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Fs3t4DVIgP85S8TMRna4ld9sgOInGdR8mpndZRJB1ve7VI2DHJxKHTQDpnsXsa6GwPlkDIGDQxF4F//T3CE50w==" workbookSaltValue="NzN3g+Jb05jwaStY6Lwu1Q==" workbookSpinCount="100000" lockStructure="1"/>
  <bookViews>
    <workbookView xWindow="-108" yWindow="-108" windowWidth="19428" windowHeight="10428" activeTab="1"/>
  </bookViews>
  <sheets>
    <sheet name="補助金申請額計算表（10名未満）" sheetId="3" r:id="rId1"/>
    <sheet name="補助金申請額計算表（10名以上）" sheetId="8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8" l="1"/>
  <c r="M28" i="8" s="1"/>
  <c r="J23" i="8"/>
  <c r="M23" i="8" s="1"/>
  <c r="J18" i="8"/>
  <c r="M18" i="8" s="1"/>
  <c r="J13" i="8"/>
  <c r="M13" i="8" s="1"/>
  <c r="J28" i="3"/>
  <c r="M28" i="3" s="1"/>
  <c r="J23" i="3"/>
  <c r="M23" i="3" s="1"/>
  <c r="J18" i="3"/>
  <c r="M18" i="3" s="1"/>
  <c r="J13" i="3"/>
  <c r="M13" i="3" s="1"/>
  <c r="N18" i="3" l="1"/>
  <c r="Q18" i="3" s="1"/>
  <c r="N23" i="8"/>
  <c r="Q23" i="8" s="1"/>
  <c r="N28" i="3"/>
  <c r="Q28" i="3" s="1"/>
  <c r="N18" i="8"/>
  <c r="Q18" i="8" s="1"/>
  <c r="N23" i="3"/>
  <c r="Q23" i="3" s="1"/>
  <c r="N28" i="8"/>
  <c r="Q28" i="8" s="1"/>
  <c r="N13" i="8"/>
  <c r="Q13" i="8" s="1"/>
  <c r="N13" i="3"/>
  <c r="Q13" i="3" s="1"/>
</calcChain>
</file>

<file path=xl/sharedStrings.xml><?xml version="1.0" encoding="utf-8"?>
<sst xmlns="http://schemas.openxmlformats.org/spreadsheetml/2006/main" count="138" uniqueCount="34">
  <si>
    <t>バスの台数</t>
    <rPh sb="3" eb="5">
      <t>ダイスウ</t>
    </rPh>
    <phoneticPr fontId="1"/>
  </si>
  <si>
    <t>バス1台当たりの補助額</t>
    <rPh sb="3" eb="4">
      <t>ダイ</t>
    </rPh>
    <rPh sb="4" eb="5">
      <t>ア</t>
    </rPh>
    <rPh sb="8" eb="10">
      <t>ホジョ</t>
    </rPh>
    <rPh sb="10" eb="11">
      <t>ガク</t>
    </rPh>
    <phoneticPr fontId="1"/>
  </si>
  <si>
    <t>＝</t>
    <phoneticPr fontId="1"/>
  </si>
  <si>
    <t>円</t>
    <rPh sb="0" eb="1">
      <t>エン</t>
    </rPh>
    <phoneticPr fontId="1"/>
  </si>
  <si>
    <t>台</t>
    <rPh sb="0" eb="1">
      <t>ダイ</t>
    </rPh>
    <phoneticPr fontId="1"/>
  </si>
  <si>
    <t>（補助対象経費の合計）</t>
    <rPh sb="1" eb="3">
      <t>ホジョ</t>
    </rPh>
    <rPh sb="3" eb="5">
      <t>タイショウ</t>
    </rPh>
    <rPh sb="5" eb="7">
      <t>ケイヒ</t>
    </rPh>
    <rPh sb="8" eb="10">
      <t>ゴウケイ</t>
    </rPh>
    <phoneticPr fontId="1"/>
  </si>
  <si>
    <t>東北</t>
    <rPh sb="0" eb="2">
      <t>トウホク</t>
    </rPh>
    <phoneticPr fontId="1"/>
  </si>
  <si>
    <t>関東・中部</t>
    <rPh sb="0" eb="2">
      <t>カントウ</t>
    </rPh>
    <rPh sb="3" eb="5">
      <t>チュウブ</t>
    </rPh>
    <phoneticPr fontId="1"/>
  </si>
  <si>
    <t>北海道・関西・中国・四国</t>
    <rPh sb="0" eb="3">
      <t>ホッカイドウ</t>
    </rPh>
    <rPh sb="4" eb="6">
      <t>カンサイ</t>
    </rPh>
    <rPh sb="7" eb="9">
      <t>チュウゴク</t>
    </rPh>
    <rPh sb="10" eb="12">
      <t>シコク</t>
    </rPh>
    <phoneticPr fontId="1"/>
  </si>
  <si>
    <t>九州・沖縄</t>
    <rPh sb="0" eb="2">
      <t>キュウシュウ</t>
    </rPh>
    <rPh sb="3" eb="5">
      <t>オキナワ</t>
    </rPh>
    <phoneticPr fontId="1"/>
  </si>
  <si>
    <r>
      <t>■1学校当たり参加者</t>
    </r>
    <r>
      <rPr>
        <b/>
        <sz val="12"/>
        <color theme="1"/>
        <rFont val="ＭＳ Ｐゴシック"/>
        <family val="3"/>
        <charset val="128"/>
        <scheme val="minor"/>
      </rPr>
      <t>（※）</t>
    </r>
    <r>
      <rPr>
        <b/>
        <sz val="16"/>
        <color theme="1"/>
        <rFont val="ＭＳ Ｐゴシック"/>
        <family val="3"/>
        <charset val="128"/>
        <scheme val="minor"/>
      </rPr>
      <t>が</t>
    </r>
    <r>
      <rPr>
        <b/>
        <u/>
        <sz val="22"/>
        <rFont val="ＭＳ Ｐゴシック"/>
        <family val="3"/>
        <charset val="128"/>
        <scheme val="minor"/>
      </rPr>
      <t>10名未満の場合（参加者が1～9名）</t>
    </r>
    <rPh sb="2" eb="4">
      <t>ガッコウ</t>
    </rPh>
    <rPh sb="4" eb="5">
      <t>ア</t>
    </rPh>
    <rPh sb="7" eb="10">
      <t>サンカシャ</t>
    </rPh>
    <rPh sb="16" eb="17">
      <t>メイ</t>
    </rPh>
    <rPh sb="17" eb="19">
      <t>ミマン</t>
    </rPh>
    <rPh sb="20" eb="22">
      <t>バアイ</t>
    </rPh>
    <rPh sb="23" eb="25">
      <t>サンカ</t>
    </rPh>
    <rPh sb="25" eb="26">
      <t>シャ</t>
    </rPh>
    <rPh sb="30" eb="31">
      <t>メイ</t>
    </rPh>
    <phoneticPr fontId="1"/>
  </si>
  <si>
    <t>※　生徒・教職員の合計人数（カメラマン・看護師等は含めない）</t>
    <rPh sb="2" eb="4">
      <t>セイト</t>
    </rPh>
    <rPh sb="5" eb="8">
      <t>キョウショクイン</t>
    </rPh>
    <rPh sb="9" eb="11">
      <t>ゴウケイ</t>
    </rPh>
    <rPh sb="11" eb="13">
      <t>ニンズウ</t>
    </rPh>
    <rPh sb="20" eb="23">
      <t>カンゴシ</t>
    </rPh>
    <rPh sb="23" eb="24">
      <t>トウ</t>
    </rPh>
    <rPh sb="25" eb="26">
      <t>フク</t>
    </rPh>
    <phoneticPr fontId="1"/>
  </si>
  <si>
    <r>
      <t>■1学校当たり参加者</t>
    </r>
    <r>
      <rPr>
        <b/>
        <sz val="12"/>
        <color theme="1"/>
        <rFont val="ＭＳ Ｐゴシック"/>
        <family val="3"/>
        <charset val="128"/>
        <scheme val="minor"/>
      </rPr>
      <t>（※）</t>
    </r>
    <r>
      <rPr>
        <b/>
        <sz val="16"/>
        <color theme="1"/>
        <rFont val="ＭＳ Ｐゴシック"/>
        <family val="3"/>
        <charset val="128"/>
        <scheme val="minor"/>
      </rPr>
      <t>が</t>
    </r>
    <r>
      <rPr>
        <b/>
        <u/>
        <sz val="22"/>
        <rFont val="ＭＳ Ｐゴシック"/>
        <family val="3"/>
        <charset val="128"/>
        <scheme val="minor"/>
      </rPr>
      <t>10名以上の場合（参加者が10名～）</t>
    </r>
    <rPh sb="2" eb="4">
      <t>ガッコウ</t>
    </rPh>
    <rPh sb="4" eb="5">
      <t>ア</t>
    </rPh>
    <rPh sb="7" eb="10">
      <t>サンカシャ</t>
    </rPh>
    <rPh sb="16" eb="17">
      <t>メイ</t>
    </rPh>
    <rPh sb="17" eb="19">
      <t>イジョウ</t>
    </rPh>
    <rPh sb="20" eb="22">
      <t>バアイ</t>
    </rPh>
    <rPh sb="23" eb="25">
      <t>サンカ</t>
    </rPh>
    <rPh sb="25" eb="26">
      <t>シャ</t>
    </rPh>
    <rPh sb="29" eb="30">
      <t>メイ</t>
    </rPh>
    <phoneticPr fontId="1"/>
  </si>
  <si>
    <t>÷</t>
    <phoneticPr fontId="1"/>
  </si>
  <si>
    <r>
      <t>補助対象事業費</t>
    </r>
    <r>
      <rPr>
        <sz val="11"/>
        <color rgb="FFFF0000"/>
        <rFont val="ＭＳ Ｐゴシック"/>
        <family val="3"/>
        <charset val="128"/>
        <scheme val="minor"/>
      </rPr>
      <t>(税抜)</t>
    </r>
    <rPh sb="0" eb="7">
      <t>ホジョタイショウジギョウヒ</t>
    </rPh>
    <rPh sb="8" eb="10">
      <t>ゼイヌキ</t>
    </rPh>
    <phoneticPr fontId="1"/>
  </si>
  <si>
    <t>補助金申請額</t>
    <rPh sb="0" eb="3">
      <t>ホジョキン</t>
    </rPh>
    <rPh sb="3" eb="5">
      <t>シンセイ</t>
    </rPh>
    <rPh sb="5" eb="6">
      <t>ジツガク</t>
    </rPh>
    <phoneticPr fontId="1"/>
  </si>
  <si>
    <t>バス1台当たりの経費</t>
    <rPh sb="3" eb="4">
      <t>ダイ</t>
    </rPh>
    <rPh sb="4" eb="5">
      <t>ア</t>
    </rPh>
    <rPh sb="8" eb="10">
      <t>ケイヒ</t>
    </rPh>
    <phoneticPr fontId="1"/>
  </si>
  <si>
    <t>÷</t>
    <phoneticPr fontId="1"/>
  </si>
  <si>
    <t>÷</t>
    <phoneticPr fontId="1"/>
  </si>
  <si>
    <t>（バス1台当たり上限3万円）</t>
    <rPh sb="4" eb="5">
      <t>ダイ</t>
    </rPh>
    <rPh sb="5" eb="6">
      <t>ア</t>
    </rPh>
    <rPh sb="8" eb="10">
      <t>ジョウゲン</t>
    </rPh>
    <rPh sb="11" eb="12">
      <t>マン</t>
    </rPh>
    <rPh sb="12" eb="13">
      <t>エン</t>
    </rPh>
    <phoneticPr fontId="1"/>
  </si>
  <si>
    <t>※　補助対象事業費（バス全体の費用）　消費税抜き、小数点以下切り捨て</t>
  </si>
  <si>
    <t>（バス1台当たり上限4万円）</t>
    <rPh sb="4" eb="5">
      <t>ダイ</t>
    </rPh>
    <rPh sb="5" eb="6">
      <t>ア</t>
    </rPh>
    <rPh sb="8" eb="10">
      <t>ジョウゲン</t>
    </rPh>
    <rPh sb="11" eb="12">
      <t>マン</t>
    </rPh>
    <rPh sb="12" eb="13">
      <t>エン</t>
    </rPh>
    <phoneticPr fontId="1"/>
  </si>
  <si>
    <t>（バス1台当たり上限6万円）</t>
    <rPh sb="4" eb="5">
      <t>ダイ</t>
    </rPh>
    <rPh sb="5" eb="6">
      <t>ア</t>
    </rPh>
    <rPh sb="8" eb="10">
      <t>ジョウゲン</t>
    </rPh>
    <rPh sb="11" eb="12">
      <t>マン</t>
    </rPh>
    <rPh sb="12" eb="13">
      <t>エン</t>
    </rPh>
    <phoneticPr fontId="1"/>
  </si>
  <si>
    <t>（バス1台当たり上限13万円）</t>
    <rPh sb="4" eb="5">
      <t>ダイ</t>
    </rPh>
    <rPh sb="5" eb="6">
      <t>ア</t>
    </rPh>
    <rPh sb="8" eb="10">
      <t>ジョウゲン</t>
    </rPh>
    <rPh sb="12" eb="13">
      <t>マン</t>
    </rPh>
    <rPh sb="13" eb="14">
      <t>エン</t>
    </rPh>
    <phoneticPr fontId="1"/>
  </si>
  <si>
    <t>（バス1台当たり上限18万円）</t>
    <rPh sb="4" eb="5">
      <t>ダイ</t>
    </rPh>
    <rPh sb="5" eb="6">
      <t>ア</t>
    </rPh>
    <rPh sb="8" eb="10">
      <t>ジョウゲン</t>
    </rPh>
    <rPh sb="12" eb="13">
      <t>マン</t>
    </rPh>
    <rPh sb="13" eb="14">
      <t>エン</t>
    </rPh>
    <phoneticPr fontId="1"/>
  </si>
  <si>
    <t>（バス1台当たり上限2万円）</t>
    <rPh sb="4" eb="5">
      <t>ダイ</t>
    </rPh>
    <rPh sb="5" eb="6">
      <t>ア</t>
    </rPh>
    <rPh sb="8" eb="10">
      <t>ジョウゲン</t>
    </rPh>
    <rPh sb="11" eb="12">
      <t>マン</t>
    </rPh>
    <rPh sb="12" eb="13">
      <t>エン</t>
    </rPh>
    <phoneticPr fontId="1"/>
  </si>
  <si>
    <t>（バス1台当たり上限6万5千円）</t>
    <rPh sb="4" eb="5">
      <t>ダイ</t>
    </rPh>
    <rPh sb="5" eb="6">
      <t>ア</t>
    </rPh>
    <rPh sb="8" eb="10">
      <t>ジョウゲン</t>
    </rPh>
    <rPh sb="14" eb="15">
      <t>エン</t>
    </rPh>
    <phoneticPr fontId="1"/>
  </si>
  <si>
    <t>（バス1台当たり上限9万円）</t>
    <rPh sb="4" eb="5">
      <t>ダイ</t>
    </rPh>
    <rPh sb="5" eb="6">
      <t>ア</t>
    </rPh>
    <rPh sb="8" eb="10">
      <t>ジョウゲン</t>
    </rPh>
    <rPh sb="11" eb="12">
      <t>マン</t>
    </rPh>
    <rPh sb="12" eb="13">
      <t>エン</t>
    </rPh>
    <phoneticPr fontId="1"/>
  </si>
  <si>
    <r>
      <t xml:space="preserve">リピーター加算 </t>
    </r>
    <r>
      <rPr>
        <b/>
        <sz val="12"/>
        <color rgb="FFFF0000"/>
        <rFont val="ＭＳ Ｐゴシック"/>
        <family val="3"/>
        <charset val="128"/>
        <scheme val="minor"/>
      </rPr>
      <t>なし</t>
    </r>
    <rPh sb="5" eb="7">
      <t>カサン</t>
    </rPh>
    <phoneticPr fontId="1"/>
  </si>
  <si>
    <r>
      <t xml:space="preserve">浜通り宿泊加算 </t>
    </r>
    <r>
      <rPr>
        <b/>
        <sz val="12"/>
        <color rgb="FFFF0000"/>
        <rFont val="ＭＳ Ｐゴシック"/>
        <family val="3"/>
        <charset val="128"/>
        <scheme val="minor"/>
      </rPr>
      <t>なし</t>
    </r>
    <rPh sb="0" eb="2">
      <t>ハマドオ</t>
    </rPh>
    <rPh sb="3" eb="7">
      <t>シュクハクカサン</t>
    </rPh>
    <phoneticPr fontId="1"/>
  </si>
  <si>
    <t>※リピーター加算：令和６年度、令和７年度ともに本補助金の交付を受けた実績があり、
　今年度の申請を含めて３年以上の連続となる学校・団体への加算</t>
    <rPh sb="6" eb="8">
      <t>カサン</t>
    </rPh>
    <rPh sb="9" eb="11">
      <t>レイワ</t>
    </rPh>
    <rPh sb="12" eb="14">
      <t>ネンド</t>
    </rPh>
    <rPh sb="23" eb="27">
      <t>ホンホジョキン</t>
    </rPh>
    <rPh sb="28" eb="30">
      <t>コウフ</t>
    </rPh>
    <rPh sb="31" eb="32">
      <t>ウ</t>
    </rPh>
    <rPh sb="34" eb="36">
      <t>ジッセキ</t>
    </rPh>
    <rPh sb="42" eb="45">
      <t>コンネンド</t>
    </rPh>
    <rPh sb="46" eb="48">
      <t>シンセイ</t>
    </rPh>
    <rPh sb="49" eb="50">
      <t>フク</t>
    </rPh>
    <rPh sb="53" eb="56">
      <t>ネンイジョウ</t>
    </rPh>
    <rPh sb="57" eb="59">
      <t>レンゾク</t>
    </rPh>
    <rPh sb="62" eb="64">
      <t>ガッコウ</t>
    </rPh>
    <rPh sb="65" eb="67">
      <t>ダンタイ</t>
    </rPh>
    <rPh sb="69" eb="71">
      <t>カサン</t>
    </rPh>
    <phoneticPr fontId="1"/>
  </si>
  <si>
    <t>※浜通り宿泊加算：浜通りへの宿泊を含む学校・団体への加算</t>
    <rPh sb="1" eb="3">
      <t>ハマドオ</t>
    </rPh>
    <rPh sb="4" eb="8">
      <t>シュクハクカサン</t>
    </rPh>
    <rPh sb="9" eb="11">
      <t>ハマドオ</t>
    </rPh>
    <rPh sb="14" eb="16">
      <t>シュクハク</t>
    </rPh>
    <rPh sb="17" eb="18">
      <t>フク</t>
    </rPh>
    <rPh sb="19" eb="21">
      <t>ガッコウ</t>
    </rPh>
    <rPh sb="22" eb="24">
      <t>ダンタイ</t>
    </rPh>
    <rPh sb="26" eb="28">
      <t>カサン</t>
    </rPh>
    <phoneticPr fontId="1"/>
  </si>
  <si>
    <t>学校/団体名</t>
    <rPh sb="0" eb="2">
      <t>ガッコウ</t>
    </rPh>
    <rPh sb="3" eb="5">
      <t>ダンタイ</t>
    </rPh>
    <rPh sb="5" eb="6">
      <t>メイ</t>
    </rPh>
    <phoneticPr fontId="1"/>
  </si>
  <si>
    <t>令和８年度福島県教育旅行復興事業補助金申請額計算表</t>
    <rPh sb="0" eb="2">
      <t>レイワ</t>
    </rPh>
    <rPh sb="3" eb="5">
      <t>ネンド</t>
    </rPh>
    <rPh sb="5" eb="8">
      <t>フクシマケン</t>
    </rPh>
    <rPh sb="8" eb="10">
      <t>キョウイク</t>
    </rPh>
    <rPh sb="10" eb="12">
      <t>リョコウ</t>
    </rPh>
    <rPh sb="12" eb="14">
      <t>フッコウ</t>
    </rPh>
    <rPh sb="14" eb="16">
      <t>ジギョウ</t>
    </rPh>
    <rPh sb="16" eb="19">
      <t>ホジョキン</t>
    </rPh>
    <rPh sb="19" eb="21">
      <t>シンセイ</t>
    </rPh>
    <rPh sb="21" eb="22">
      <t>ジツガク</t>
    </rPh>
    <rPh sb="22" eb="24">
      <t>ケイサン</t>
    </rPh>
    <rPh sb="24" eb="25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</si>
</sst>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u/>
      <sz val="22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28"/>
      <color theme="1"/>
      <name val="ＭＳ Ｐゴシック"/>
      <family val="2"/>
      <scheme val="minor"/>
    </font>
    <font>
      <sz val="28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7ED7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 applyAlignment="1">
      <alignment vertical="center"/>
    </xf>
    <xf numFmtId="176" fontId="0" fillId="2" borderId="2" xfId="0" applyNumberFormat="1" applyFill="1" applyBorder="1" applyAlignment="1" applyProtection="1">
      <alignment vertical="center"/>
      <protection locked="0"/>
    </xf>
    <xf numFmtId="176" fontId="0" fillId="3" borderId="2" xfId="0" applyNumberFormat="1" applyFill="1" applyBorder="1" applyAlignment="1" applyProtection="1">
      <alignment vertical="center"/>
      <protection locked="0"/>
    </xf>
    <xf numFmtId="49" fontId="13" fillId="0" borderId="0" xfId="0" applyNumberFormat="1" applyFont="1" applyAlignment="1">
      <alignment horizontal="left" vertical="top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Protection="1"/>
    <xf numFmtId="0" fontId="4" fillId="0" borderId="7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 shrinkToFit="1"/>
    </xf>
    <xf numFmtId="0" fontId="8" fillId="0" borderId="0" xfId="0" applyFo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Protection="1"/>
    <xf numFmtId="0" fontId="3" fillId="0" borderId="0" xfId="0" applyFont="1" applyAlignment="1" applyProtection="1">
      <alignment horizontal="left"/>
    </xf>
    <xf numFmtId="0" fontId="6" fillId="0" borderId="0" xfId="0" applyFont="1" applyProtection="1"/>
    <xf numFmtId="0" fontId="18" fillId="0" borderId="0" xfId="0" applyFont="1" applyProtection="1"/>
    <xf numFmtId="0" fontId="1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 wrapText="1"/>
    </xf>
    <xf numFmtId="176" fontId="0" fillId="0" borderId="0" xfId="0" applyNumberFormat="1" applyAlignment="1" applyProtection="1">
      <alignment vertical="center"/>
    </xf>
    <xf numFmtId="0" fontId="6" fillId="0" borderId="0" xfId="0" applyFont="1" applyAlignment="1" applyProtection="1">
      <alignment vertical="center" wrapText="1"/>
    </xf>
    <xf numFmtId="176" fontId="0" fillId="2" borderId="3" xfId="0" applyNumberFormat="1" applyFill="1" applyBorder="1" applyAlignment="1" applyProtection="1">
      <alignment vertical="center"/>
    </xf>
    <xf numFmtId="176" fontId="0" fillId="0" borderId="2" xfId="0" applyNumberFormat="1" applyBorder="1" applyAlignment="1" applyProtection="1">
      <alignment vertical="center"/>
    </xf>
    <xf numFmtId="176" fontId="0" fillId="0" borderId="3" xfId="0" applyNumberFormat="1" applyBorder="1" applyAlignment="1" applyProtection="1">
      <alignment vertical="center"/>
    </xf>
    <xf numFmtId="176" fontId="0" fillId="0" borderId="12" xfId="0" applyNumberFormat="1" applyBorder="1" applyAlignment="1" applyProtection="1">
      <alignment vertical="center"/>
    </xf>
    <xf numFmtId="176" fontId="0" fillId="0" borderId="13" xfId="0" applyNumberFormat="1" applyBorder="1" applyAlignment="1" applyProtection="1">
      <alignment vertical="center"/>
    </xf>
    <xf numFmtId="49" fontId="0" fillId="0" borderId="0" xfId="0" applyNumberFormat="1" applyProtection="1"/>
    <xf numFmtId="49" fontId="13" fillId="0" borderId="0" xfId="0" applyNumberFormat="1" applyFont="1" applyAlignment="1" applyProtection="1">
      <alignment horizontal="left" vertical="top"/>
    </xf>
    <xf numFmtId="0" fontId="13" fillId="0" borderId="0" xfId="0" applyFont="1" applyAlignment="1" applyProtection="1">
      <alignment horizontal="left" vertical="top"/>
    </xf>
    <xf numFmtId="0" fontId="7" fillId="0" borderId="0" xfId="0" applyFont="1" applyAlignment="1" applyProtection="1">
      <alignment vertical="center" wrapText="1"/>
    </xf>
    <xf numFmtId="49" fontId="12" fillId="0" borderId="0" xfId="0" applyNumberFormat="1" applyFont="1" applyAlignment="1" applyProtection="1">
      <alignment horizontal="left" vertical="top"/>
    </xf>
    <xf numFmtId="0" fontId="11" fillId="0" borderId="0" xfId="0" applyFont="1" applyAlignment="1" applyProtection="1">
      <alignment vertical="center" shrinkToFit="1"/>
    </xf>
    <xf numFmtId="176" fontId="0" fillId="0" borderId="0" xfId="0" applyNumberFormat="1" applyAlignment="1" applyProtection="1">
      <alignment horizontal="center" vertical="center"/>
    </xf>
    <xf numFmtId="176" fontId="0" fillId="3" borderId="3" xfId="0" applyNumberFormat="1" applyFill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12" fillId="0" borderId="6" xfId="0" applyFont="1" applyBorder="1" applyAlignment="1" applyProtection="1">
      <alignment horizontal="center" shrinkToFit="1"/>
    </xf>
    <xf numFmtId="0" fontId="13" fillId="0" borderId="6" xfId="0" applyFont="1" applyBorder="1" applyAlignment="1" applyProtection="1">
      <alignment horizontal="center" shrinkToFit="1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shrinkToFit="1"/>
    </xf>
    <xf numFmtId="0" fontId="0" fillId="0" borderId="3" xfId="0" applyBorder="1" applyAlignment="1" applyProtection="1">
      <alignment horizontal="center" shrinkToFit="1"/>
    </xf>
    <xf numFmtId="49" fontId="16" fillId="0" borderId="1" xfId="0" applyNumberFormat="1" applyFont="1" applyBorder="1" applyAlignment="1" applyProtection="1">
      <alignment horizontal="center" vertical="center"/>
    </xf>
    <xf numFmtId="0" fontId="0" fillId="0" borderId="1" xfId="0" applyBorder="1" applyProtection="1"/>
    <xf numFmtId="0" fontId="0" fillId="0" borderId="6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5" fillId="2" borderId="2" xfId="0" applyFont="1" applyFill="1" applyBorder="1" applyAlignment="1" applyProtection="1">
      <alignment vertical="center" shrinkToFit="1"/>
      <protection locked="0"/>
    </xf>
    <xf numFmtId="0" fontId="5" fillId="2" borderId="8" xfId="0" applyFont="1" applyFill="1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shrinkToFit="1"/>
      <protection locked="0"/>
    </xf>
    <xf numFmtId="0" fontId="19" fillId="0" borderId="9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20" fillId="0" borderId="0" xfId="0" applyFont="1" applyBorder="1" applyAlignment="1">
      <alignment horizontal="left" wrapText="1"/>
    </xf>
    <xf numFmtId="0" fontId="20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/>
    <xf numFmtId="0" fontId="0" fillId="0" borderId="0" xfId="0" applyAlignment="1"/>
    <xf numFmtId="0" fontId="20" fillId="0" borderId="0" xfId="0" applyFont="1" applyBorder="1" applyAlignment="1">
      <alignment horizontal="left" vertical="center" wrapText="1"/>
    </xf>
    <xf numFmtId="0" fontId="5" fillId="3" borderId="2" xfId="0" applyFont="1" applyFill="1" applyBorder="1" applyAlignment="1" applyProtection="1">
      <alignment vertical="center" shrinkToFit="1"/>
      <protection locked="0"/>
    </xf>
    <xf numFmtId="0" fontId="5" fillId="3" borderId="8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77ED77"/>
      <color rgb="FFF9D06B"/>
      <color rgb="FF06FA1D"/>
      <color rgb="FFFFCC66"/>
      <color rgb="FFFFE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12</xdr:row>
      <xdr:rowOff>57150</xdr:rowOff>
    </xdr:from>
    <xdr:to>
      <xdr:col>11</xdr:col>
      <xdr:colOff>504825</xdr:colOff>
      <xdr:row>12</xdr:row>
      <xdr:rowOff>361950</xdr:rowOff>
    </xdr:to>
    <xdr:sp macro="" textlink="">
      <xdr:nvSpPr>
        <xdr:cNvPr id="20" name="右矢印 1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369344" y="2355056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17</xdr:row>
      <xdr:rowOff>57150</xdr:rowOff>
    </xdr:from>
    <xdr:to>
      <xdr:col>11</xdr:col>
      <xdr:colOff>504825</xdr:colOff>
      <xdr:row>17</xdr:row>
      <xdr:rowOff>361950</xdr:rowOff>
    </xdr:to>
    <xdr:sp macro="" textlink="">
      <xdr:nvSpPr>
        <xdr:cNvPr id="21" name="右矢印 2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369344" y="3593306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22</xdr:row>
      <xdr:rowOff>57150</xdr:rowOff>
    </xdr:from>
    <xdr:to>
      <xdr:col>11</xdr:col>
      <xdr:colOff>504825</xdr:colOff>
      <xdr:row>22</xdr:row>
      <xdr:rowOff>361950</xdr:rowOff>
    </xdr:to>
    <xdr:sp macro="" textlink="">
      <xdr:nvSpPr>
        <xdr:cNvPr id="22" name="右矢印 2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369344" y="4831556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27</xdr:row>
      <xdr:rowOff>57150</xdr:rowOff>
    </xdr:from>
    <xdr:to>
      <xdr:col>11</xdr:col>
      <xdr:colOff>504825</xdr:colOff>
      <xdr:row>27</xdr:row>
      <xdr:rowOff>361950</xdr:rowOff>
    </xdr:to>
    <xdr:sp macro="" textlink="">
      <xdr:nvSpPr>
        <xdr:cNvPr id="23" name="右矢印 2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369344" y="6069806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27</xdr:row>
      <xdr:rowOff>57150</xdr:rowOff>
    </xdr:from>
    <xdr:to>
      <xdr:col>11</xdr:col>
      <xdr:colOff>504825</xdr:colOff>
      <xdr:row>27</xdr:row>
      <xdr:rowOff>361950</xdr:rowOff>
    </xdr:to>
    <xdr:sp macro="" textlink="">
      <xdr:nvSpPr>
        <xdr:cNvPr id="24" name="右矢印 2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369344" y="6069806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12</xdr:row>
      <xdr:rowOff>57150</xdr:rowOff>
    </xdr:from>
    <xdr:to>
      <xdr:col>11</xdr:col>
      <xdr:colOff>504825</xdr:colOff>
      <xdr:row>12</xdr:row>
      <xdr:rowOff>361950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369344" y="2378869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17</xdr:row>
      <xdr:rowOff>57150</xdr:rowOff>
    </xdr:from>
    <xdr:to>
      <xdr:col>11</xdr:col>
      <xdr:colOff>504825</xdr:colOff>
      <xdr:row>17</xdr:row>
      <xdr:rowOff>361950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369344" y="3617119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22</xdr:row>
      <xdr:rowOff>57150</xdr:rowOff>
    </xdr:from>
    <xdr:to>
      <xdr:col>11</xdr:col>
      <xdr:colOff>504825</xdr:colOff>
      <xdr:row>22</xdr:row>
      <xdr:rowOff>361950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369344" y="4855369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27</xdr:row>
      <xdr:rowOff>57150</xdr:rowOff>
    </xdr:from>
    <xdr:to>
      <xdr:col>11</xdr:col>
      <xdr:colOff>504825</xdr:colOff>
      <xdr:row>27</xdr:row>
      <xdr:rowOff>361950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369344" y="6093619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27</xdr:row>
      <xdr:rowOff>57150</xdr:rowOff>
    </xdr:from>
    <xdr:to>
      <xdr:col>11</xdr:col>
      <xdr:colOff>504825</xdr:colOff>
      <xdr:row>27</xdr:row>
      <xdr:rowOff>361950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369344" y="6093619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30"/>
  <sheetViews>
    <sheetView showGridLines="0" zoomScaleNormal="100" zoomScaleSheetLayoutView="75" workbookViewId="0">
      <selection activeCell="O2" sqref="O2:S2"/>
    </sheetView>
  </sheetViews>
  <sheetFormatPr defaultColWidth="9" defaultRowHeight="13.2" x14ac:dyDescent="0.2"/>
  <cols>
    <col min="1" max="1" width="0.44140625" customWidth="1"/>
    <col min="2" max="2" width="3.109375" customWidth="1"/>
    <col min="3" max="3" width="3.109375" style="1" customWidth="1"/>
    <col min="4" max="4" width="17.77734375" customWidth="1"/>
    <col min="5" max="5" width="3.44140625" customWidth="1"/>
    <col min="6" max="6" width="7.77734375" customWidth="1"/>
    <col min="7" max="7" width="10.6640625" customWidth="1"/>
    <col min="8" max="8" width="3.33203125" bestFit="1" customWidth="1"/>
    <col min="9" max="9" width="7.77734375" customWidth="1"/>
    <col min="10" max="10" width="17.6640625" customWidth="1"/>
    <col min="11" max="11" width="3.6640625" customWidth="1"/>
    <col min="12" max="12" width="7.77734375" customWidth="1"/>
    <col min="13" max="13" width="7.33203125" hidden="1" customWidth="1"/>
    <col min="14" max="14" width="17.6640625" customWidth="1"/>
    <col min="15" max="15" width="3.44140625" customWidth="1"/>
    <col min="16" max="16" width="4.6640625" customWidth="1"/>
    <col min="17" max="17" width="17.6640625" customWidth="1"/>
    <col min="18" max="18" width="3.44140625" customWidth="1"/>
    <col min="19" max="19" width="4.6640625" customWidth="1"/>
    <col min="20" max="20" width="0.77734375" customWidth="1"/>
  </cols>
  <sheetData>
    <row r="1" spans="1:20" ht="3" customHeight="1" x14ac:dyDescent="0.2">
      <c r="A1" s="6"/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ht="29.25" customHeight="1" thickBot="1" x14ac:dyDescent="0.25">
      <c r="A2" s="6"/>
      <c r="B2" s="69" t="s">
        <v>33</v>
      </c>
      <c r="C2" s="69"/>
      <c r="D2" s="69"/>
      <c r="E2" s="69"/>
      <c r="F2" s="69"/>
      <c r="G2" s="69"/>
      <c r="H2" s="69"/>
      <c r="I2" s="69"/>
      <c r="J2" s="70"/>
      <c r="K2" s="71"/>
      <c r="L2" s="71"/>
      <c r="M2" s="6"/>
      <c r="N2" s="9" t="s">
        <v>32</v>
      </c>
      <c r="O2" s="55"/>
      <c r="P2" s="56"/>
      <c r="Q2" s="56"/>
      <c r="R2" s="56"/>
      <c r="S2" s="57"/>
      <c r="T2" s="6"/>
    </row>
    <row r="3" spans="1:20" ht="13.5" customHeight="1" thickBot="1" x14ac:dyDescent="0.25">
      <c r="A3" s="6"/>
      <c r="B3" s="58" t="s">
        <v>28</v>
      </c>
      <c r="C3" s="59"/>
      <c r="D3" s="59"/>
      <c r="E3" s="60" t="s">
        <v>29</v>
      </c>
      <c r="F3" s="61"/>
      <c r="G3" s="61"/>
      <c r="H3" s="62"/>
      <c r="I3" s="10"/>
      <c r="J3" s="6"/>
      <c r="K3" s="6"/>
      <c r="L3" s="6"/>
      <c r="M3" s="6"/>
      <c r="N3" s="11"/>
      <c r="O3" s="12"/>
      <c r="P3" s="12"/>
      <c r="Q3" s="12"/>
      <c r="R3" s="12"/>
      <c r="S3" s="6"/>
      <c r="T3" s="6"/>
    </row>
    <row r="4" spans="1:20" ht="13.5" customHeight="1" thickBot="1" x14ac:dyDescent="0.25">
      <c r="A4" s="6"/>
      <c r="B4" s="59"/>
      <c r="C4" s="59"/>
      <c r="D4" s="59"/>
      <c r="E4" s="63"/>
      <c r="F4" s="64"/>
      <c r="G4" s="64"/>
      <c r="H4" s="65"/>
      <c r="I4" s="10"/>
      <c r="J4" s="6"/>
      <c r="K4" s="6"/>
      <c r="L4" s="6"/>
      <c r="M4" s="6"/>
      <c r="N4" s="11"/>
      <c r="O4" s="12"/>
      <c r="P4" s="12"/>
      <c r="Q4" s="12"/>
      <c r="R4" s="12"/>
      <c r="S4" s="6"/>
      <c r="T4" s="6"/>
    </row>
    <row r="5" spans="1:20" ht="30" customHeight="1" x14ac:dyDescent="0.2">
      <c r="A5" s="8"/>
      <c r="B5" s="66" t="s">
        <v>30</v>
      </c>
      <c r="C5" s="67"/>
      <c r="D5" s="67"/>
      <c r="E5" s="67"/>
      <c r="F5" s="67"/>
      <c r="G5" s="67"/>
      <c r="H5" s="67"/>
      <c r="I5" s="67"/>
      <c r="J5" s="67"/>
      <c r="K5" s="8"/>
      <c r="L5" s="8"/>
      <c r="M5" s="8"/>
      <c r="N5" s="11"/>
      <c r="O5" s="12"/>
      <c r="P5" s="12"/>
      <c r="Q5" s="12"/>
      <c r="R5" s="12"/>
      <c r="S5" s="8"/>
      <c r="T5" s="8"/>
    </row>
    <row r="6" spans="1:20" ht="17.25" customHeight="1" x14ac:dyDescent="0.2">
      <c r="A6" s="8"/>
      <c r="B6" s="68" t="s">
        <v>31</v>
      </c>
      <c r="C6" s="68"/>
      <c r="D6" s="68"/>
      <c r="E6" s="68"/>
      <c r="F6" s="68"/>
      <c r="G6" s="68"/>
      <c r="H6" s="68"/>
      <c r="I6" s="68"/>
      <c r="J6" s="68"/>
      <c r="K6" s="8"/>
      <c r="L6" s="8"/>
      <c r="M6" s="8"/>
      <c r="N6" s="11"/>
      <c r="O6" s="12"/>
      <c r="P6" s="12"/>
      <c r="Q6" s="12"/>
      <c r="R6" s="12"/>
      <c r="S6" s="8"/>
      <c r="T6" s="8"/>
    </row>
    <row r="7" spans="1:20" ht="25.8" x14ac:dyDescent="0.3">
      <c r="A7" s="6"/>
      <c r="B7" s="6"/>
      <c r="C7" s="13" t="s">
        <v>10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x14ac:dyDescent="0.2">
      <c r="A8" s="6"/>
      <c r="B8" s="14"/>
      <c r="C8" s="15"/>
      <c r="D8" s="6"/>
      <c r="E8" s="15"/>
      <c r="F8" s="6"/>
      <c r="G8" s="15"/>
      <c r="H8" s="15"/>
      <c r="I8" s="15"/>
      <c r="J8" s="15"/>
      <c r="K8" s="15"/>
      <c r="L8" s="15"/>
      <c r="M8" s="6"/>
      <c r="N8" s="15"/>
      <c r="O8" s="15"/>
      <c r="P8" s="15"/>
      <c r="Q8" s="16"/>
      <c r="R8" s="16"/>
      <c r="S8" s="6"/>
      <c r="T8" s="6"/>
    </row>
    <row r="9" spans="1:20" ht="16.2" x14ac:dyDescent="0.2">
      <c r="A9" s="6"/>
      <c r="B9" s="14"/>
      <c r="C9" s="15"/>
      <c r="D9" s="17" t="s">
        <v>11</v>
      </c>
      <c r="E9" s="15"/>
      <c r="F9" s="6"/>
      <c r="G9" s="15"/>
      <c r="H9" s="15"/>
      <c r="I9" s="15"/>
      <c r="J9" s="15"/>
      <c r="K9" s="6"/>
      <c r="L9" s="15"/>
      <c r="M9" s="6"/>
      <c r="N9" s="6"/>
      <c r="O9" s="15"/>
      <c r="P9" s="15"/>
      <c r="Q9" s="16"/>
      <c r="R9" s="16"/>
      <c r="S9" s="6"/>
      <c r="T9" s="6"/>
    </row>
    <row r="10" spans="1:20" ht="16.2" x14ac:dyDescent="0.2">
      <c r="A10" s="6"/>
      <c r="B10" s="14"/>
      <c r="C10" s="15"/>
      <c r="D10" s="18" t="s">
        <v>20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6"/>
      <c r="R10" s="16"/>
      <c r="S10" s="6"/>
      <c r="T10" s="6"/>
    </row>
    <row r="11" spans="1:20" ht="27" customHeight="1" thickBot="1" x14ac:dyDescent="0.25">
      <c r="A11" s="6"/>
      <c r="B11" s="14"/>
      <c r="C11" s="36" t="s">
        <v>6</v>
      </c>
      <c r="D11" s="19"/>
      <c r="E11" s="6"/>
      <c r="F11" s="15"/>
      <c r="G11" s="6"/>
      <c r="H11" s="6"/>
      <c r="I11" s="15"/>
      <c r="J11" s="15"/>
      <c r="K11" s="15"/>
      <c r="L11" s="15"/>
      <c r="M11" s="15"/>
      <c r="N11" s="15"/>
      <c r="O11" s="15"/>
      <c r="P11" s="15"/>
      <c r="Q11" s="16"/>
      <c r="R11" s="16"/>
      <c r="S11" s="6"/>
      <c r="T11" s="6"/>
    </row>
    <row r="12" spans="1:20" ht="15.75" customHeight="1" x14ac:dyDescent="0.2">
      <c r="A12" s="6"/>
      <c r="B12" s="6"/>
      <c r="C12" s="20"/>
      <c r="D12" s="39" t="s">
        <v>14</v>
      </c>
      <c r="E12" s="40"/>
      <c r="F12" s="50" t="s">
        <v>13</v>
      </c>
      <c r="G12" s="44" t="s">
        <v>0</v>
      </c>
      <c r="H12" s="45"/>
      <c r="I12" s="46" t="s">
        <v>2</v>
      </c>
      <c r="J12" s="48" t="s">
        <v>16</v>
      </c>
      <c r="K12" s="49"/>
      <c r="L12" s="6"/>
      <c r="M12" s="6"/>
      <c r="N12" s="53" t="s">
        <v>1</v>
      </c>
      <c r="O12" s="54"/>
      <c r="P12" s="6"/>
      <c r="Q12" s="41" t="s">
        <v>15</v>
      </c>
      <c r="R12" s="42"/>
      <c r="S12" s="6"/>
      <c r="T12" s="6"/>
    </row>
    <row r="13" spans="1:20" s="2" customFormat="1" ht="36" customHeight="1" thickBot="1" x14ac:dyDescent="0.25">
      <c r="A13" s="21"/>
      <c r="B13" s="21"/>
      <c r="C13" s="22"/>
      <c r="D13" s="3"/>
      <c r="E13" s="23" t="s">
        <v>3</v>
      </c>
      <c r="F13" s="51"/>
      <c r="G13" s="3"/>
      <c r="H13" s="23" t="s">
        <v>4</v>
      </c>
      <c r="I13" s="47"/>
      <c r="J13" s="24" t="str">
        <f>IF(D13="","",D13/G13)</f>
        <v/>
      </c>
      <c r="K13" s="25" t="s">
        <v>3</v>
      </c>
      <c r="L13" s="21"/>
      <c r="M13" s="24" t="str">
        <f>IF(J13="","",IF(J13&lt;40000,J13/2,20000))</f>
        <v/>
      </c>
      <c r="N13" s="24" t="e">
        <f>INT(M13)</f>
        <v>#VALUE!</v>
      </c>
      <c r="O13" s="25" t="s">
        <v>3</v>
      </c>
      <c r="P13" s="21"/>
      <c r="Q13" s="26" t="e">
        <f>IF(N13="","",G13*N13)</f>
        <v>#VALUE!</v>
      </c>
      <c r="R13" s="27" t="s">
        <v>3</v>
      </c>
      <c r="S13" s="21"/>
      <c r="T13" s="21"/>
    </row>
    <row r="14" spans="1:20" ht="13.5" customHeight="1" x14ac:dyDescent="0.2">
      <c r="A14" s="6"/>
      <c r="B14" s="6"/>
      <c r="C14" s="7"/>
      <c r="D14" s="52" t="s">
        <v>5</v>
      </c>
      <c r="E14" s="52"/>
      <c r="F14" s="28"/>
      <c r="G14" s="6"/>
      <c r="H14" s="6"/>
      <c r="I14" s="6"/>
      <c r="J14" s="6"/>
      <c r="K14" s="6"/>
      <c r="L14" s="6"/>
      <c r="M14" s="6"/>
      <c r="N14" s="37" t="s">
        <v>25</v>
      </c>
      <c r="O14" s="38"/>
      <c r="P14" s="6"/>
      <c r="Q14" s="43"/>
      <c r="R14" s="43"/>
      <c r="S14" s="6"/>
      <c r="T14" s="6"/>
    </row>
    <row r="15" spans="1:20" ht="13.5" customHeight="1" x14ac:dyDescent="0.2">
      <c r="A15" s="6"/>
      <c r="B15" s="6"/>
      <c r="C15" s="7"/>
      <c r="D15" s="7"/>
      <c r="E15" s="7"/>
      <c r="F15" s="28"/>
      <c r="G15" s="6"/>
      <c r="H15" s="6"/>
      <c r="I15" s="6"/>
      <c r="J15" s="6"/>
      <c r="K15" s="6"/>
      <c r="L15" s="6"/>
      <c r="M15" s="6"/>
      <c r="N15" s="29"/>
      <c r="O15" s="30"/>
      <c r="P15" s="6"/>
      <c r="Q15" s="7"/>
      <c r="R15" s="7"/>
      <c r="S15" s="6"/>
      <c r="T15" s="6"/>
    </row>
    <row r="16" spans="1:20" ht="27" customHeight="1" thickBot="1" x14ac:dyDescent="0.25">
      <c r="A16" s="6"/>
      <c r="B16" s="6"/>
      <c r="C16" s="36" t="s">
        <v>7</v>
      </c>
      <c r="D16" s="7"/>
      <c r="E16" s="7"/>
      <c r="F16" s="28"/>
      <c r="G16" s="6"/>
      <c r="H16" s="6"/>
      <c r="I16" s="6"/>
      <c r="J16" s="19"/>
      <c r="K16" s="6"/>
      <c r="L16" s="6"/>
      <c r="M16" s="6"/>
      <c r="N16" s="6"/>
      <c r="O16" s="30"/>
      <c r="P16" s="6"/>
      <c r="Q16" s="7"/>
      <c r="R16" s="7"/>
      <c r="S16" s="6"/>
      <c r="T16" s="6"/>
    </row>
    <row r="17" spans="1:20" ht="15.75" customHeight="1" x14ac:dyDescent="0.2">
      <c r="A17" s="6"/>
      <c r="B17" s="6"/>
      <c r="C17" s="20"/>
      <c r="D17" s="39" t="s">
        <v>14</v>
      </c>
      <c r="E17" s="40"/>
      <c r="F17" s="50" t="s">
        <v>13</v>
      </c>
      <c r="G17" s="44" t="s">
        <v>0</v>
      </c>
      <c r="H17" s="45"/>
      <c r="I17" s="46" t="s">
        <v>2</v>
      </c>
      <c r="J17" s="48" t="s">
        <v>16</v>
      </c>
      <c r="K17" s="49"/>
      <c r="L17" s="6"/>
      <c r="M17" s="6"/>
      <c r="N17" s="53" t="s">
        <v>1</v>
      </c>
      <c r="O17" s="54"/>
      <c r="P17" s="6"/>
      <c r="Q17" s="41" t="s">
        <v>15</v>
      </c>
      <c r="R17" s="42"/>
      <c r="S17" s="6"/>
      <c r="T17" s="6"/>
    </row>
    <row r="18" spans="1:20" s="2" customFormat="1" ht="36" customHeight="1" thickBot="1" x14ac:dyDescent="0.25">
      <c r="A18" s="21"/>
      <c r="B18" s="21"/>
      <c r="C18" s="31"/>
      <c r="D18" s="3"/>
      <c r="E18" s="23" t="s">
        <v>3</v>
      </c>
      <c r="F18" s="51"/>
      <c r="G18" s="3"/>
      <c r="H18" s="23" t="s">
        <v>4</v>
      </c>
      <c r="I18" s="47"/>
      <c r="J18" s="24" t="str">
        <f>IF(D18="","",D18/G18)</f>
        <v/>
      </c>
      <c r="K18" s="25" t="s">
        <v>3</v>
      </c>
      <c r="L18" s="21"/>
      <c r="M18" s="24" t="str">
        <f>IF(J18="","",IF(J18&lt;60000,J18/2,30000))</f>
        <v/>
      </c>
      <c r="N18" s="24" t="e">
        <f>INT(M18)</f>
        <v>#VALUE!</v>
      </c>
      <c r="O18" s="25" t="s">
        <v>3</v>
      </c>
      <c r="P18" s="21"/>
      <c r="Q18" s="26" t="e">
        <f>IF(N18="","",G18*N18)</f>
        <v>#VALUE!</v>
      </c>
      <c r="R18" s="27" t="s">
        <v>3</v>
      </c>
      <c r="S18" s="21"/>
      <c r="T18" s="21"/>
    </row>
    <row r="19" spans="1:20" ht="13.5" customHeight="1" x14ac:dyDescent="0.2">
      <c r="A19" s="6"/>
      <c r="B19" s="6"/>
      <c r="C19" s="7"/>
      <c r="D19" s="52" t="s">
        <v>5</v>
      </c>
      <c r="E19" s="52"/>
      <c r="F19" s="28"/>
      <c r="G19" s="6"/>
      <c r="H19" s="6"/>
      <c r="I19" s="6"/>
      <c r="J19" s="6"/>
      <c r="K19" s="6"/>
      <c r="L19" s="6"/>
      <c r="M19" s="6"/>
      <c r="N19" s="37" t="s">
        <v>19</v>
      </c>
      <c r="O19" s="38"/>
      <c r="P19" s="6"/>
      <c r="Q19" s="43"/>
      <c r="R19" s="43"/>
      <c r="S19" s="6"/>
      <c r="T19" s="6"/>
    </row>
    <row r="20" spans="1:20" ht="13.5" customHeight="1" x14ac:dyDescent="0.2">
      <c r="A20" s="6"/>
      <c r="B20" s="6"/>
      <c r="C20" s="7"/>
      <c r="D20" s="7"/>
      <c r="E20" s="7"/>
      <c r="F20" s="28"/>
      <c r="G20" s="6"/>
      <c r="H20" s="6"/>
      <c r="I20" s="6"/>
      <c r="J20" s="6"/>
      <c r="K20" s="6"/>
      <c r="L20" s="6"/>
      <c r="M20" s="6"/>
      <c r="N20" s="29"/>
      <c r="O20" s="32"/>
      <c r="P20" s="6"/>
      <c r="Q20" s="7"/>
      <c r="R20" s="7"/>
      <c r="S20" s="6"/>
      <c r="T20" s="6"/>
    </row>
    <row r="21" spans="1:20" ht="27" customHeight="1" thickBot="1" x14ac:dyDescent="0.25">
      <c r="A21" s="6"/>
      <c r="B21" s="6"/>
      <c r="C21" s="36" t="s">
        <v>8</v>
      </c>
      <c r="D21" s="7"/>
      <c r="E21" s="7"/>
      <c r="F21" s="28"/>
      <c r="G21" s="6"/>
      <c r="H21" s="6"/>
      <c r="I21" s="6"/>
      <c r="J21" s="33"/>
      <c r="K21" s="33"/>
      <c r="L21" s="6"/>
      <c r="M21" s="6"/>
      <c r="N21" s="6"/>
      <c r="O21" s="29"/>
      <c r="P21" s="6"/>
      <c r="Q21" s="7"/>
      <c r="R21" s="7"/>
      <c r="S21" s="6"/>
      <c r="T21" s="6"/>
    </row>
    <row r="22" spans="1:20" ht="15.75" customHeight="1" x14ac:dyDescent="0.2">
      <c r="A22" s="6"/>
      <c r="B22" s="6"/>
      <c r="C22" s="20"/>
      <c r="D22" s="39" t="s">
        <v>14</v>
      </c>
      <c r="E22" s="40"/>
      <c r="F22" s="50" t="s">
        <v>13</v>
      </c>
      <c r="G22" s="44" t="s">
        <v>0</v>
      </c>
      <c r="H22" s="45"/>
      <c r="I22" s="46" t="s">
        <v>2</v>
      </c>
      <c r="J22" s="48" t="s">
        <v>16</v>
      </c>
      <c r="K22" s="49"/>
      <c r="L22" s="6"/>
      <c r="M22" s="6"/>
      <c r="N22" s="53" t="s">
        <v>1</v>
      </c>
      <c r="O22" s="54"/>
      <c r="P22" s="6"/>
      <c r="Q22" s="41" t="s">
        <v>15</v>
      </c>
      <c r="R22" s="42"/>
      <c r="S22" s="6"/>
      <c r="T22" s="6"/>
    </row>
    <row r="23" spans="1:20" s="2" customFormat="1" ht="36" customHeight="1" thickBot="1" x14ac:dyDescent="0.25">
      <c r="A23" s="21"/>
      <c r="B23" s="21"/>
      <c r="C23" s="22"/>
      <c r="D23" s="3"/>
      <c r="E23" s="23" t="s">
        <v>3</v>
      </c>
      <c r="F23" s="51"/>
      <c r="G23" s="3"/>
      <c r="H23" s="23" t="s">
        <v>4</v>
      </c>
      <c r="I23" s="47"/>
      <c r="J23" s="24" t="str">
        <f>IF(D23="","",D23/G23)</f>
        <v/>
      </c>
      <c r="K23" s="25" t="s">
        <v>3</v>
      </c>
      <c r="L23" s="21"/>
      <c r="M23" s="24" t="str">
        <f>IF(J23="","",IF(J23&lt;130000,J23/2,65000))</f>
        <v/>
      </c>
      <c r="N23" s="24" t="e">
        <f>INT(M23)</f>
        <v>#VALUE!</v>
      </c>
      <c r="O23" s="25" t="s">
        <v>3</v>
      </c>
      <c r="P23" s="21"/>
      <c r="Q23" s="26" t="e">
        <f>IF(N23="","",G23*N23)</f>
        <v>#VALUE!</v>
      </c>
      <c r="R23" s="27" t="s">
        <v>3</v>
      </c>
      <c r="S23" s="21"/>
      <c r="T23" s="21"/>
    </row>
    <row r="24" spans="1:20" ht="13.5" customHeight="1" x14ac:dyDescent="0.2">
      <c r="A24" s="6"/>
      <c r="B24" s="6"/>
      <c r="C24" s="7"/>
      <c r="D24" s="52" t="s">
        <v>5</v>
      </c>
      <c r="E24" s="52"/>
      <c r="F24" s="28"/>
      <c r="G24" s="6"/>
      <c r="H24" s="6"/>
      <c r="I24" s="6"/>
      <c r="J24" s="6"/>
      <c r="K24" s="6"/>
      <c r="L24" s="6"/>
      <c r="M24" s="6"/>
      <c r="N24" s="37" t="s">
        <v>26</v>
      </c>
      <c r="O24" s="38"/>
      <c r="P24" s="6"/>
      <c r="Q24" s="43"/>
      <c r="R24" s="43"/>
      <c r="S24" s="6"/>
      <c r="T24" s="6"/>
    </row>
    <row r="25" spans="1:20" ht="13.5" customHeight="1" x14ac:dyDescent="0.2">
      <c r="A25" s="6"/>
      <c r="B25" s="6"/>
      <c r="C25" s="7"/>
      <c r="D25" s="7"/>
      <c r="E25" s="7"/>
      <c r="F25" s="28"/>
      <c r="G25" s="6"/>
      <c r="H25" s="6"/>
      <c r="I25" s="6"/>
      <c r="J25" s="6"/>
      <c r="K25" s="6"/>
      <c r="L25" s="6"/>
      <c r="M25" s="6"/>
      <c r="N25" s="29"/>
      <c r="O25" s="32"/>
      <c r="P25" s="6"/>
      <c r="Q25" s="7"/>
      <c r="R25" s="7"/>
      <c r="S25" s="6"/>
      <c r="T25" s="6"/>
    </row>
    <row r="26" spans="1:20" ht="27" customHeight="1" thickBot="1" x14ac:dyDescent="0.25">
      <c r="A26" s="6"/>
      <c r="B26" s="6"/>
      <c r="C26" s="36" t="s">
        <v>9</v>
      </c>
      <c r="D26" s="7"/>
      <c r="E26" s="7"/>
      <c r="F26" s="28"/>
      <c r="G26" s="6"/>
      <c r="H26" s="6"/>
      <c r="I26" s="6"/>
      <c r="J26" s="19"/>
      <c r="K26" s="6"/>
      <c r="L26" s="6"/>
      <c r="M26" s="6"/>
      <c r="N26" s="6"/>
      <c r="O26" s="29"/>
      <c r="P26" s="6"/>
      <c r="Q26" s="7"/>
      <c r="R26" s="7"/>
      <c r="S26" s="6"/>
      <c r="T26" s="6"/>
    </row>
    <row r="27" spans="1:20" ht="15.75" customHeight="1" x14ac:dyDescent="0.2">
      <c r="A27" s="6"/>
      <c r="B27" s="6"/>
      <c r="C27" s="7"/>
      <c r="D27" s="39" t="s">
        <v>14</v>
      </c>
      <c r="E27" s="40"/>
      <c r="F27" s="50" t="s">
        <v>13</v>
      </c>
      <c r="G27" s="44" t="s">
        <v>0</v>
      </c>
      <c r="H27" s="45"/>
      <c r="I27" s="46" t="s">
        <v>2</v>
      </c>
      <c r="J27" s="48" t="s">
        <v>16</v>
      </c>
      <c r="K27" s="49"/>
      <c r="L27" s="6"/>
      <c r="M27" s="6"/>
      <c r="N27" s="39" t="s">
        <v>1</v>
      </c>
      <c r="O27" s="40"/>
      <c r="P27" s="6"/>
      <c r="Q27" s="41" t="s">
        <v>15</v>
      </c>
      <c r="R27" s="42"/>
      <c r="S27" s="6"/>
      <c r="T27" s="6"/>
    </row>
    <row r="28" spans="1:20" s="2" customFormat="1" ht="36" customHeight="1" thickBot="1" x14ac:dyDescent="0.25">
      <c r="A28" s="21"/>
      <c r="B28" s="21"/>
      <c r="C28" s="34"/>
      <c r="D28" s="3"/>
      <c r="E28" s="23" t="s">
        <v>3</v>
      </c>
      <c r="F28" s="51"/>
      <c r="G28" s="3"/>
      <c r="H28" s="23" t="s">
        <v>4</v>
      </c>
      <c r="I28" s="47"/>
      <c r="J28" s="24" t="str">
        <f>IF(D28="","",D28/G28)</f>
        <v/>
      </c>
      <c r="K28" s="25" t="s">
        <v>3</v>
      </c>
      <c r="L28" s="21"/>
      <c r="M28" s="24" t="str">
        <f>IF(J28="","",IF(J28&lt;180000,J28/2,90000))</f>
        <v/>
      </c>
      <c r="N28" s="24" t="e">
        <f>INT(M28)</f>
        <v>#VALUE!</v>
      </c>
      <c r="O28" s="25" t="s">
        <v>3</v>
      </c>
      <c r="P28" s="21"/>
      <c r="Q28" s="26" t="e">
        <f>IF(N28="","",G28*N28)</f>
        <v>#VALUE!</v>
      </c>
      <c r="R28" s="27" t="s">
        <v>3</v>
      </c>
      <c r="S28" s="21"/>
      <c r="T28" s="21"/>
    </row>
    <row r="29" spans="1:20" ht="13.5" customHeight="1" x14ac:dyDescent="0.2">
      <c r="A29" s="6"/>
      <c r="B29" s="6"/>
      <c r="C29" s="7"/>
      <c r="D29" s="52" t="s">
        <v>5</v>
      </c>
      <c r="E29" s="52"/>
      <c r="F29" s="6"/>
      <c r="G29" s="6"/>
      <c r="H29" s="6"/>
      <c r="I29" s="6"/>
      <c r="J29" s="6"/>
      <c r="K29" s="6"/>
      <c r="L29" s="6"/>
      <c r="M29" s="6"/>
      <c r="N29" s="37" t="s">
        <v>27</v>
      </c>
      <c r="O29" s="38"/>
      <c r="P29" s="6"/>
      <c r="Q29" s="43"/>
      <c r="R29" s="43"/>
      <c r="S29" s="6"/>
      <c r="T29" s="6"/>
    </row>
    <row r="30" spans="1:20" x14ac:dyDescent="0.2">
      <c r="N30" s="5"/>
      <c r="O30" s="5"/>
    </row>
  </sheetData>
  <sheetProtection sheet="1" objects="1" scenarios="1"/>
  <mergeCells count="46">
    <mergeCell ref="F12:F13"/>
    <mergeCell ref="O2:S2"/>
    <mergeCell ref="Q12:R12"/>
    <mergeCell ref="D14:E14"/>
    <mergeCell ref="N14:O14"/>
    <mergeCell ref="B3:D4"/>
    <mergeCell ref="D12:E12"/>
    <mergeCell ref="G12:H12"/>
    <mergeCell ref="I12:I13"/>
    <mergeCell ref="J12:K12"/>
    <mergeCell ref="N12:O12"/>
    <mergeCell ref="E3:H4"/>
    <mergeCell ref="B5:J5"/>
    <mergeCell ref="B6:J6"/>
    <mergeCell ref="B2:L2"/>
    <mergeCell ref="N19:O19"/>
    <mergeCell ref="Q14:R14"/>
    <mergeCell ref="Q17:R17"/>
    <mergeCell ref="Q19:R19"/>
    <mergeCell ref="N17:O17"/>
    <mergeCell ref="D29:E29"/>
    <mergeCell ref="N22:O22"/>
    <mergeCell ref="Q22:R22"/>
    <mergeCell ref="Q24:R24"/>
    <mergeCell ref="J17:K17"/>
    <mergeCell ref="D22:E22"/>
    <mergeCell ref="G22:H22"/>
    <mergeCell ref="I22:I23"/>
    <mergeCell ref="J22:K22"/>
    <mergeCell ref="F22:F23"/>
    <mergeCell ref="D17:E17"/>
    <mergeCell ref="G17:H17"/>
    <mergeCell ref="I17:I18"/>
    <mergeCell ref="D19:E19"/>
    <mergeCell ref="D24:E24"/>
    <mergeCell ref="F17:F18"/>
    <mergeCell ref="D27:E27"/>
    <mergeCell ref="G27:H27"/>
    <mergeCell ref="I27:I28"/>
    <mergeCell ref="J27:K27"/>
    <mergeCell ref="F27:F28"/>
    <mergeCell ref="N24:O24"/>
    <mergeCell ref="N29:O29"/>
    <mergeCell ref="N27:O27"/>
    <mergeCell ref="Q27:R27"/>
    <mergeCell ref="Q29:R29"/>
  </mergeCells>
  <phoneticPr fontId="1"/>
  <dataValidations count="1">
    <dataValidation imeMode="hiragana" allowBlank="1" showInputMessage="1" showErrorMessage="1" sqref="O2:S2"/>
  </dataValidations>
  <printOptions horizontalCentered="1"/>
  <pageMargins left="0.23622047244094491" right="0.23622047244094491" top="0.59055118110236227" bottom="0.19685039370078741" header="0.31496062992125984" footer="0.31496062992125984"/>
  <pageSetup paperSize="9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7ED77"/>
    <pageSetUpPr fitToPage="1"/>
  </sheetPr>
  <dimension ref="A1:T30"/>
  <sheetViews>
    <sheetView showGridLines="0" tabSelected="1" zoomScaleNormal="100" zoomScaleSheetLayoutView="80" workbookViewId="0">
      <selection activeCell="O2" sqref="O2:S2"/>
    </sheetView>
  </sheetViews>
  <sheetFormatPr defaultColWidth="9" defaultRowHeight="13.2" x14ac:dyDescent="0.2"/>
  <cols>
    <col min="1" max="1" width="0.44140625" customWidth="1"/>
    <col min="2" max="2" width="3" customWidth="1"/>
    <col min="3" max="3" width="3" style="1" customWidth="1"/>
    <col min="4" max="4" width="17.6640625" customWidth="1"/>
    <col min="5" max="5" width="3.44140625" customWidth="1"/>
    <col min="6" max="6" width="7.77734375" customWidth="1"/>
    <col min="7" max="7" width="10.6640625" customWidth="1"/>
    <col min="8" max="8" width="3.44140625" customWidth="1"/>
    <col min="9" max="9" width="7.77734375" customWidth="1"/>
    <col min="10" max="10" width="17.6640625" customWidth="1"/>
    <col min="11" max="11" width="3.44140625" customWidth="1"/>
    <col min="12" max="12" width="7.77734375" customWidth="1"/>
    <col min="13" max="13" width="8.44140625" hidden="1" customWidth="1"/>
    <col min="14" max="14" width="17.6640625" customWidth="1"/>
    <col min="15" max="15" width="3.44140625" customWidth="1"/>
    <col min="16" max="16" width="4.6640625" customWidth="1"/>
    <col min="17" max="17" width="17.6640625" customWidth="1"/>
    <col min="18" max="18" width="3.44140625" customWidth="1"/>
    <col min="19" max="19" width="4.6640625" customWidth="1"/>
    <col min="20" max="20" width="0.77734375" customWidth="1"/>
  </cols>
  <sheetData>
    <row r="1" spans="1:20" ht="3" customHeight="1" x14ac:dyDescent="0.2">
      <c r="A1" s="6"/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ht="29.25" customHeight="1" thickBot="1" x14ac:dyDescent="0.25">
      <c r="A2" s="6"/>
      <c r="B2" s="69" t="s">
        <v>33</v>
      </c>
      <c r="C2" s="69"/>
      <c r="D2" s="69"/>
      <c r="E2" s="69"/>
      <c r="F2" s="69"/>
      <c r="G2" s="69"/>
      <c r="H2" s="69"/>
      <c r="I2" s="69"/>
      <c r="J2" s="70"/>
      <c r="K2" s="71"/>
      <c r="L2" s="71"/>
      <c r="M2" s="6"/>
      <c r="N2" s="9" t="s">
        <v>32</v>
      </c>
      <c r="O2" s="73"/>
      <c r="P2" s="74"/>
      <c r="Q2" s="74"/>
      <c r="R2" s="74"/>
      <c r="S2" s="57"/>
      <c r="T2" s="6"/>
    </row>
    <row r="3" spans="1:20" ht="13.5" customHeight="1" thickBot="1" x14ac:dyDescent="0.25">
      <c r="A3" s="6"/>
      <c r="B3" s="58" t="s">
        <v>28</v>
      </c>
      <c r="C3" s="59"/>
      <c r="D3" s="59"/>
      <c r="E3" s="60" t="s">
        <v>29</v>
      </c>
      <c r="F3" s="61"/>
      <c r="G3" s="61"/>
      <c r="H3" s="62"/>
      <c r="I3" s="10"/>
      <c r="J3" s="6"/>
      <c r="K3" s="6"/>
      <c r="L3" s="6"/>
      <c r="M3" s="6"/>
      <c r="N3" s="11"/>
      <c r="O3" s="12"/>
      <c r="P3" s="12"/>
      <c r="Q3" s="12"/>
      <c r="R3" s="12"/>
      <c r="S3" s="6"/>
      <c r="T3" s="6"/>
    </row>
    <row r="4" spans="1:20" ht="13.5" customHeight="1" thickBot="1" x14ac:dyDescent="0.25">
      <c r="A4" s="6"/>
      <c r="B4" s="59"/>
      <c r="C4" s="59"/>
      <c r="D4" s="59"/>
      <c r="E4" s="63"/>
      <c r="F4" s="64"/>
      <c r="G4" s="64"/>
      <c r="H4" s="65"/>
      <c r="I4" s="10"/>
      <c r="J4" s="6"/>
      <c r="K4" s="6"/>
      <c r="L4" s="6"/>
      <c r="M4" s="6"/>
      <c r="N4" s="11"/>
      <c r="O4" s="12"/>
      <c r="P4" s="12"/>
      <c r="Q4" s="12"/>
      <c r="R4" s="12"/>
      <c r="S4" s="6"/>
      <c r="T4" s="6"/>
    </row>
    <row r="5" spans="1:20" ht="30" customHeight="1" x14ac:dyDescent="0.2">
      <c r="A5" s="8"/>
      <c r="B5" s="72" t="s">
        <v>30</v>
      </c>
      <c r="C5" s="68"/>
      <c r="D5" s="68"/>
      <c r="E5" s="68"/>
      <c r="F5" s="68"/>
      <c r="G5" s="68"/>
      <c r="H5" s="68"/>
      <c r="I5" s="68"/>
      <c r="J5" s="68"/>
      <c r="K5" s="8"/>
      <c r="L5" s="8"/>
      <c r="M5" s="8"/>
      <c r="N5" s="11"/>
      <c r="O5" s="12"/>
      <c r="P5" s="12"/>
      <c r="Q5" s="12"/>
      <c r="R5" s="12"/>
      <c r="S5" s="8"/>
      <c r="T5" s="8"/>
    </row>
    <row r="6" spans="1:20" ht="18" customHeight="1" x14ac:dyDescent="0.2">
      <c r="A6" s="8"/>
      <c r="B6" s="68" t="s">
        <v>31</v>
      </c>
      <c r="C6" s="68"/>
      <c r="D6" s="68"/>
      <c r="E6" s="68"/>
      <c r="F6" s="68"/>
      <c r="G6" s="68"/>
      <c r="H6" s="68"/>
      <c r="I6" s="68"/>
      <c r="J6" s="68"/>
      <c r="K6" s="8"/>
      <c r="L6" s="8"/>
      <c r="M6" s="8"/>
      <c r="N6" s="11"/>
      <c r="O6" s="12"/>
      <c r="P6" s="12"/>
      <c r="Q6" s="12"/>
      <c r="R6" s="12"/>
      <c r="S6" s="8"/>
      <c r="T6" s="8"/>
    </row>
    <row r="7" spans="1:20" ht="25.8" x14ac:dyDescent="0.3">
      <c r="A7" s="6"/>
      <c r="B7" s="6"/>
      <c r="C7" s="13" t="s">
        <v>12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x14ac:dyDescent="0.2">
      <c r="A8" s="6"/>
      <c r="B8" s="14"/>
      <c r="C8" s="15"/>
      <c r="D8" s="6"/>
      <c r="E8" s="15"/>
      <c r="F8" s="6"/>
      <c r="G8" s="15"/>
      <c r="H8" s="15"/>
      <c r="I8" s="15"/>
      <c r="J8" s="15"/>
      <c r="K8" s="15"/>
      <c r="L8" s="15"/>
      <c r="M8" s="15"/>
      <c r="N8" s="15"/>
      <c r="O8" s="15"/>
      <c r="P8" s="15"/>
      <c r="Q8" s="16"/>
      <c r="R8" s="16"/>
      <c r="S8" s="6"/>
      <c r="T8" s="6"/>
    </row>
    <row r="9" spans="1:20" ht="16.2" x14ac:dyDescent="0.2">
      <c r="A9" s="6"/>
      <c r="B9" s="14"/>
      <c r="C9" s="15"/>
      <c r="D9" s="17" t="s">
        <v>11</v>
      </c>
      <c r="E9" s="15"/>
      <c r="F9" s="6"/>
      <c r="G9" s="15"/>
      <c r="H9" s="15"/>
      <c r="I9" s="15"/>
      <c r="J9" s="15"/>
      <c r="K9" s="6"/>
      <c r="L9" s="15"/>
      <c r="M9" s="15"/>
      <c r="N9" s="6"/>
      <c r="O9" s="15"/>
      <c r="P9" s="15"/>
      <c r="Q9" s="16"/>
      <c r="R9" s="16"/>
      <c r="S9" s="6"/>
      <c r="T9" s="6"/>
    </row>
    <row r="10" spans="1:20" ht="17.399999999999999" customHeight="1" x14ac:dyDescent="0.2">
      <c r="A10" s="6"/>
      <c r="B10" s="14"/>
      <c r="C10" s="15"/>
      <c r="D10" s="18" t="s">
        <v>20</v>
      </c>
      <c r="E10" s="15"/>
      <c r="F10" s="6"/>
      <c r="G10" s="15"/>
      <c r="H10" s="15"/>
      <c r="I10" s="15"/>
      <c r="J10" s="15"/>
      <c r="K10" s="6"/>
      <c r="L10" s="15"/>
      <c r="M10" s="15"/>
      <c r="N10" s="6"/>
      <c r="O10" s="15"/>
      <c r="P10" s="15"/>
      <c r="Q10" s="16"/>
      <c r="R10" s="16"/>
      <c r="S10" s="6"/>
      <c r="T10" s="6"/>
    </row>
    <row r="11" spans="1:20" ht="27" customHeight="1" thickBot="1" x14ac:dyDescent="0.25">
      <c r="A11" s="6"/>
      <c r="B11" s="14"/>
      <c r="C11" s="36" t="s">
        <v>6</v>
      </c>
      <c r="D11" s="19"/>
      <c r="E11" s="6"/>
      <c r="F11" s="15"/>
      <c r="G11" s="6"/>
      <c r="H11" s="6"/>
      <c r="I11" s="15"/>
      <c r="J11" s="15"/>
      <c r="K11" s="15"/>
      <c r="L11" s="15"/>
      <c r="M11" s="15"/>
      <c r="N11" s="15"/>
      <c r="O11" s="15"/>
      <c r="P11" s="15"/>
      <c r="Q11" s="16"/>
      <c r="R11" s="16"/>
      <c r="S11" s="6"/>
      <c r="T11" s="6"/>
    </row>
    <row r="12" spans="1:20" ht="15" customHeight="1" x14ac:dyDescent="0.2">
      <c r="A12" s="6"/>
      <c r="B12" s="6"/>
      <c r="C12" s="20"/>
      <c r="D12" s="39" t="s">
        <v>14</v>
      </c>
      <c r="E12" s="40"/>
      <c r="F12" s="46" t="s">
        <v>17</v>
      </c>
      <c r="G12" s="44" t="s">
        <v>0</v>
      </c>
      <c r="H12" s="45"/>
      <c r="I12" s="46" t="s">
        <v>2</v>
      </c>
      <c r="J12" s="48" t="s">
        <v>16</v>
      </c>
      <c r="K12" s="49"/>
      <c r="L12" s="6"/>
      <c r="M12" s="6"/>
      <c r="N12" s="53" t="s">
        <v>1</v>
      </c>
      <c r="O12" s="54"/>
      <c r="P12" s="6"/>
      <c r="Q12" s="41" t="s">
        <v>15</v>
      </c>
      <c r="R12" s="42"/>
      <c r="S12" s="6"/>
      <c r="T12" s="6"/>
    </row>
    <row r="13" spans="1:20" s="2" customFormat="1" ht="36" customHeight="1" thickBot="1" x14ac:dyDescent="0.25">
      <c r="A13" s="21"/>
      <c r="B13" s="21"/>
      <c r="C13" s="22"/>
      <c r="D13" s="4"/>
      <c r="E13" s="35" t="s">
        <v>3</v>
      </c>
      <c r="F13" s="47"/>
      <c r="G13" s="4"/>
      <c r="H13" s="35" t="s">
        <v>4</v>
      </c>
      <c r="I13" s="47"/>
      <c r="J13" s="24" t="str">
        <f>IF(D13="","",D13/G13)</f>
        <v/>
      </c>
      <c r="K13" s="25" t="s">
        <v>3</v>
      </c>
      <c r="L13" s="21"/>
      <c r="M13" s="24" t="str">
        <f>IF(J13="","",IF(J13&lt;80000,J13/2,40000))</f>
        <v/>
      </c>
      <c r="N13" s="24" t="e">
        <f>INT(M13)</f>
        <v>#VALUE!</v>
      </c>
      <c r="O13" s="25" t="s">
        <v>3</v>
      </c>
      <c r="P13" s="21"/>
      <c r="Q13" s="26" t="e">
        <f>IF(N13="","",G13*N13)</f>
        <v>#VALUE!</v>
      </c>
      <c r="R13" s="27" t="s">
        <v>3</v>
      </c>
      <c r="S13" s="21"/>
      <c r="T13" s="21"/>
    </row>
    <row r="14" spans="1:20" ht="13.5" customHeight="1" x14ac:dyDescent="0.2">
      <c r="A14" s="6"/>
      <c r="B14" s="6"/>
      <c r="C14" s="7"/>
      <c r="D14" s="52" t="s">
        <v>5</v>
      </c>
      <c r="E14" s="52"/>
      <c r="F14" s="6"/>
      <c r="G14" s="6"/>
      <c r="H14" s="6"/>
      <c r="I14" s="6"/>
      <c r="J14" s="6"/>
      <c r="K14" s="6"/>
      <c r="L14" s="6"/>
      <c r="M14" s="6"/>
      <c r="N14" s="37" t="s">
        <v>21</v>
      </c>
      <c r="O14" s="38"/>
      <c r="P14" s="6"/>
      <c r="Q14" s="43"/>
      <c r="R14" s="43"/>
      <c r="S14" s="6"/>
      <c r="T14" s="6"/>
    </row>
    <row r="15" spans="1:20" x14ac:dyDescent="0.2">
      <c r="A15" s="6"/>
      <c r="B15" s="6"/>
      <c r="C15" s="7"/>
      <c r="D15" s="6"/>
      <c r="E15" s="6"/>
      <c r="F15" s="6"/>
      <c r="G15" s="6"/>
      <c r="H15" s="6"/>
      <c r="I15" s="6"/>
      <c r="J15" s="6"/>
      <c r="K15" s="6"/>
      <c r="L15" s="6"/>
      <c r="M15" s="6"/>
      <c r="N15" s="29"/>
      <c r="O15" s="30"/>
      <c r="P15" s="6"/>
      <c r="Q15" s="7"/>
      <c r="R15" s="7"/>
      <c r="S15" s="6"/>
      <c r="T15" s="6"/>
    </row>
    <row r="16" spans="1:20" ht="27" customHeight="1" thickBot="1" x14ac:dyDescent="0.25">
      <c r="A16" s="6"/>
      <c r="B16" s="6"/>
      <c r="C16" s="36" t="s">
        <v>7</v>
      </c>
      <c r="D16" s="19"/>
      <c r="E16" s="6"/>
      <c r="F16" s="6"/>
      <c r="G16" s="6"/>
      <c r="H16" s="6"/>
      <c r="I16" s="6"/>
      <c r="J16" s="19"/>
      <c r="K16" s="6"/>
      <c r="L16" s="6"/>
      <c r="M16" s="6"/>
      <c r="N16" s="30"/>
      <c r="O16" s="30"/>
      <c r="P16" s="6"/>
      <c r="Q16" s="7"/>
      <c r="R16" s="7"/>
      <c r="S16" s="6"/>
      <c r="T16" s="6"/>
    </row>
    <row r="17" spans="1:20" ht="15" customHeight="1" x14ac:dyDescent="0.2">
      <c r="A17" s="6"/>
      <c r="B17" s="6"/>
      <c r="C17" s="20"/>
      <c r="D17" s="39" t="s">
        <v>14</v>
      </c>
      <c r="E17" s="40"/>
      <c r="F17" s="46" t="s">
        <v>17</v>
      </c>
      <c r="G17" s="44" t="s">
        <v>0</v>
      </c>
      <c r="H17" s="45"/>
      <c r="I17" s="46" t="s">
        <v>2</v>
      </c>
      <c r="J17" s="48" t="s">
        <v>16</v>
      </c>
      <c r="K17" s="49"/>
      <c r="L17" s="6"/>
      <c r="M17" s="6"/>
      <c r="N17" s="53" t="s">
        <v>1</v>
      </c>
      <c r="O17" s="54"/>
      <c r="P17" s="6"/>
      <c r="Q17" s="41" t="s">
        <v>15</v>
      </c>
      <c r="R17" s="42"/>
      <c r="S17" s="6"/>
      <c r="T17" s="6"/>
    </row>
    <row r="18" spans="1:20" s="2" customFormat="1" ht="36" customHeight="1" thickBot="1" x14ac:dyDescent="0.25">
      <c r="A18" s="21"/>
      <c r="B18" s="21"/>
      <c r="C18" s="31"/>
      <c r="D18" s="4"/>
      <c r="E18" s="35" t="s">
        <v>3</v>
      </c>
      <c r="F18" s="47"/>
      <c r="G18" s="4"/>
      <c r="H18" s="35" t="s">
        <v>4</v>
      </c>
      <c r="I18" s="47"/>
      <c r="J18" s="24" t="str">
        <f>IF(D18="","",D18/G18)</f>
        <v/>
      </c>
      <c r="K18" s="25" t="s">
        <v>3</v>
      </c>
      <c r="L18" s="21"/>
      <c r="M18" s="24" t="str">
        <f>IF(J18="","",IF(J18&lt;120000,J18/2,60000))</f>
        <v/>
      </c>
      <c r="N18" s="24" t="e">
        <f>INT(M18)</f>
        <v>#VALUE!</v>
      </c>
      <c r="O18" s="25" t="s">
        <v>3</v>
      </c>
      <c r="P18" s="21"/>
      <c r="Q18" s="26" t="e">
        <f>IF(N18="","",G18*N18)</f>
        <v>#VALUE!</v>
      </c>
      <c r="R18" s="27" t="s">
        <v>3</v>
      </c>
      <c r="S18" s="21"/>
      <c r="T18" s="21"/>
    </row>
    <row r="19" spans="1:20" ht="13.5" customHeight="1" x14ac:dyDescent="0.2">
      <c r="A19" s="6"/>
      <c r="B19" s="6"/>
      <c r="C19" s="7"/>
      <c r="D19" s="52" t="s">
        <v>5</v>
      </c>
      <c r="E19" s="52"/>
      <c r="F19" s="6"/>
      <c r="G19" s="6"/>
      <c r="H19" s="6"/>
      <c r="I19" s="6"/>
      <c r="J19" s="6"/>
      <c r="K19" s="6"/>
      <c r="L19" s="6"/>
      <c r="M19" s="6"/>
      <c r="N19" s="37" t="s">
        <v>22</v>
      </c>
      <c r="O19" s="38"/>
      <c r="P19" s="6"/>
      <c r="Q19" s="43"/>
      <c r="R19" s="43"/>
      <c r="S19" s="6"/>
      <c r="T19" s="6"/>
    </row>
    <row r="20" spans="1:20" x14ac:dyDescent="0.2">
      <c r="A20" s="6"/>
      <c r="B20" s="6"/>
      <c r="C20" s="7"/>
      <c r="D20" s="6"/>
      <c r="E20" s="6"/>
      <c r="F20" s="6"/>
      <c r="G20" s="6"/>
      <c r="H20" s="6"/>
      <c r="I20" s="6"/>
      <c r="J20" s="6"/>
      <c r="K20" s="6"/>
      <c r="L20" s="6"/>
      <c r="M20" s="6"/>
      <c r="N20" s="29"/>
      <c r="O20" s="29"/>
      <c r="P20" s="6"/>
      <c r="Q20" s="7"/>
      <c r="R20" s="7"/>
      <c r="S20" s="6"/>
      <c r="T20" s="6"/>
    </row>
    <row r="21" spans="1:20" ht="27" customHeight="1" thickBot="1" x14ac:dyDescent="0.25">
      <c r="A21" s="6"/>
      <c r="B21" s="6"/>
      <c r="C21" s="36" t="s">
        <v>8</v>
      </c>
      <c r="D21" s="33"/>
      <c r="E21" s="33"/>
      <c r="F21" s="6"/>
      <c r="G21" s="6"/>
      <c r="H21" s="6"/>
      <c r="I21" s="6"/>
      <c r="J21" s="33"/>
      <c r="K21" s="33"/>
      <c r="L21" s="6"/>
      <c r="M21" s="6"/>
      <c r="N21" s="30"/>
      <c r="O21" s="30"/>
      <c r="P21" s="6"/>
      <c r="Q21" s="7"/>
      <c r="R21" s="7"/>
      <c r="S21" s="6"/>
      <c r="T21" s="6"/>
    </row>
    <row r="22" spans="1:20" ht="15" customHeight="1" x14ac:dyDescent="0.2">
      <c r="A22" s="6"/>
      <c r="B22" s="6"/>
      <c r="C22" s="20"/>
      <c r="D22" s="39" t="s">
        <v>14</v>
      </c>
      <c r="E22" s="40"/>
      <c r="F22" s="46" t="s">
        <v>18</v>
      </c>
      <c r="G22" s="44" t="s">
        <v>0</v>
      </c>
      <c r="H22" s="45"/>
      <c r="I22" s="46" t="s">
        <v>2</v>
      </c>
      <c r="J22" s="48" t="s">
        <v>16</v>
      </c>
      <c r="K22" s="49"/>
      <c r="L22" s="6"/>
      <c r="M22" s="6"/>
      <c r="N22" s="53" t="s">
        <v>1</v>
      </c>
      <c r="O22" s="54"/>
      <c r="P22" s="6"/>
      <c r="Q22" s="41" t="s">
        <v>15</v>
      </c>
      <c r="R22" s="42"/>
      <c r="S22" s="6"/>
      <c r="T22" s="6"/>
    </row>
    <row r="23" spans="1:20" s="2" customFormat="1" ht="36" customHeight="1" thickBot="1" x14ac:dyDescent="0.25">
      <c r="A23" s="21"/>
      <c r="B23" s="21"/>
      <c r="C23" s="22"/>
      <c r="D23" s="4"/>
      <c r="E23" s="35" t="s">
        <v>3</v>
      </c>
      <c r="F23" s="47"/>
      <c r="G23" s="4"/>
      <c r="H23" s="35" t="s">
        <v>4</v>
      </c>
      <c r="I23" s="47"/>
      <c r="J23" s="24" t="str">
        <f>IF(D23="","",D23/G23)</f>
        <v/>
      </c>
      <c r="K23" s="25" t="s">
        <v>3</v>
      </c>
      <c r="L23" s="21"/>
      <c r="M23" s="24" t="str">
        <f>IF(J23="","",IF(J23&lt;260000,J23/2,130000))</f>
        <v/>
      </c>
      <c r="N23" s="24" t="e">
        <f>INT(M23)</f>
        <v>#VALUE!</v>
      </c>
      <c r="O23" s="25" t="s">
        <v>3</v>
      </c>
      <c r="P23" s="21"/>
      <c r="Q23" s="26" t="e">
        <f>IF(N23="","",G23*N23)</f>
        <v>#VALUE!</v>
      </c>
      <c r="R23" s="27" t="s">
        <v>3</v>
      </c>
      <c r="S23" s="21"/>
      <c r="T23" s="21"/>
    </row>
    <row r="24" spans="1:20" ht="13.5" customHeight="1" x14ac:dyDescent="0.2">
      <c r="A24" s="6"/>
      <c r="B24" s="6"/>
      <c r="C24" s="7"/>
      <c r="D24" s="52" t="s">
        <v>5</v>
      </c>
      <c r="E24" s="52"/>
      <c r="F24" s="6"/>
      <c r="G24" s="6"/>
      <c r="H24" s="6"/>
      <c r="I24" s="6"/>
      <c r="J24" s="6"/>
      <c r="K24" s="6"/>
      <c r="L24" s="6"/>
      <c r="M24" s="6"/>
      <c r="N24" s="37" t="s">
        <v>23</v>
      </c>
      <c r="O24" s="38"/>
      <c r="P24" s="6"/>
      <c r="Q24" s="43"/>
      <c r="R24" s="43"/>
      <c r="S24" s="6"/>
      <c r="T24" s="6"/>
    </row>
    <row r="25" spans="1:20" x14ac:dyDescent="0.2">
      <c r="A25" s="6"/>
      <c r="B25" s="6"/>
      <c r="C25" s="7"/>
      <c r="D25" s="6"/>
      <c r="E25" s="6"/>
      <c r="F25" s="6"/>
      <c r="G25" s="6"/>
      <c r="H25" s="6"/>
      <c r="I25" s="6"/>
      <c r="J25" s="6"/>
      <c r="K25" s="6"/>
      <c r="L25" s="6"/>
      <c r="M25" s="6"/>
      <c r="N25" s="29"/>
      <c r="O25" s="29"/>
      <c r="P25" s="6"/>
      <c r="Q25" s="7"/>
      <c r="R25" s="7"/>
      <c r="S25" s="6"/>
      <c r="T25" s="6"/>
    </row>
    <row r="26" spans="1:20" ht="27" customHeight="1" thickBot="1" x14ac:dyDescent="0.25">
      <c r="A26" s="6"/>
      <c r="B26" s="6"/>
      <c r="C26" s="36" t="s">
        <v>9</v>
      </c>
      <c r="D26" s="19"/>
      <c r="E26" s="6"/>
      <c r="F26" s="6"/>
      <c r="G26" s="6"/>
      <c r="H26" s="6"/>
      <c r="I26" s="6"/>
      <c r="J26" s="19"/>
      <c r="K26" s="6"/>
      <c r="L26" s="6"/>
      <c r="M26" s="6"/>
      <c r="N26" s="30"/>
      <c r="O26" s="30"/>
      <c r="P26" s="6"/>
      <c r="Q26" s="7"/>
      <c r="R26" s="7"/>
      <c r="S26" s="6"/>
      <c r="T26" s="6"/>
    </row>
    <row r="27" spans="1:20" ht="15" customHeight="1" x14ac:dyDescent="0.2">
      <c r="A27" s="6"/>
      <c r="B27" s="6"/>
      <c r="C27" s="7"/>
      <c r="D27" s="39" t="s">
        <v>14</v>
      </c>
      <c r="E27" s="40"/>
      <c r="F27" s="46" t="s">
        <v>18</v>
      </c>
      <c r="G27" s="44" t="s">
        <v>0</v>
      </c>
      <c r="H27" s="45"/>
      <c r="I27" s="46" t="s">
        <v>2</v>
      </c>
      <c r="J27" s="48" t="s">
        <v>16</v>
      </c>
      <c r="K27" s="49"/>
      <c r="L27" s="6"/>
      <c r="M27" s="6"/>
      <c r="N27" s="39" t="s">
        <v>1</v>
      </c>
      <c r="O27" s="40"/>
      <c r="P27" s="6"/>
      <c r="Q27" s="41" t="s">
        <v>15</v>
      </c>
      <c r="R27" s="42"/>
      <c r="S27" s="6"/>
      <c r="T27" s="6"/>
    </row>
    <row r="28" spans="1:20" s="2" customFormat="1" ht="36" customHeight="1" thickBot="1" x14ac:dyDescent="0.25">
      <c r="A28" s="21"/>
      <c r="B28" s="21"/>
      <c r="C28" s="34"/>
      <c r="D28" s="4"/>
      <c r="E28" s="35" t="s">
        <v>3</v>
      </c>
      <c r="F28" s="47"/>
      <c r="G28" s="4"/>
      <c r="H28" s="35" t="s">
        <v>4</v>
      </c>
      <c r="I28" s="47"/>
      <c r="J28" s="24" t="str">
        <f>IF(D28="","",D28/G28)</f>
        <v/>
      </c>
      <c r="K28" s="25" t="s">
        <v>3</v>
      </c>
      <c r="L28" s="21"/>
      <c r="M28" s="24" t="str">
        <f>IF(J28="","",IF(J28&lt;360000,J28/2,180000))</f>
        <v/>
      </c>
      <c r="N28" s="24" t="e">
        <f>INT(M28)</f>
        <v>#VALUE!</v>
      </c>
      <c r="O28" s="25" t="s">
        <v>3</v>
      </c>
      <c r="P28" s="21"/>
      <c r="Q28" s="26" t="e">
        <f>IF(N28="","",G28*N28)</f>
        <v>#VALUE!</v>
      </c>
      <c r="R28" s="27" t="s">
        <v>3</v>
      </c>
      <c r="S28" s="21"/>
      <c r="T28" s="21"/>
    </row>
    <row r="29" spans="1:20" ht="13.5" customHeight="1" x14ac:dyDescent="0.2">
      <c r="A29" s="6"/>
      <c r="B29" s="6"/>
      <c r="C29" s="7"/>
      <c r="D29" s="52" t="s">
        <v>5</v>
      </c>
      <c r="E29" s="52"/>
      <c r="F29" s="6"/>
      <c r="G29" s="6"/>
      <c r="H29" s="6"/>
      <c r="I29" s="6"/>
      <c r="J29" s="6"/>
      <c r="K29" s="6"/>
      <c r="L29" s="6"/>
      <c r="M29" s="6"/>
      <c r="N29" s="37" t="s">
        <v>24</v>
      </c>
      <c r="O29" s="38"/>
      <c r="P29" s="6"/>
      <c r="Q29" s="43"/>
      <c r="R29" s="43"/>
      <c r="S29" s="6"/>
      <c r="T29" s="6"/>
    </row>
    <row r="30" spans="1:20" x14ac:dyDescent="0.2">
      <c r="N30" s="5"/>
      <c r="O30" s="5"/>
    </row>
  </sheetData>
  <sheetProtection sheet="1" objects="1" scenarios="1"/>
  <mergeCells count="46">
    <mergeCell ref="F27:F28"/>
    <mergeCell ref="J17:K17"/>
    <mergeCell ref="N17:O17"/>
    <mergeCell ref="Q17:R17"/>
    <mergeCell ref="D14:E14"/>
    <mergeCell ref="F17:F18"/>
    <mergeCell ref="N14:O14"/>
    <mergeCell ref="Q24:R24"/>
    <mergeCell ref="N27:O27"/>
    <mergeCell ref="Q27:R27"/>
    <mergeCell ref="G27:H27"/>
    <mergeCell ref="I27:I28"/>
    <mergeCell ref="J27:K27"/>
    <mergeCell ref="Q14:R14"/>
    <mergeCell ref="D17:E17"/>
    <mergeCell ref="G17:H17"/>
    <mergeCell ref="Q29:R29"/>
    <mergeCell ref="Q19:R19"/>
    <mergeCell ref="D22:E22"/>
    <mergeCell ref="G22:H22"/>
    <mergeCell ref="I22:I23"/>
    <mergeCell ref="J22:K22"/>
    <mergeCell ref="N22:O22"/>
    <mergeCell ref="Q22:R22"/>
    <mergeCell ref="D19:E19"/>
    <mergeCell ref="D24:E24"/>
    <mergeCell ref="D29:E29"/>
    <mergeCell ref="F22:F23"/>
    <mergeCell ref="D27:E27"/>
    <mergeCell ref="N19:O19"/>
    <mergeCell ref="N24:O24"/>
    <mergeCell ref="N29:O29"/>
    <mergeCell ref="B2:L2"/>
    <mergeCell ref="F12:F13"/>
    <mergeCell ref="O2:S2"/>
    <mergeCell ref="G12:H12"/>
    <mergeCell ref="I12:I13"/>
    <mergeCell ref="J12:K12"/>
    <mergeCell ref="N12:O12"/>
    <mergeCell ref="Q12:R12"/>
    <mergeCell ref="I17:I18"/>
    <mergeCell ref="B3:D4"/>
    <mergeCell ref="D12:E12"/>
    <mergeCell ref="E3:H4"/>
    <mergeCell ref="B5:J5"/>
    <mergeCell ref="B6:J6"/>
  </mergeCells>
  <phoneticPr fontId="1"/>
  <dataValidations count="1">
    <dataValidation imeMode="hiragana" allowBlank="1" showInputMessage="1" showErrorMessage="1" sqref="O2:S2"/>
  </dataValidations>
  <printOptions horizontalCentered="1"/>
  <pageMargins left="0.23622047244094491" right="0.23622047244094491" top="0.59055118110236227" bottom="0.19685039370078741" header="0.31496062992125984" footer="0.31496062992125984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補助金申請額計算表（10名未満）</vt:lpstr>
      <vt:lpstr>補助金申請額計算表（10名以上）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2026-03-27T00:19:29Z</dcterms:created>
  <dcterms:modified xsi:type="dcterms:W3CDTF">2026-03-27T00:19:29Z</dcterms:modified>
</cp:coreProperties>
</file>