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0DF408EB-E020-44D2-8095-A125E0899B4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記入例" sheetId="35" r:id="rId1"/>
    <sheet name="4月" sheetId="2" r:id="rId2"/>
    <sheet name="5月" sheetId="31" r:id="rId3"/>
    <sheet name="6月" sheetId="30" r:id="rId4"/>
    <sheet name="7月" sheetId="29" r:id="rId5"/>
    <sheet name="8月" sheetId="27" r:id="rId6"/>
    <sheet name="9月" sheetId="26" r:id="rId7"/>
    <sheet name="10月" sheetId="25" r:id="rId8"/>
    <sheet name="11月" sheetId="28" r:id="rId9"/>
    <sheet name="12月" sheetId="32" r:id="rId10"/>
    <sheet name="１月" sheetId="33" r:id="rId11"/>
    <sheet name="2月" sheetId="34" r:id="rId12"/>
    <sheet name="元シート" sheetId="3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31" l="1"/>
  <c r="N27" i="35"/>
  <c r="I27" i="35"/>
  <c r="G27" i="35"/>
  <c r="H26" i="35"/>
  <c r="Q26" i="35" s="1"/>
  <c r="H25" i="35"/>
  <c r="Q25" i="35" s="1"/>
  <c r="H24" i="35"/>
  <c r="Q24" i="35" s="1"/>
  <c r="H23" i="35"/>
  <c r="Q23" i="35" s="1"/>
  <c r="H22" i="35"/>
  <c r="Q22" i="35" s="1"/>
  <c r="H21" i="35"/>
  <c r="Q21" i="35" s="1"/>
  <c r="H20" i="35"/>
  <c r="Q20" i="35" s="1"/>
  <c r="H19" i="35"/>
  <c r="Q19" i="35" s="1"/>
  <c r="H18" i="35"/>
  <c r="Q18" i="35" s="1"/>
  <c r="H17" i="35"/>
  <c r="Q17" i="35" s="1"/>
  <c r="H16" i="35"/>
  <c r="Q16" i="35" s="1"/>
  <c r="H15" i="35"/>
  <c r="Q15" i="35" s="1"/>
  <c r="H14" i="35"/>
  <c r="Q14" i="35" s="1"/>
  <c r="H13" i="35"/>
  <c r="Q13" i="35" s="1"/>
  <c r="H12" i="35"/>
  <c r="Q12" i="35" s="1"/>
  <c r="S4" i="35"/>
  <c r="R4" i="35"/>
  <c r="S3" i="35"/>
  <c r="R3" i="35"/>
  <c r="N27" i="34"/>
  <c r="I27" i="34"/>
  <c r="G27" i="34"/>
  <c r="H26" i="34"/>
  <c r="H25" i="34"/>
  <c r="H24" i="34"/>
  <c r="H23" i="34"/>
  <c r="H22" i="34"/>
  <c r="H21" i="34"/>
  <c r="Q21" i="34" s="1"/>
  <c r="H20" i="34"/>
  <c r="H19" i="34"/>
  <c r="H18" i="34"/>
  <c r="H17" i="34"/>
  <c r="H16" i="34"/>
  <c r="H15" i="34"/>
  <c r="H14" i="34"/>
  <c r="H13" i="34"/>
  <c r="Q13" i="34" s="1"/>
  <c r="H12" i="34"/>
  <c r="S4" i="34"/>
  <c r="R4" i="34"/>
  <c r="S3" i="34"/>
  <c r="R3" i="34"/>
  <c r="N27" i="33"/>
  <c r="I27" i="33"/>
  <c r="G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S4" i="33"/>
  <c r="R4" i="33"/>
  <c r="S3" i="33"/>
  <c r="R3" i="33"/>
  <c r="N27" i="32"/>
  <c r="I27" i="32"/>
  <c r="G27" i="32"/>
  <c r="H26" i="32"/>
  <c r="H25" i="32"/>
  <c r="Q25" i="32" s="1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S4" i="32"/>
  <c r="R4" i="32"/>
  <c r="S3" i="32"/>
  <c r="R3" i="32"/>
  <c r="N27" i="31"/>
  <c r="I27" i="31"/>
  <c r="G27" i="31"/>
  <c r="H26" i="31"/>
  <c r="H25" i="31"/>
  <c r="H24" i="31"/>
  <c r="H23" i="31"/>
  <c r="Q23" i="31" s="1"/>
  <c r="H22" i="31"/>
  <c r="H21" i="31"/>
  <c r="H20" i="31"/>
  <c r="H19" i="31"/>
  <c r="Q19" i="31" s="1"/>
  <c r="H17" i="31"/>
  <c r="H16" i="31"/>
  <c r="H15" i="31"/>
  <c r="Q15" i="31" s="1"/>
  <c r="H14" i="31"/>
  <c r="Q14" i="31" s="1"/>
  <c r="H13" i="31"/>
  <c r="H12" i="31"/>
  <c r="Q12" i="31" s="1"/>
  <c r="S4" i="31"/>
  <c r="R4" i="31"/>
  <c r="S3" i="31"/>
  <c r="R3" i="31"/>
  <c r="N27" i="30"/>
  <c r="I27" i="30"/>
  <c r="G27" i="30"/>
  <c r="H26" i="30"/>
  <c r="H25" i="30"/>
  <c r="H24" i="30"/>
  <c r="H23" i="30"/>
  <c r="H22" i="30"/>
  <c r="Q22" i="30" s="1"/>
  <c r="H21" i="30"/>
  <c r="Q21" i="30" s="1"/>
  <c r="H20" i="30"/>
  <c r="Q20" i="30" s="1"/>
  <c r="H19" i="30"/>
  <c r="H18" i="30"/>
  <c r="Q18" i="30" s="1"/>
  <c r="H17" i="30"/>
  <c r="H16" i="30"/>
  <c r="H15" i="30"/>
  <c r="H14" i="30"/>
  <c r="Q14" i="30" s="1"/>
  <c r="H13" i="30"/>
  <c r="Q13" i="30" s="1"/>
  <c r="H12" i="30"/>
  <c r="Q12" i="30" s="1"/>
  <c r="S4" i="30"/>
  <c r="R4" i="30"/>
  <c r="S3" i="30"/>
  <c r="R3" i="30"/>
  <c r="N27" i="29"/>
  <c r="I27" i="29"/>
  <c r="G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Q12" i="29" s="1"/>
  <c r="S4" i="29"/>
  <c r="R4" i="29"/>
  <c r="S3" i="29"/>
  <c r="R3" i="29"/>
  <c r="N27" i="28"/>
  <c r="I27" i="28"/>
  <c r="G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S4" i="28"/>
  <c r="R4" i="28"/>
  <c r="S3" i="28"/>
  <c r="R3" i="28"/>
  <c r="N27" i="27"/>
  <c r="I27" i="27"/>
  <c r="G27" i="27"/>
  <c r="H26" i="27"/>
  <c r="H25" i="27"/>
  <c r="H24" i="27"/>
  <c r="H23" i="27"/>
  <c r="H22" i="27"/>
  <c r="Q22" i="27" s="1"/>
  <c r="H21" i="27"/>
  <c r="H20" i="27"/>
  <c r="H19" i="27"/>
  <c r="H18" i="27"/>
  <c r="H17" i="27"/>
  <c r="H16" i="27"/>
  <c r="H15" i="27"/>
  <c r="H14" i="27"/>
  <c r="Q14" i="27" s="1"/>
  <c r="H13" i="27"/>
  <c r="Q13" i="27" s="1"/>
  <c r="H12" i="27"/>
  <c r="S4" i="27"/>
  <c r="R4" i="27"/>
  <c r="S3" i="27"/>
  <c r="R3" i="27"/>
  <c r="N27" i="26"/>
  <c r="I27" i="26"/>
  <c r="G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S4" i="26"/>
  <c r="R4" i="26"/>
  <c r="S3" i="26"/>
  <c r="R3" i="26"/>
  <c r="N27" i="25"/>
  <c r="I27" i="25"/>
  <c r="G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S4" i="25"/>
  <c r="R4" i="25"/>
  <c r="S3" i="25"/>
  <c r="R3" i="25"/>
  <c r="H26" i="2"/>
  <c r="I27" i="2"/>
  <c r="H15" i="2"/>
  <c r="H16" i="2"/>
  <c r="H17" i="2"/>
  <c r="H18" i="2"/>
  <c r="H19" i="2"/>
  <c r="H20" i="2"/>
  <c r="H21" i="2"/>
  <c r="H22" i="2"/>
  <c r="H23" i="2"/>
  <c r="H24" i="2"/>
  <c r="H25" i="2"/>
  <c r="R15" i="3"/>
  <c r="I68" i="3"/>
  <c r="N66" i="3"/>
  <c r="I66" i="3"/>
  <c r="H66" i="3"/>
  <c r="Q65" i="3" s="1"/>
  <c r="G66" i="3"/>
  <c r="H65" i="3"/>
  <c r="R64" i="3"/>
  <c r="Q64" i="3"/>
  <c r="S64" i="3" s="1"/>
  <c r="H64" i="3"/>
  <c r="H63" i="3"/>
  <c r="R62" i="3"/>
  <c r="Q62" i="3"/>
  <c r="S62" i="3" s="1"/>
  <c r="H62" i="3"/>
  <c r="N61" i="3"/>
  <c r="I61" i="3"/>
  <c r="H61" i="3"/>
  <c r="Q60" i="3" s="1"/>
  <c r="G61" i="3"/>
  <c r="H60" i="3"/>
  <c r="Q59" i="3"/>
  <c r="S59" i="3" s="1"/>
  <c r="H59" i="3"/>
  <c r="H58" i="3"/>
  <c r="Q57" i="3"/>
  <c r="S57" i="3" s="1"/>
  <c r="H57" i="3"/>
  <c r="N56" i="3"/>
  <c r="I56" i="3"/>
  <c r="H56" i="3"/>
  <c r="G56" i="3"/>
  <c r="Q55" i="3"/>
  <c r="R55" i="3" s="1"/>
  <c r="H55" i="3"/>
  <c r="Q54" i="3"/>
  <c r="S54" i="3" s="1"/>
  <c r="H54" i="3"/>
  <c r="Q53" i="3"/>
  <c r="S53" i="3" s="1"/>
  <c r="H53" i="3"/>
  <c r="Q52" i="3"/>
  <c r="S52" i="3" s="1"/>
  <c r="H52" i="3"/>
  <c r="N51" i="3"/>
  <c r="I51" i="3"/>
  <c r="H51" i="3"/>
  <c r="G51" i="3"/>
  <c r="Q50" i="3"/>
  <c r="S50" i="3" s="1"/>
  <c r="H50" i="3"/>
  <c r="S49" i="3"/>
  <c r="Q49" i="3"/>
  <c r="R49" i="3" s="1"/>
  <c r="H49" i="3"/>
  <c r="Q48" i="3"/>
  <c r="S48" i="3" s="1"/>
  <c r="H48" i="3"/>
  <c r="S47" i="3"/>
  <c r="R47" i="3"/>
  <c r="Q47" i="3"/>
  <c r="H47" i="3"/>
  <c r="N46" i="3"/>
  <c r="I46" i="3"/>
  <c r="H46" i="3"/>
  <c r="Q45" i="3" s="1"/>
  <c r="G46" i="3"/>
  <c r="H45" i="3"/>
  <c r="H44" i="3"/>
  <c r="H43" i="3"/>
  <c r="H42" i="3"/>
  <c r="N41" i="3"/>
  <c r="I41" i="3"/>
  <c r="H41" i="3"/>
  <c r="Q40" i="3" s="1"/>
  <c r="G41" i="3"/>
  <c r="H40" i="3"/>
  <c r="H39" i="3"/>
  <c r="H38" i="3"/>
  <c r="H37" i="3"/>
  <c r="N36" i="3"/>
  <c r="I36" i="3"/>
  <c r="H36" i="3"/>
  <c r="Q34" i="3" s="1"/>
  <c r="G36" i="3"/>
  <c r="Q35" i="3"/>
  <c r="S35" i="3" s="1"/>
  <c r="H35" i="3"/>
  <c r="H34" i="3"/>
  <c r="Q33" i="3"/>
  <c r="S33" i="3" s="1"/>
  <c r="H33" i="3"/>
  <c r="H32" i="3"/>
  <c r="N31" i="3"/>
  <c r="I31" i="3"/>
  <c r="H31" i="3"/>
  <c r="G31" i="3"/>
  <c r="Q30" i="3"/>
  <c r="S30" i="3" s="1"/>
  <c r="H30" i="3"/>
  <c r="S29" i="3"/>
  <c r="R29" i="3"/>
  <c r="Q29" i="3"/>
  <c r="H29" i="3"/>
  <c r="Q28" i="3"/>
  <c r="S28" i="3" s="1"/>
  <c r="H28" i="3"/>
  <c r="S27" i="3"/>
  <c r="R27" i="3"/>
  <c r="Q27" i="3"/>
  <c r="H27" i="3"/>
  <c r="N26" i="3"/>
  <c r="I26" i="3"/>
  <c r="H26" i="3"/>
  <c r="Q23" i="3" s="1"/>
  <c r="G26" i="3"/>
  <c r="H25" i="3"/>
  <c r="Q24" i="3"/>
  <c r="S24" i="3" s="1"/>
  <c r="H24" i="3"/>
  <c r="H23" i="3"/>
  <c r="Q22" i="3"/>
  <c r="S22" i="3" s="1"/>
  <c r="H22" i="3"/>
  <c r="N21" i="3"/>
  <c r="I21" i="3"/>
  <c r="G21" i="3"/>
  <c r="H20" i="3"/>
  <c r="H19" i="3"/>
  <c r="H18" i="3"/>
  <c r="H17" i="3"/>
  <c r="H21" i="3" s="1"/>
  <c r="N16" i="3"/>
  <c r="I16" i="3"/>
  <c r="H16" i="3"/>
  <c r="Q14" i="3" s="1"/>
  <c r="G16" i="3"/>
  <c r="Q15" i="3"/>
  <c r="S15" i="3" s="1"/>
  <c r="H15" i="3"/>
  <c r="H14" i="3"/>
  <c r="Q13" i="3"/>
  <c r="S13" i="3" s="1"/>
  <c r="H13" i="3"/>
  <c r="H12" i="3"/>
  <c r="S4" i="3"/>
  <c r="R4" i="3"/>
  <c r="S3" i="3"/>
  <c r="R3" i="3"/>
  <c r="R4" i="2"/>
  <c r="R3" i="2"/>
  <c r="H13" i="2"/>
  <c r="S3" i="2"/>
  <c r="S4" i="2"/>
  <c r="Q19" i="34" l="1"/>
  <c r="Q14" i="34"/>
  <c r="Q12" i="34"/>
  <c r="Q20" i="34"/>
  <c r="R20" i="34" s="1"/>
  <c r="Q19" i="32"/>
  <c r="Q17" i="32"/>
  <c r="Q13" i="32"/>
  <c r="S13" i="32" s="1"/>
  <c r="Q18" i="32"/>
  <c r="S18" i="32" s="1"/>
  <c r="Q26" i="32"/>
  <c r="Q12" i="32"/>
  <c r="Q14" i="32"/>
  <c r="S14" i="32" s="1"/>
  <c r="Q16" i="32"/>
  <c r="R16" i="32" s="1"/>
  <c r="Q24" i="32"/>
  <c r="R24" i="32" s="1"/>
  <c r="Q12" i="28"/>
  <c r="Q16" i="28"/>
  <c r="Q18" i="28"/>
  <c r="Q26" i="28"/>
  <c r="Q13" i="28"/>
  <c r="S13" i="28" s="1"/>
  <c r="Q14" i="28"/>
  <c r="S14" i="28" s="1"/>
  <c r="Q19" i="28"/>
  <c r="S19" i="28" s="1"/>
  <c r="Q12" i="25"/>
  <c r="Q13" i="25"/>
  <c r="R13" i="25" s="1"/>
  <c r="Q18" i="25"/>
  <c r="Q14" i="25"/>
  <c r="Q15" i="25"/>
  <c r="Q19" i="25"/>
  <c r="S19" i="25" s="1"/>
  <c r="Q26" i="25"/>
  <c r="S26" i="25" s="1"/>
  <c r="Q19" i="26"/>
  <c r="Q20" i="26"/>
  <c r="Q13" i="26"/>
  <c r="R13" i="26" s="1"/>
  <c r="Q12" i="26"/>
  <c r="Q14" i="26"/>
  <c r="S14" i="26" s="1"/>
  <c r="Q15" i="26"/>
  <c r="R15" i="26" s="1"/>
  <c r="Q23" i="27"/>
  <c r="Q15" i="27"/>
  <c r="S15" i="27" s="1"/>
  <c r="Q19" i="27"/>
  <c r="Q12" i="27"/>
  <c r="Q26" i="29"/>
  <c r="Q19" i="29"/>
  <c r="Q18" i="29"/>
  <c r="Q13" i="29"/>
  <c r="Q14" i="29"/>
  <c r="R14" i="29" s="1"/>
  <c r="Q15" i="29"/>
  <c r="S15" i="29" s="1"/>
  <c r="Q15" i="30"/>
  <c r="Q23" i="30"/>
  <c r="Q16" i="30"/>
  <c r="Q24" i="30"/>
  <c r="S24" i="30" s="1"/>
  <c r="Q17" i="30"/>
  <c r="S17" i="30" s="1"/>
  <c r="Q25" i="30"/>
  <c r="R25" i="30" s="1"/>
  <c r="Q19" i="30"/>
  <c r="R19" i="30" s="1"/>
  <c r="Q16" i="31"/>
  <c r="Q24" i="31"/>
  <c r="Q13" i="31"/>
  <c r="Q22" i="31"/>
  <c r="S22" i="31" s="1"/>
  <c r="Q22" i="34"/>
  <c r="S22" i="34" s="1"/>
  <c r="Q15" i="34"/>
  <c r="S15" i="34" s="1"/>
  <c r="Q23" i="34"/>
  <c r="S23" i="34" s="1"/>
  <c r="Q16" i="34"/>
  <c r="S16" i="34" s="1"/>
  <c r="Q24" i="34"/>
  <c r="S24" i="34" s="1"/>
  <c r="Q17" i="34"/>
  <c r="S17" i="34" s="1"/>
  <c r="Q25" i="34"/>
  <c r="S25" i="34" s="1"/>
  <c r="Q18" i="34"/>
  <c r="S18" i="34" s="1"/>
  <c r="Q26" i="34"/>
  <c r="R26" i="34" s="1"/>
  <c r="Q18" i="33"/>
  <c r="S18" i="33" s="1"/>
  <c r="Q26" i="33"/>
  <c r="Q12" i="33"/>
  <c r="S12" i="33" s="1"/>
  <c r="Q20" i="33"/>
  <c r="R20" i="33" s="1"/>
  <c r="Q13" i="33"/>
  <c r="R13" i="33" s="1"/>
  <c r="Q21" i="33"/>
  <c r="R21" i="33" s="1"/>
  <c r="Q14" i="33"/>
  <c r="R14" i="33" s="1"/>
  <c r="Q22" i="33"/>
  <c r="S22" i="33" s="1"/>
  <c r="Q15" i="33"/>
  <c r="S15" i="33" s="1"/>
  <c r="Q23" i="33"/>
  <c r="Q19" i="33"/>
  <c r="R19" i="33" s="1"/>
  <c r="Q16" i="33"/>
  <c r="S16" i="33" s="1"/>
  <c r="Q24" i="33"/>
  <c r="S24" i="33" s="1"/>
  <c r="Q17" i="33"/>
  <c r="S17" i="33" s="1"/>
  <c r="Q25" i="33"/>
  <c r="S25" i="33" s="1"/>
  <c r="Q20" i="32"/>
  <c r="S20" i="32" s="1"/>
  <c r="Q21" i="32"/>
  <c r="S21" i="32" s="1"/>
  <c r="Q22" i="32"/>
  <c r="Q15" i="32"/>
  <c r="S15" i="32" s="1"/>
  <c r="Q23" i="32"/>
  <c r="S23" i="32" s="1"/>
  <c r="Q24" i="28"/>
  <c r="R24" i="28" s="1"/>
  <c r="Q17" i="28"/>
  <c r="R17" i="28" s="1"/>
  <c r="Q25" i="28"/>
  <c r="S25" i="28" s="1"/>
  <c r="Q20" i="28"/>
  <c r="R20" i="28" s="1"/>
  <c r="Q21" i="28"/>
  <c r="Q22" i="28"/>
  <c r="S22" i="28" s="1"/>
  <c r="Q15" i="28"/>
  <c r="S15" i="28" s="1"/>
  <c r="Q23" i="28"/>
  <c r="S23" i="28" s="1"/>
  <c r="Q20" i="25"/>
  <c r="S20" i="25" s="1"/>
  <c r="Q21" i="25"/>
  <c r="S21" i="25" s="1"/>
  <c r="Q22" i="25"/>
  <c r="Q23" i="25"/>
  <c r="Q16" i="25"/>
  <c r="Q24" i="25"/>
  <c r="S24" i="25" s="1"/>
  <c r="Q17" i="25"/>
  <c r="S17" i="25" s="1"/>
  <c r="Q25" i="25"/>
  <c r="R25" i="25" s="1"/>
  <c r="Q21" i="26"/>
  <c r="S21" i="26" s="1"/>
  <c r="Q22" i="26"/>
  <c r="R22" i="26" s="1"/>
  <c r="Q23" i="26"/>
  <c r="S23" i="26" s="1"/>
  <c r="Q16" i="26"/>
  <c r="R16" i="26" s="1"/>
  <c r="Q24" i="26"/>
  <c r="S24" i="26" s="1"/>
  <c r="Q17" i="26"/>
  <c r="S17" i="26" s="1"/>
  <c r="Q25" i="26"/>
  <c r="S25" i="26" s="1"/>
  <c r="Q18" i="26"/>
  <c r="S18" i="26" s="1"/>
  <c r="Q26" i="26"/>
  <c r="R26" i="26" s="1"/>
  <c r="Q16" i="27"/>
  <c r="S16" i="27" s="1"/>
  <c r="Q24" i="27"/>
  <c r="S24" i="27" s="1"/>
  <c r="Q17" i="27"/>
  <c r="Q25" i="27"/>
  <c r="S25" i="27" s="1"/>
  <c r="Q18" i="27"/>
  <c r="S18" i="27" s="1"/>
  <c r="Q26" i="27"/>
  <c r="S26" i="27" s="1"/>
  <c r="Q20" i="27"/>
  <c r="S20" i="27" s="1"/>
  <c r="Q21" i="27"/>
  <c r="R21" i="27" s="1"/>
  <c r="Q20" i="29"/>
  <c r="S20" i="29" s="1"/>
  <c r="Q21" i="29"/>
  <c r="R21" i="29" s="1"/>
  <c r="Q22" i="29"/>
  <c r="Q23" i="29"/>
  <c r="S23" i="29" s="1"/>
  <c r="Q16" i="29"/>
  <c r="S16" i="29" s="1"/>
  <c r="Q24" i="29"/>
  <c r="S24" i="29" s="1"/>
  <c r="Q17" i="29"/>
  <c r="S17" i="29" s="1"/>
  <c r="Q25" i="29"/>
  <c r="S25" i="29" s="1"/>
  <c r="Q26" i="30"/>
  <c r="Q17" i="31"/>
  <c r="S17" i="31" s="1"/>
  <c r="Q25" i="31"/>
  <c r="R25" i="31" s="1"/>
  <c r="Q18" i="31"/>
  <c r="S18" i="31" s="1"/>
  <c r="Q26" i="31"/>
  <c r="R26" i="31" s="1"/>
  <c r="Q20" i="31"/>
  <c r="S20" i="31" s="1"/>
  <c r="Q21" i="31"/>
  <c r="R21" i="31" s="1"/>
  <c r="S14" i="35"/>
  <c r="R14" i="35"/>
  <c r="S22" i="35"/>
  <c r="R22" i="35"/>
  <c r="S15" i="35"/>
  <c r="R15" i="35"/>
  <c r="S23" i="35"/>
  <c r="R23" i="35"/>
  <c r="R16" i="35"/>
  <c r="S16" i="35"/>
  <c r="S24" i="35"/>
  <c r="R24" i="35"/>
  <c r="S17" i="35"/>
  <c r="R17" i="35"/>
  <c r="S25" i="35"/>
  <c r="R25" i="35"/>
  <c r="R18" i="35"/>
  <c r="S18" i="35"/>
  <c r="R26" i="35"/>
  <c r="S26" i="35"/>
  <c r="S19" i="35"/>
  <c r="R19" i="35"/>
  <c r="R12" i="35"/>
  <c r="S12" i="35"/>
  <c r="S20" i="35"/>
  <c r="R20" i="35"/>
  <c r="S13" i="35"/>
  <c r="R13" i="35"/>
  <c r="S21" i="35"/>
  <c r="R21" i="35"/>
  <c r="H27" i="35"/>
  <c r="R14" i="34"/>
  <c r="S14" i="34"/>
  <c r="R16" i="34"/>
  <c r="R17" i="34"/>
  <c r="R25" i="34"/>
  <c r="S19" i="34"/>
  <c r="R19" i="34"/>
  <c r="S12" i="34"/>
  <c r="R12" i="34"/>
  <c r="S13" i="34"/>
  <c r="R13" i="34"/>
  <c r="S21" i="34"/>
  <c r="R21" i="34"/>
  <c r="H27" i="34"/>
  <c r="S23" i="33"/>
  <c r="R23" i="33"/>
  <c r="S14" i="33"/>
  <c r="S26" i="33"/>
  <c r="R26" i="33"/>
  <c r="S21" i="33"/>
  <c r="H27" i="33"/>
  <c r="R23" i="32"/>
  <c r="S17" i="32"/>
  <c r="R17" i="32"/>
  <c r="S25" i="32"/>
  <c r="R25" i="32"/>
  <c r="R14" i="32"/>
  <c r="S26" i="32"/>
  <c r="R26" i="32"/>
  <c r="S19" i="32"/>
  <c r="R19" i="32"/>
  <c r="S22" i="32"/>
  <c r="R22" i="32"/>
  <c r="S12" i="32"/>
  <c r="R12" i="32"/>
  <c r="R15" i="32"/>
  <c r="H27" i="32"/>
  <c r="R14" i="31"/>
  <c r="S14" i="31"/>
  <c r="S15" i="31"/>
  <c r="R15" i="31"/>
  <c r="S23" i="31"/>
  <c r="R23" i="31"/>
  <c r="R22" i="31"/>
  <c r="R16" i="31"/>
  <c r="S16" i="31"/>
  <c r="R24" i="31"/>
  <c r="S24" i="31"/>
  <c r="S25" i="31"/>
  <c r="S19" i="31"/>
  <c r="R19" i="31"/>
  <c r="R12" i="31"/>
  <c r="S12" i="31"/>
  <c r="S13" i="31"/>
  <c r="R13" i="31"/>
  <c r="H27" i="31"/>
  <c r="S14" i="30"/>
  <c r="R14" i="30"/>
  <c r="S22" i="30"/>
  <c r="R22" i="30"/>
  <c r="S23" i="30"/>
  <c r="R23" i="30"/>
  <c r="S16" i="30"/>
  <c r="R16" i="30"/>
  <c r="S15" i="30"/>
  <c r="R15" i="30"/>
  <c r="R18" i="30"/>
  <c r="S18" i="30"/>
  <c r="R26" i="30"/>
  <c r="S26" i="30"/>
  <c r="R12" i="30"/>
  <c r="S12" i="30"/>
  <c r="S20" i="30"/>
  <c r="R20" i="30"/>
  <c r="S13" i="30"/>
  <c r="R13" i="30"/>
  <c r="S21" i="30"/>
  <c r="R21" i="30"/>
  <c r="H27" i="30"/>
  <c r="S22" i="29"/>
  <c r="R22" i="29"/>
  <c r="S18" i="29"/>
  <c r="R18" i="29"/>
  <c r="S26" i="29"/>
  <c r="R26" i="29"/>
  <c r="S19" i="29"/>
  <c r="R19" i="29"/>
  <c r="S14" i="29"/>
  <c r="S12" i="29"/>
  <c r="R12" i="29"/>
  <c r="S13" i="29"/>
  <c r="R13" i="29"/>
  <c r="H27" i="29"/>
  <c r="R16" i="28"/>
  <c r="S16" i="28"/>
  <c r="S24" i="28"/>
  <c r="S18" i="28"/>
  <c r="R18" i="28"/>
  <c r="R26" i="28"/>
  <c r="S26" i="28"/>
  <c r="S12" i="28"/>
  <c r="R12" i="28"/>
  <c r="S21" i="28"/>
  <c r="R21" i="28"/>
  <c r="H27" i="28"/>
  <c r="S14" i="27"/>
  <c r="R14" i="27"/>
  <c r="R16" i="27"/>
  <c r="R24" i="27"/>
  <c r="S23" i="27"/>
  <c r="R23" i="27"/>
  <c r="S17" i="27"/>
  <c r="R17" i="27"/>
  <c r="R22" i="27"/>
  <c r="S22" i="27"/>
  <c r="S19" i="27"/>
  <c r="R19" i="27"/>
  <c r="S12" i="27"/>
  <c r="R12" i="27"/>
  <c r="S13" i="27"/>
  <c r="R13" i="27"/>
  <c r="H27" i="27"/>
  <c r="S16" i="26"/>
  <c r="S19" i="26"/>
  <c r="R19" i="26"/>
  <c r="S12" i="26"/>
  <c r="R12" i="26"/>
  <c r="S20" i="26"/>
  <c r="R20" i="26"/>
  <c r="H27" i="26"/>
  <c r="S15" i="25"/>
  <c r="R15" i="25"/>
  <c r="S23" i="25"/>
  <c r="R23" i="25"/>
  <c r="R18" i="25"/>
  <c r="S18" i="25"/>
  <c r="R14" i="25"/>
  <c r="S14" i="25"/>
  <c r="S16" i="25"/>
  <c r="R16" i="25"/>
  <c r="S12" i="25"/>
  <c r="R12" i="25"/>
  <c r="S22" i="25"/>
  <c r="R22" i="25"/>
  <c r="R21" i="25"/>
  <c r="H27" i="25"/>
  <c r="Q17" i="3"/>
  <c r="S17" i="3" s="1"/>
  <c r="Q18" i="3"/>
  <c r="R18" i="3" s="1"/>
  <c r="S51" i="3"/>
  <c r="R60" i="3"/>
  <c r="S60" i="3"/>
  <c r="R40" i="3"/>
  <c r="S40" i="3"/>
  <c r="S65" i="3"/>
  <c r="R65" i="3"/>
  <c r="S23" i="3"/>
  <c r="R23" i="3"/>
  <c r="S34" i="3"/>
  <c r="R34" i="3"/>
  <c r="S14" i="3"/>
  <c r="R14" i="3"/>
  <c r="S45" i="3"/>
  <c r="R45" i="3"/>
  <c r="S31" i="3"/>
  <c r="Q44" i="3"/>
  <c r="Q42" i="3"/>
  <c r="S55" i="3"/>
  <c r="S56" i="3" s="1"/>
  <c r="R13" i="3"/>
  <c r="R22" i="3"/>
  <c r="R24" i="3"/>
  <c r="R33" i="3"/>
  <c r="R35" i="3"/>
  <c r="R53" i="3"/>
  <c r="R28" i="3"/>
  <c r="R30" i="3"/>
  <c r="R48" i="3"/>
  <c r="R51" i="3" s="1"/>
  <c r="R50" i="3"/>
  <c r="R57" i="3"/>
  <c r="R59" i="3"/>
  <c r="Q12" i="3"/>
  <c r="Q32" i="3"/>
  <c r="Q63" i="3"/>
  <c r="Q19" i="3"/>
  <c r="Q39" i="3"/>
  <c r="Q25" i="3"/>
  <c r="Q43" i="3"/>
  <c r="R52" i="3"/>
  <c r="R56" i="3" s="1"/>
  <c r="R54" i="3"/>
  <c r="Q20" i="3"/>
  <c r="Q58" i="3"/>
  <c r="Q37" i="3"/>
  <c r="Q38" i="3"/>
  <c r="N27" i="2"/>
  <c r="G27" i="2"/>
  <c r="H14" i="2"/>
  <c r="H12" i="2"/>
  <c r="Q12" i="2" s="1"/>
  <c r="S20" i="34" l="1"/>
  <c r="R22" i="34"/>
  <c r="S26" i="34"/>
  <c r="S27" i="34" s="1"/>
  <c r="R23" i="34"/>
  <c r="R15" i="34"/>
  <c r="R18" i="33"/>
  <c r="S19" i="33"/>
  <c r="S13" i="33"/>
  <c r="S20" i="33"/>
  <c r="S27" i="33" s="1"/>
  <c r="R12" i="33"/>
  <c r="R16" i="33"/>
  <c r="R13" i="32"/>
  <c r="S16" i="32"/>
  <c r="R18" i="32"/>
  <c r="R21" i="32"/>
  <c r="S24" i="32"/>
  <c r="S27" i="32" s="1"/>
  <c r="R20" i="32"/>
  <c r="R27" i="32" s="1"/>
  <c r="R14" i="28"/>
  <c r="R19" i="28"/>
  <c r="S17" i="28"/>
  <c r="R25" i="28"/>
  <c r="R13" i="28"/>
  <c r="S20" i="28"/>
  <c r="S27" i="28" s="1"/>
  <c r="R20" i="25"/>
  <c r="S13" i="25"/>
  <c r="R26" i="25"/>
  <c r="R19" i="25"/>
  <c r="S13" i="26"/>
  <c r="R14" i="26"/>
  <c r="S15" i="26"/>
  <c r="R17" i="26"/>
  <c r="S22" i="26"/>
  <c r="R23" i="26"/>
  <c r="R21" i="26"/>
  <c r="S26" i="26"/>
  <c r="R15" i="27"/>
  <c r="R25" i="27"/>
  <c r="R15" i="29"/>
  <c r="S21" i="29"/>
  <c r="R20" i="29"/>
  <c r="S19" i="30"/>
  <c r="S25" i="30"/>
  <c r="R17" i="30"/>
  <c r="R24" i="30"/>
  <c r="S26" i="31"/>
  <c r="R17" i="31"/>
  <c r="S21" i="31"/>
  <c r="S27" i="31" s="1"/>
  <c r="Q14" i="2"/>
  <c r="R18" i="31"/>
  <c r="R18" i="34"/>
  <c r="R24" i="34"/>
  <c r="R25" i="33"/>
  <c r="R22" i="33"/>
  <c r="R17" i="33"/>
  <c r="R24" i="33"/>
  <c r="R15" i="33"/>
  <c r="R15" i="28"/>
  <c r="R23" i="28"/>
  <c r="R22" i="28"/>
  <c r="S25" i="25"/>
  <c r="S27" i="25" s="1"/>
  <c r="R17" i="25"/>
  <c r="R24" i="25"/>
  <c r="R25" i="26"/>
  <c r="R18" i="26"/>
  <c r="R24" i="26"/>
  <c r="R26" i="27"/>
  <c r="S21" i="27"/>
  <c r="S27" i="27" s="1"/>
  <c r="R20" i="27"/>
  <c r="R18" i="27"/>
  <c r="R17" i="29"/>
  <c r="R24" i="29"/>
  <c r="R23" i="29"/>
  <c r="R16" i="29"/>
  <c r="R25" i="29"/>
  <c r="R20" i="31"/>
  <c r="Q21" i="2"/>
  <c r="Q22" i="2"/>
  <c r="S27" i="35"/>
  <c r="R27" i="35"/>
  <c r="S27" i="30"/>
  <c r="S27" i="29"/>
  <c r="Q17" i="2"/>
  <c r="Q23" i="2"/>
  <c r="Q25" i="2"/>
  <c r="Q16" i="2"/>
  <c r="Q24" i="2"/>
  <c r="Q18" i="2"/>
  <c r="Q13" i="2"/>
  <c r="Q15" i="2"/>
  <c r="Q20" i="2"/>
  <c r="Q19" i="2"/>
  <c r="Q26" i="2"/>
  <c r="R17" i="3"/>
  <c r="S18" i="3"/>
  <c r="S43" i="3"/>
  <c r="R43" i="3"/>
  <c r="S39" i="3"/>
  <c r="R39" i="3"/>
  <c r="S19" i="3"/>
  <c r="R19" i="3"/>
  <c r="S63" i="3"/>
  <c r="S66" i="3" s="1"/>
  <c r="R63" i="3"/>
  <c r="R66" i="3" s="1"/>
  <c r="R58" i="3"/>
  <c r="R61" i="3" s="1"/>
  <c r="S58" i="3"/>
  <c r="S61" i="3" s="1"/>
  <c r="R20" i="3"/>
  <c r="S20" i="3"/>
  <c r="S32" i="3"/>
  <c r="S36" i="3" s="1"/>
  <c r="R32" i="3"/>
  <c r="R36" i="3" s="1"/>
  <c r="R31" i="3"/>
  <c r="S37" i="3"/>
  <c r="R37" i="3"/>
  <c r="S12" i="3"/>
  <c r="S16" i="3" s="1"/>
  <c r="R12" i="3"/>
  <c r="R16" i="3" s="1"/>
  <c r="S42" i="3"/>
  <c r="S46" i="3" s="1"/>
  <c r="R42" i="3"/>
  <c r="S25" i="3"/>
  <c r="S26" i="3" s="1"/>
  <c r="R25" i="3"/>
  <c r="R26" i="3" s="1"/>
  <c r="R38" i="3"/>
  <c r="S38" i="3"/>
  <c r="S44" i="3"/>
  <c r="R44" i="3"/>
  <c r="H27" i="2"/>
  <c r="R27" i="33" l="1"/>
  <c r="R27" i="28"/>
  <c r="R27" i="25"/>
  <c r="S27" i="26"/>
  <c r="R27" i="26"/>
  <c r="R27" i="30"/>
  <c r="R27" i="31"/>
  <c r="R27" i="34"/>
  <c r="R27" i="27"/>
  <c r="R27" i="29"/>
  <c r="R14" i="2"/>
  <c r="S21" i="2"/>
  <c r="S23" i="2"/>
  <c r="S16" i="2"/>
  <c r="R15" i="2"/>
  <c r="S14" i="2"/>
  <c r="S21" i="3"/>
  <c r="S68" i="3" s="1"/>
  <c r="R21" i="3"/>
  <c r="R41" i="3"/>
  <c r="S41" i="3"/>
  <c r="R46" i="3"/>
  <c r="R13" i="2"/>
  <c r="R12" i="2"/>
  <c r="R21" i="2" l="1"/>
  <c r="R23" i="2"/>
  <c r="R24" i="2"/>
  <c r="S24" i="2"/>
  <c r="R25" i="2"/>
  <c r="S25" i="2"/>
  <c r="R18" i="2"/>
  <c r="S18" i="2"/>
  <c r="R20" i="2"/>
  <c r="S20" i="2"/>
  <c r="R26" i="2"/>
  <c r="S26" i="2"/>
  <c r="R19" i="2"/>
  <c r="S19" i="2"/>
  <c r="R17" i="2"/>
  <c r="S17" i="2"/>
  <c r="R22" i="2"/>
  <c r="S22" i="2"/>
  <c r="R16" i="2"/>
  <c r="S15" i="2"/>
  <c r="R68" i="3"/>
  <c r="S13" i="2"/>
  <c r="S12" i="2"/>
  <c r="R27" i="2" l="1"/>
  <c r="S27" i="2"/>
</calcChain>
</file>

<file path=xl/sharedStrings.xml><?xml version="1.0" encoding="utf-8"?>
<sst xmlns="http://schemas.openxmlformats.org/spreadsheetml/2006/main" count="748" uniqueCount="100">
  <si>
    <t>4月</t>
    <rPh sb="1" eb="2">
      <t>ツキ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</si>
  <si>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</si>
  <si>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</si>
  <si>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</si>
  <si>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</si>
  <si>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</si>
  <si>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</si>
  <si>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</si>
  <si>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</si>
  <si>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</si>
  <si>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</si>
  <si>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配送事業者</t>
    <rPh sb="0" eb="2">
      <t>ハイソウ</t>
    </rPh>
    <rPh sb="2" eb="5">
      <t>ジギョウシャ</t>
    </rPh>
    <phoneticPr fontId="2"/>
  </si>
  <si>
    <t>配送日</t>
    <rPh sb="0" eb="2">
      <t>ハイソウ</t>
    </rPh>
    <rPh sb="2" eb="3">
      <t>ビ</t>
    </rPh>
    <phoneticPr fontId="2"/>
  </si>
  <si>
    <t>支払日</t>
    <rPh sb="0" eb="3">
      <t>シハライビ</t>
    </rPh>
    <phoneticPr fontId="2"/>
  </si>
  <si>
    <t>①</t>
    <phoneticPr fontId="2"/>
  </si>
  <si>
    <t>⓶</t>
    <phoneticPr fontId="2"/>
  </si>
  <si>
    <t>③</t>
    <phoneticPr fontId="2"/>
  </si>
  <si>
    <t>④</t>
    <phoneticPr fontId="2"/>
  </si>
  <si>
    <t>請求日</t>
    <rPh sb="0" eb="3">
      <t>セイキュウビ</t>
    </rPh>
    <phoneticPr fontId="2"/>
  </si>
  <si>
    <t>1回の配送毎に請求される費用</t>
    <rPh sb="1" eb="2">
      <t>カイ</t>
    </rPh>
    <rPh sb="3" eb="5">
      <t>ハイソウ</t>
    </rPh>
    <rPh sb="5" eb="6">
      <t>ゴト</t>
    </rPh>
    <rPh sb="7" eb="9">
      <t>セイキュウ</t>
    </rPh>
    <rPh sb="12" eb="14">
      <t>ヒヨウ</t>
    </rPh>
    <phoneticPr fontId="2"/>
  </si>
  <si>
    <t>配送回数</t>
    <rPh sb="0" eb="2">
      <t>ハイソウ</t>
    </rPh>
    <rPh sb="2" eb="4">
      <t>カイスウ</t>
    </rPh>
    <phoneticPr fontId="2"/>
  </si>
  <si>
    <t>水素製造施設
（例：FH2R等）</t>
    <rPh sb="0" eb="2">
      <t>スイソ</t>
    </rPh>
    <rPh sb="2" eb="4">
      <t>セイゾウ</t>
    </rPh>
    <rPh sb="4" eb="6">
      <t>シセツ</t>
    </rPh>
    <phoneticPr fontId="2"/>
  </si>
  <si>
    <r>
      <t xml:space="preserve">配送費用（A）
</t>
    </r>
    <r>
      <rPr>
        <sz val="12"/>
        <color rgb="FFFF0000"/>
        <rFont val="メイリオ"/>
        <family val="3"/>
        <charset val="128"/>
      </rPr>
      <t>（税抜き）</t>
    </r>
    <rPh sb="0" eb="2">
      <t>ハイソウ</t>
    </rPh>
    <rPh sb="2" eb="4">
      <t>ヒヨウ</t>
    </rPh>
    <rPh sb="9" eb="11">
      <t>ゼイヌ</t>
    </rPh>
    <phoneticPr fontId="2"/>
  </si>
  <si>
    <t>再エネ由来水素該当
（ﾌﾟﾙﾀﾞｳﾝで選択）</t>
    <rPh sb="0" eb="1">
      <t>サイ</t>
    </rPh>
    <rPh sb="3" eb="5">
      <t>ユライ</t>
    </rPh>
    <rPh sb="5" eb="7">
      <t>スイソ</t>
    </rPh>
    <rPh sb="7" eb="9">
      <t>ガイトウ</t>
    </rPh>
    <rPh sb="19" eb="21">
      <t>センタク</t>
    </rPh>
    <phoneticPr fontId="2"/>
  </si>
  <si>
    <t>該当</t>
  </si>
  <si>
    <t>該当なし</t>
  </si>
  <si>
    <t>【自動反映】補助対象費用(再エネ由来水素)（B）</t>
    <rPh sb="1" eb="3">
      <t>ジドウ</t>
    </rPh>
    <rPh sb="3" eb="5">
      <t>ハンエイ</t>
    </rPh>
    <rPh sb="6" eb="10">
      <t>ホジョタイショウ</t>
    </rPh>
    <rPh sb="10" eb="12">
      <t>ヒヨウ</t>
    </rPh>
    <rPh sb="13" eb="14">
      <t>サイ</t>
    </rPh>
    <rPh sb="16" eb="18">
      <t>ユライ</t>
    </rPh>
    <rPh sb="18" eb="20">
      <t>スイソ</t>
    </rPh>
    <phoneticPr fontId="2"/>
  </si>
  <si>
    <t>小　　　　　　　　　　　　　　計</t>
    <rPh sb="0" eb="1">
      <t>ショウ</t>
    </rPh>
    <rPh sb="15" eb="16">
      <t>ケイ</t>
    </rPh>
    <phoneticPr fontId="2"/>
  </si>
  <si>
    <t>小　　　　　　　　　計</t>
    <rPh sb="0" eb="1">
      <t>ショウ</t>
    </rPh>
    <rPh sb="10" eb="11">
      <t>ケイ</t>
    </rPh>
    <phoneticPr fontId="2"/>
  </si>
  <si>
    <t>項目（ﾌﾟﾙﾀﾞﾝｳﾝで選択、項目無ければ手入力）</t>
    <rPh sb="0" eb="2">
      <t>コウモク</t>
    </rPh>
    <rPh sb="12" eb="14">
      <t>センタク</t>
    </rPh>
    <rPh sb="15" eb="17">
      <t>コウモク</t>
    </rPh>
    <rPh sb="17" eb="18">
      <t>ナ</t>
    </rPh>
    <rPh sb="21" eb="22">
      <t>テ</t>
    </rPh>
    <rPh sb="22" eb="24">
      <t>ニュウリョク</t>
    </rPh>
    <phoneticPr fontId="2"/>
  </si>
  <si>
    <t>基本料金</t>
  </si>
  <si>
    <t>補償費</t>
  </si>
  <si>
    <t>小　　　　　　　　　　計</t>
    <rPh sb="0" eb="1">
      <t>ショウ</t>
    </rPh>
    <rPh sb="11" eb="12">
      <t>ケイ</t>
    </rPh>
    <phoneticPr fontId="2"/>
  </si>
  <si>
    <t>【入力にかかる注意事項】</t>
    <rPh sb="1" eb="3">
      <t>ニュウリョク</t>
    </rPh>
    <rPh sb="7" eb="9">
      <t>チュウイ</t>
    </rPh>
    <rPh sb="9" eb="11">
      <t>ジコウ</t>
    </rPh>
    <phoneticPr fontId="2"/>
  </si>
  <si>
    <r>
      <t xml:space="preserve">費用（C）
</t>
    </r>
    <r>
      <rPr>
        <sz val="12"/>
        <color rgb="FFFF0000"/>
        <rFont val="メイリオ"/>
        <family val="3"/>
        <charset val="128"/>
      </rPr>
      <t>（税抜き）</t>
    </r>
    <rPh sb="0" eb="2">
      <t>ヒヨウ</t>
    </rPh>
    <phoneticPr fontId="2"/>
  </si>
  <si>
    <t>　　・行が不足した際は、各月の配送回数「④」が記載された行全体をクリックし、新たな行を挿入してください。</t>
    <rPh sb="3" eb="4">
      <t>ギョウ</t>
    </rPh>
    <rPh sb="5" eb="7">
      <t>フソク</t>
    </rPh>
    <rPh sb="9" eb="10">
      <t>サイ</t>
    </rPh>
    <rPh sb="12" eb="14">
      <t>カクツキ</t>
    </rPh>
    <rPh sb="15" eb="19">
      <t>ハイソウカイスウ</t>
    </rPh>
    <rPh sb="23" eb="25">
      <t>キサイ</t>
    </rPh>
    <rPh sb="28" eb="29">
      <t>ギョウ</t>
    </rPh>
    <rPh sb="29" eb="31">
      <t>ゼンタイ</t>
    </rPh>
    <rPh sb="38" eb="39">
      <t>アラ</t>
    </rPh>
    <rPh sb="41" eb="42">
      <t>ギョウ</t>
    </rPh>
    <rPh sb="43" eb="45">
      <t>ソウニュウ</t>
    </rPh>
    <phoneticPr fontId="2"/>
  </si>
  <si>
    <t>補助率1/2
上限7万円/回</t>
    <rPh sb="0" eb="3">
      <t>ホジョリツ</t>
    </rPh>
    <rPh sb="7" eb="9">
      <t>ジョウゲン</t>
    </rPh>
    <rPh sb="10" eb="12">
      <t>マンエン</t>
    </rPh>
    <rPh sb="13" eb="14">
      <t>カイ</t>
    </rPh>
    <phoneticPr fontId="2"/>
  </si>
  <si>
    <t>補助率2/3
上限10万円/回</t>
    <rPh sb="0" eb="3">
      <t>ホジョリツ</t>
    </rPh>
    <rPh sb="7" eb="9">
      <t>ジョウゲン</t>
    </rPh>
    <rPh sb="11" eb="13">
      <t>マンエン</t>
    </rPh>
    <rPh sb="14" eb="15">
      <t>カイ</t>
    </rPh>
    <phoneticPr fontId="2"/>
  </si>
  <si>
    <t>　　</t>
    <phoneticPr fontId="2"/>
  </si>
  <si>
    <t>最初に要選択↓</t>
    <rPh sb="0" eb="2">
      <t>サイショ</t>
    </rPh>
    <rPh sb="3" eb="4">
      <t>ヨウ</t>
    </rPh>
    <rPh sb="4" eb="6">
      <t>センタク</t>
    </rPh>
    <phoneticPr fontId="2"/>
  </si>
  <si>
    <t>　　・御社の区分（大企業か大企業以外（中小企業、NPO,地公体等）を右のﾌﾟﾙﾀﾞｳﾝから選択願います</t>
    <rPh sb="3" eb="5">
      <t>オンシャ</t>
    </rPh>
    <rPh sb="6" eb="8">
      <t>クブン</t>
    </rPh>
    <rPh sb="9" eb="12">
      <t>ダイキギョウ</t>
    </rPh>
    <rPh sb="13" eb="16">
      <t>ダイキギョウ</t>
    </rPh>
    <rPh sb="16" eb="18">
      <t>イガイ</t>
    </rPh>
    <rPh sb="19" eb="21">
      <t>チュウショウ</t>
    </rPh>
    <rPh sb="21" eb="23">
      <t>キギョウ</t>
    </rPh>
    <rPh sb="28" eb="29">
      <t>チ</t>
    </rPh>
    <rPh sb="29" eb="30">
      <t>コウ</t>
    </rPh>
    <rPh sb="30" eb="31">
      <t>タイ</t>
    </rPh>
    <rPh sb="31" eb="32">
      <t>トウ</t>
    </rPh>
    <rPh sb="34" eb="35">
      <t>ミギ</t>
    </rPh>
    <rPh sb="45" eb="47">
      <t>センタク</t>
    </rPh>
    <rPh sb="47" eb="48">
      <t>ネガ</t>
    </rPh>
    <phoneticPr fontId="2"/>
  </si>
  <si>
    <t>【最初に必ず選択してください】</t>
    <rPh sb="1" eb="3">
      <t>サイショ</t>
    </rPh>
    <rPh sb="4" eb="5">
      <t>カナラ</t>
    </rPh>
    <rPh sb="6" eb="8">
      <t>センタク</t>
    </rPh>
    <phoneticPr fontId="2"/>
  </si>
  <si>
    <t>（単位：円）</t>
    <rPh sb="1" eb="3">
      <t>タンイ</t>
    </rPh>
    <rPh sb="4" eb="5">
      <t>エン</t>
    </rPh>
    <phoneticPr fontId="2"/>
  </si>
  <si>
    <r>
      <rPr>
        <sz val="16"/>
        <color rgb="FFEE0000"/>
        <rFont val="メイリオ"/>
        <family val="3"/>
        <charset val="128"/>
      </rPr>
      <t>補助金額</t>
    </r>
    <r>
      <rPr>
        <sz val="12"/>
        <color theme="1"/>
        <rFont val="メイリオ"/>
        <family val="3"/>
        <charset val="128"/>
      </rPr>
      <t xml:space="preserve">
（大企業）</t>
    </r>
    <rPh sb="0" eb="2">
      <t>ホジョ</t>
    </rPh>
    <rPh sb="2" eb="4">
      <t>キンガク</t>
    </rPh>
    <rPh sb="6" eb="9">
      <t>ダイキギョウ</t>
    </rPh>
    <phoneticPr fontId="2"/>
  </si>
  <si>
    <r>
      <rPr>
        <sz val="16"/>
        <color rgb="FFEE0000"/>
        <rFont val="メイリオ"/>
        <family val="3"/>
        <charset val="128"/>
      </rPr>
      <t>補助金額</t>
    </r>
    <r>
      <rPr>
        <sz val="12"/>
        <color theme="1"/>
        <rFont val="メイリオ"/>
        <family val="3"/>
        <charset val="128"/>
      </rPr>
      <t xml:space="preserve">
（中小企業等）</t>
    </r>
    <rPh sb="0" eb="2">
      <t>ホジョ</t>
    </rPh>
    <rPh sb="2" eb="4">
      <t>キンガク</t>
    </rPh>
    <rPh sb="6" eb="10">
      <t>チュウショウキギョウ</t>
    </rPh>
    <rPh sb="10" eb="11">
      <t>トウ</t>
    </rPh>
    <phoneticPr fontId="2"/>
  </si>
  <si>
    <t>FH2R</t>
    <phoneticPr fontId="2"/>
  </si>
  <si>
    <t>保土谷化学</t>
    <rPh sb="0" eb="3">
      <t>ホドガヤ</t>
    </rPh>
    <rPh sb="3" eb="5">
      <t>カガク</t>
    </rPh>
    <phoneticPr fontId="2"/>
  </si>
  <si>
    <t>○○</t>
    <phoneticPr fontId="2"/>
  </si>
  <si>
    <t>□□</t>
    <phoneticPr fontId="2"/>
  </si>
  <si>
    <t>補助合計</t>
    <rPh sb="0" eb="4">
      <t>ホジョゴウケイ</t>
    </rPh>
    <phoneticPr fontId="2"/>
  </si>
  <si>
    <t>配送費用
（配送費用按分後）</t>
    <rPh sb="0" eb="4">
      <t>ハイソウヒヨウ</t>
    </rPh>
    <rPh sb="6" eb="10">
      <t>ハイソウヒヨウ</t>
    </rPh>
    <rPh sb="10" eb="12">
      <t>アンブン</t>
    </rPh>
    <rPh sb="12" eb="13">
      <t>ゴ</t>
    </rPh>
    <phoneticPr fontId="2"/>
  </si>
  <si>
    <t>配送量
（㎏）</t>
    <rPh sb="0" eb="2">
      <t>ハイソウ</t>
    </rPh>
    <rPh sb="2" eb="3">
      <t>リョウ</t>
    </rPh>
    <phoneticPr fontId="2"/>
  </si>
  <si>
    <t>合計</t>
    <rPh sb="0" eb="2">
      <t>ゴウケイ</t>
    </rPh>
    <phoneticPr fontId="2"/>
  </si>
  <si>
    <r>
      <t xml:space="preserve">基本料金等、定期的（毎月等）に請求される費用
</t>
    </r>
    <r>
      <rPr>
        <sz val="15"/>
        <color theme="1"/>
        <rFont val="メイリオ"/>
        <family val="3"/>
        <charset val="128"/>
      </rPr>
      <t>（再エネ由来水素に該当する・しないに関わらず、定期的に発生する費用）</t>
    </r>
    <rPh sb="0" eb="2">
      <t>キホン</t>
    </rPh>
    <rPh sb="2" eb="4">
      <t>リョウキン</t>
    </rPh>
    <rPh sb="4" eb="5">
      <t>ナド</t>
    </rPh>
    <rPh sb="6" eb="8">
      <t>テイキ</t>
    </rPh>
    <rPh sb="8" eb="9">
      <t>テキ</t>
    </rPh>
    <rPh sb="10" eb="12">
      <t>マイツキ</t>
    </rPh>
    <rPh sb="12" eb="13">
      <t>トウ</t>
    </rPh>
    <rPh sb="24" eb="25">
      <t>サイ</t>
    </rPh>
    <rPh sb="27" eb="29">
      <t>ユライ</t>
    </rPh>
    <rPh sb="29" eb="31">
      <t>スイソ</t>
    </rPh>
    <rPh sb="32" eb="34">
      <t>ガイトウ</t>
    </rPh>
    <rPh sb="41" eb="42">
      <t>カカ</t>
    </rPh>
    <rPh sb="46" eb="49">
      <t>テイキテキ</t>
    </rPh>
    <rPh sb="50" eb="52">
      <t>ハッセイ</t>
    </rPh>
    <rPh sb="54" eb="56">
      <t>ヒヨウ</t>
    </rPh>
    <phoneticPr fontId="2"/>
  </si>
  <si>
    <t>　　・黄色のセルのみ入力が可能です。白色等のセルは入力不可です。　入力可能セル →</t>
    <rPh sb="3" eb="5">
      <t>キイロ</t>
    </rPh>
    <rPh sb="10" eb="12">
      <t>ニュウリョク</t>
    </rPh>
    <rPh sb="13" eb="15">
      <t>カノウ</t>
    </rPh>
    <rPh sb="18" eb="20">
      <t>シロイロ</t>
    </rPh>
    <rPh sb="20" eb="21">
      <t>トウ</t>
    </rPh>
    <rPh sb="25" eb="27">
      <t>ニュウリョク</t>
    </rPh>
    <rPh sb="27" eb="29">
      <t>フカ</t>
    </rPh>
    <rPh sb="33" eb="35">
      <t>ニュウリョク</t>
    </rPh>
    <rPh sb="35" eb="37">
      <t>カノウ</t>
    </rPh>
    <phoneticPr fontId="2"/>
  </si>
  <si>
    <t>中小企業等</t>
  </si>
  <si>
    <t>様式第1　水素配送費用内訳</t>
    <rPh sb="0" eb="2">
      <t>ヨウシキ</t>
    </rPh>
    <rPh sb="2" eb="3">
      <t>ダイ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</si>
  <si>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</si>
  <si>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</si>
  <si>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</si>
  <si>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</si>
  <si>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</si>
  <si>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</si>
  <si>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　　・行の追加は行わないで下さい。もし、入力箇所が足りない場合は福島県次世代産業課まで連絡ください。</t>
    <rPh sb="3" eb="4">
      <t>ギョウ</t>
    </rPh>
    <rPh sb="5" eb="7">
      <t>ツイカ</t>
    </rPh>
    <rPh sb="8" eb="9">
      <t>オコナ</t>
    </rPh>
    <rPh sb="13" eb="14">
      <t>クダ</t>
    </rPh>
    <rPh sb="20" eb="22">
      <t>ニュウリョク</t>
    </rPh>
    <rPh sb="22" eb="24">
      <t>カショ</t>
    </rPh>
    <rPh sb="25" eb="26">
      <t>タ</t>
    </rPh>
    <rPh sb="29" eb="31">
      <t>バアイ</t>
    </rPh>
    <rPh sb="32" eb="35">
      <t>フクシマケン</t>
    </rPh>
    <rPh sb="35" eb="41">
      <t>ジセダイサンギョウカ</t>
    </rPh>
    <rPh sb="43" eb="45">
      <t>レンラク</t>
    </rPh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</si>
  <si>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</si>
  <si>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</si>
  <si>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</si>
  <si>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</si>
  <si>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</si>
  <si>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合　　　　　　　　　　計</t>
    <rPh sb="0" eb="1">
      <t>ゴウ</t>
    </rPh>
    <rPh sb="11" eb="12">
      <t>ケイ</t>
    </rPh>
    <phoneticPr fontId="2"/>
  </si>
  <si>
    <t>合　　　　　　　　　計</t>
    <rPh sb="0" eb="1">
      <t>ゴウ</t>
    </rPh>
    <rPh sb="10" eb="11">
      <t>ケイ</t>
    </rPh>
    <phoneticPr fontId="2"/>
  </si>
  <si>
    <t>【入力等にかかる注意事項】</t>
    <rPh sb="1" eb="3">
      <t>ニュウリョク</t>
    </rPh>
    <rPh sb="3" eb="4">
      <t>トウ</t>
    </rPh>
    <rPh sb="8" eb="10">
      <t>チュウイ</t>
    </rPh>
    <rPh sb="10" eb="12">
      <t>ジコウ</t>
    </rPh>
    <phoneticPr fontId="2"/>
  </si>
  <si>
    <t>　　・毎月のご報告の際は、こちらのシートとあわせ、領収書、請求書もご提出をお願いします。</t>
    <rPh sb="3" eb="5">
      <t>マイツキ</t>
    </rPh>
    <rPh sb="7" eb="9">
      <t>ホウコク</t>
    </rPh>
    <rPh sb="10" eb="11">
      <t>サイ</t>
    </rPh>
    <rPh sb="25" eb="28">
      <t>リョウシュウショ</t>
    </rPh>
    <rPh sb="29" eb="32">
      <t>セイキュウショ</t>
    </rPh>
    <rPh sb="34" eb="36">
      <t>テイシュツ</t>
    </rPh>
    <rPh sb="38" eb="39">
      <t>ネガ</t>
    </rPh>
    <phoneticPr fontId="2"/>
  </si>
  <si>
    <t>大企業</t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</si>
  <si>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</si>
  <si>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</si>
  <si>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</si>
  <si>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８月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</si>
  <si>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</si>
  <si>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</si>
  <si>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</si>
  <si>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</si>
  <si>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</si>
  <si>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</si>
  <si>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＜2025年4月分＞</t>
    <rPh sb="5" eb="6">
      <t>ネン</t>
    </rPh>
    <rPh sb="7" eb="9">
      <t>ガツブン</t>
    </rPh>
    <phoneticPr fontId="2"/>
  </si>
  <si>
    <t>＜2025年5月分＞</t>
    <phoneticPr fontId="2"/>
  </si>
  <si>
    <t>＜2025年6月分＞</t>
    <phoneticPr fontId="2"/>
  </si>
  <si>
    <t>＜2025年7月分＞</t>
    <phoneticPr fontId="2"/>
  </si>
  <si>
    <t>＜2025年8月分＞</t>
    <phoneticPr fontId="2"/>
  </si>
  <si>
    <t>＜2025年9月分＞</t>
    <phoneticPr fontId="2"/>
  </si>
  <si>
    <t>＜2025年10月分＞</t>
    <phoneticPr fontId="2"/>
  </si>
  <si>
    <t>＜2025年12月分＞</t>
    <phoneticPr fontId="2"/>
  </si>
  <si>
    <t>＜2025年11月分＞</t>
    <phoneticPr fontId="2"/>
  </si>
  <si>
    <t>＜2026年1月分＞</t>
    <phoneticPr fontId="2"/>
  </si>
  <si>
    <t>＜2026年2月分＞</t>
    <phoneticPr fontId="2"/>
  </si>
  <si>
    <t>諸経費</t>
  </si>
  <si>
    <t>○○商会</t>
    <rPh sb="2" eb="4">
      <t>ショウカイ</t>
    </rPh>
    <phoneticPr fontId="2"/>
  </si>
  <si>
    <t>□□産業</t>
    <rPh sb="2" eb="4">
      <t>サンギョウ</t>
    </rPh>
    <phoneticPr fontId="2"/>
  </si>
  <si>
    <t>△△化学工業</t>
    <rPh sb="2" eb="4">
      <t>カガク</t>
    </rPh>
    <rPh sb="4" eb="6">
      <t>コウギョウ</t>
    </rPh>
    <phoneticPr fontId="2"/>
  </si>
  <si>
    <t>＜記入例＞</t>
    <rPh sb="1" eb="3">
      <t>キニュウ</t>
    </rPh>
    <rPh sb="3" eb="4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</si>
</sst>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.000;[Red]\-#,##0.000"/>
    <numFmt numFmtId="178" formatCode="#,##0&quot;㎏&quot;"/>
  </numFmts>
  <fonts count="16" x14ac:knownFonts="1">
    <font>
      <sz val="11"/>
      <color theme="1"/>
      <name val="游ゴシック"/>
      <family val="2"/>
      <scheme val="minor"/>
    </font>
    <font>
      <sz val="12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16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6"/>
      <color rgb="FFEE000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6"/>
      <color rgb="FFEE000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8"/>
      <color rgb="FFEE0000"/>
      <name val="メイリオ"/>
      <family val="3"/>
      <charset val="128"/>
    </font>
    <font>
      <sz val="15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ck">
        <color rgb="FF3333FF"/>
      </left>
      <right style="thin">
        <color theme="1"/>
      </right>
      <top style="thick">
        <color rgb="FF3333FF"/>
      </top>
      <bottom style="thin">
        <color theme="1"/>
      </bottom>
      <diagonal/>
    </border>
    <border>
      <left style="thin">
        <color theme="1"/>
      </left>
      <right style="thick">
        <color rgb="FF3333FF"/>
      </right>
      <top style="thick">
        <color rgb="FF3333FF"/>
      </top>
      <bottom style="thin">
        <color theme="1"/>
      </bottom>
      <diagonal/>
    </border>
    <border>
      <left style="thick">
        <color rgb="FF3333FF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3333FF"/>
      </right>
      <top style="thin">
        <color theme="1"/>
      </top>
      <bottom style="thin">
        <color theme="1"/>
      </bottom>
      <diagonal/>
    </border>
    <border>
      <left style="thick">
        <color rgb="FFEE0000"/>
      </left>
      <right style="thick">
        <color rgb="FFEE0000"/>
      </right>
      <top style="thick">
        <color rgb="FFEE0000"/>
      </top>
      <bottom/>
      <diagonal/>
    </border>
    <border>
      <left style="thick">
        <color rgb="FFEE0000"/>
      </left>
      <right style="thick">
        <color rgb="FFEE0000"/>
      </right>
      <top/>
      <bottom style="thick">
        <color rgb="FFEE0000"/>
      </bottom>
      <diagonal/>
    </border>
    <border>
      <left style="thick">
        <color rgb="FF3333FF"/>
      </left>
      <right style="thick">
        <color rgb="FF3333FF"/>
      </right>
      <top style="thick">
        <color rgb="FF3333FF"/>
      </top>
      <bottom style="thick">
        <color rgb="FF3333FF"/>
      </bottom>
      <diagonal/>
    </border>
    <border>
      <left style="thick">
        <color rgb="FF3333FF"/>
      </left>
      <right/>
      <top style="thin">
        <color theme="1"/>
      </top>
      <bottom/>
      <diagonal/>
    </border>
    <border>
      <left style="thick">
        <color rgb="FF3333FF"/>
      </left>
      <right/>
      <top style="hair">
        <color theme="1"/>
      </top>
      <bottom style="hair">
        <color theme="1"/>
      </bottom>
      <diagonal/>
    </border>
    <border>
      <left style="thick">
        <color rgb="FF3333FF"/>
      </left>
      <right/>
      <top/>
      <bottom style="thin">
        <color theme="1"/>
      </bottom>
      <diagonal/>
    </border>
    <border>
      <left style="thick">
        <color rgb="FF3333FF"/>
      </left>
      <right/>
      <top style="thin">
        <color theme="1"/>
      </top>
      <bottom style="thin">
        <color theme="1"/>
      </bottom>
      <diagonal/>
    </border>
    <border>
      <left style="thick">
        <color rgb="FF3333FF"/>
      </left>
      <right/>
      <top style="hair">
        <color theme="1"/>
      </top>
      <bottom style="thin">
        <color indexed="64"/>
      </bottom>
      <diagonal/>
    </border>
    <border>
      <left style="thin">
        <color indexed="64"/>
      </left>
      <right style="thick">
        <color rgb="FF3333FF"/>
      </right>
      <top style="thin">
        <color theme="1"/>
      </top>
      <bottom/>
      <diagonal/>
    </border>
    <border>
      <left style="thin">
        <color indexed="64"/>
      </left>
      <right style="thick">
        <color rgb="FF3333FF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ck">
        <color rgb="FF3333FF"/>
      </right>
      <top/>
      <bottom style="thin">
        <color theme="1"/>
      </bottom>
      <diagonal/>
    </border>
    <border>
      <left style="thin">
        <color indexed="64"/>
      </left>
      <right style="thick">
        <color rgb="FF3333FF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ck">
        <color rgb="FF3333FF"/>
      </right>
      <top style="thin">
        <color theme="1"/>
      </top>
      <bottom style="thin">
        <color theme="1"/>
      </bottom>
      <diagonal/>
    </border>
    <border>
      <left style="thick">
        <color rgb="FF3333FF"/>
      </left>
      <right/>
      <top style="thin">
        <color theme="1"/>
      </top>
      <bottom style="thick">
        <color rgb="FF3333FF"/>
      </bottom>
      <diagonal/>
    </border>
    <border>
      <left style="thin">
        <color indexed="64"/>
      </left>
      <right style="thick">
        <color rgb="FF3333FF"/>
      </right>
      <top style="thin">
        <color theme="1"/>
      </top>
      <bottom style="thick">
        <color rgb="FF3333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3333FF"/>
      </left>
      <right/>
      <top/>
      <bottom/>
      <diagonal/>
    </border>
    <border>
      <left style="thin">
        <color indexed="64"/>
      </left>
      <right style="thick">
        <color rgb="FF3333FF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3333FF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ck">
        <color rgb="FF3333FF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38" fontId="1" fillId="0" borderId="1" xfId="1" applyFont="1" applyBorder="1" applyAlignment="1">
      <alignment horizontal="center" vertical="center" wrapText="1"/>
    </xf>
    <xf numFmtId="38" fontId="1" fillId="0" borderId="7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38" fontId="1" fillId="0" borderId="0" xfId="1" applyFont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8" fontId="1" fillId="2" borderId="7" xfId="1" applyFont="1" applyFill="1" applyBorder="1" applyAlignment="1">
      <alignment horizontal="center" vertical="center"/>
    </xf>
    <xf numFmtId="38" fontId="1" fillId="2" borderId="6" xfId="1" applyFont="1" applyFill="1" applyBorder="1" applyAlignment="1">
      <alignment horizontal="center" vertical="center"/>
    </xf>
    <xf numFmtId="38" fontId="1" fillId="2" borderId="9" xfId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7" fontId="1" fillId="0" borderId="0" xfId="1" applyNumberFormat="1" applyFont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1" fillId="0" borderId="12" xfId="1" applyFont="1" applyBorder="1" applyAlignment="1">
      <alignment horizontal="center" vertical="center"/>
    </xf>
    <xf numFmtId="38" fontId="1" fillId="0" borderId="13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176" fontId="12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38" fontId="1" fillId="0" borderId="22" xfId="1" applyFont="1" applyBorder="1" applyAlignment="1">
      <alignment horizontal="center" vertical="center"/>
    </xf>
    <xf numFmtId="38" fontId="1" fillId="0" borderId="23" xfId="1" applyFont="1" applyBorder="1" applyAlignment="1">
      <alignment horizontal="center" vertical="center"/>
    </xf>
    <xf numFmtId="38" fontId="1" fillId="0" borderId="24" xfId="1" applyFont="1" applyBorder="1" applyAlignment="1">
      <alignment horizontal="center" vertical="center"/>
    </xf>
    <xf numFmtId="38" fontId="1" fillId="0" borderId="26" xfId="1" applyFont="1" applyBorder="1" applyAlignment="1">
      <alignment horizontal="center" vertical="center"/>
    </xf>
    <xf numFmtId="38" fontId="1" fillId="0" borderId="27" xfId="1" applyFont="1" applyBorder="1" applyAlignment="1">
      <alignment horizontal="center" vertical="center"/>
    </xf>
    <xf numFmtId="38" fontId="1" fillId="0" borderId="28" xfId="1" applyFont="1" applyBorder="1" applyAlignment="1">
      <alignment horizontal="center" vertical="center"/>
    </xf>
    <xf numFmtId="38" fontId="1" fillId="0" borderId="29" xfId="1" applyFont="1" applyBorder="1" applyAlignment="1">
      <alignment horizontal="center" vertical="center"/>
    </xf>
    <xf numFmtId="38" fontId="1" fillId="0" borderId="30" xfId="1" applyFont="1" applyBorder="1" applyAlignment="1">
      <alignment horizontal="center" vertical="center"/>
    </xf>
    <xf numFmtId="38" fontId="1" fillId="5" borderId="15" xfId="1" applyFont="1" applyFill="1" applyBorder="1" applyAlignment="1">
      <alignment horizontal="center" vertical="center" wrapText="1"/>
    </xf>
    <xf numFmtId="38" fontId="1" fillId="5" borderId="16" xfId="1" applyFont="1" applyFill="1" applyBorder="1" applyAlignment="1">
      <alignment horizontal="center" vertical="center" wrapText="1"/>
    </xf>
    <xf numFmtId="38" fontId="1" fillId="0" borderId="17" xfId="1" applyFont="1" applyBorder="1" applyAlignment="1">
      <alignment horizontal="center" vertical="center" wrapText="1"/>
    </xf>
    <xf numFmtId="38" fontId="1" fillId="0" borderId="18" xfId="1" applyFont="1" applyBorder="1" applyAlignment="1">
      <alignment horizontal="center" vertical="center" wrapText="1"/>
    </xf>
    <xf numFmtId="38" fontId="1" fillId="0" borderId="25" xfId="1" applyFont="1" applyBorder="1" applyAlignment="1">
      <alignment horizontal="center" vertical="center"/>
    </xf>
    <xf numFmtId="38" fontId="1" fillId="0" borderId="31" xfId="1" applyFont="1" applyBorder="1" applyAlignment="1">
      <alignment horizontal="center" vertical="center"/>
    </xf>
    <xf numFmtId="38" fontId="1" fillId="0" borderId="32" xfId="1" applyFont="1" applyBorder="1" applyAlignment="1">
      <alignment horizontal="center" vertical="center"/>
    </xf>
    <xf numFmtId="38" fontId="1" fillId="0" borderId="33" xfId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40" fontId="1" fillId="0" borderId="0" xfId="1" applyNumberFormat="1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38" fontId="1" fillId="6" borderId="0" xfId="1" applyFont="1" applyFill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178" fontId="1" fillId="0" borderId="7" xfId="1" applyNumberFormat="1" applyFont="1" applyBorder="1" applyAlignment="1">
      <alignment horizontal="center" vertical="center"/>
    </xf>
    <xf numFmtId="178" fontId="1" fillId="0" borderId="6" xfId="1" applyNumberFormat="1" applyFont="1" applyBorder="1" applyAlignment="1">
      <alignment horizontal="center" vertical="center"/>
    </xf>
    <xf numFmtId="178" fontId="1" fillId="0" borderId="12" xfId="1" applyNumberFormat="1" applyFont="1" applyBorder="1" applyAlignment="1">
      <alignment horizontal="center" vertical="center"/>
    </xf>
    <xf numFmtId="178" fontId="1" fillId="0" borderId="1" xfId="1" applyNumberFormat="1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38" fontId="1" fillId="0" borderId="34" xfId="1" applyFont="1" applyBorder="1" applyAlignment="1">
      <alignment horizontal="center" vertical="center"/>
    </xf>
    <xf numFmtId="38" fontId="13" fillId="0" borderId="0" xfId="1" applyFont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8" fontId="1" fillId="0" borderId="35" xfId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8" fontId="1" fillId="0" borderId="2" xfId="1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12" fillId="5" borderId="0" xfId="0" applyNumberFormat="1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38" fontId="13" fillId="5" borderId="0" xfId="1" applyFont="1" applyFill="1" applyAlignment="1">
      <alignment horizontal="center" vertical="center"/>
    </xf>
    <xf numFmtId="38" fontId="1" fillId="5" borderId="0" xfId="1" applyFont="1" applyFill="1" applyAlignment="1">
      <alignment horizontal="center" vertical="center"/>
    </xf>
    <xf numFmtId="38" fontId="1" fillId="0" borderId="7" xfId="1" applyFont="1" applyBorder="1" applyAlignment="1" applyProtection="1">
      <alignment horizontal="center" vertical="center"/>
      <protection hidden="1"/>
    </xf>
    <xf numFmtId="38" fontId="1" fillId="0" borderId="6" xfId="1" applyFont="1" applyBorder="1" applyAlignment="1" applyProtection="1">
      <alignment horizontal="center" vertical="center"/>
      <protection hidden="1"/>
    </xf>
    <xf numFmtId="38" fontId="1" fillId="0" borderId="9" xfId="1" applyFont="1" applyBorder="1" applyAlignment="1" applyProtection="1">
      <alignment horizontal="center" vertical="center"/>
      <protection hidden="1"/>
    </xf>
    <xf numFmtId="38" fontId="1" fillId="0" borderId="22" xfId="1" applyFont="1" applyBorder="1" applyAlignment="1" applyProtection="1">
      <alignment horizontal="center" vertical="center"/>
      <protection hidden="1"/>
    </xf>
    <xf numFmtId="38" fontId="1" fillId="0" borderId="27" xfId="1" applyFont="1" applyBorder="1" applyAlignment="1" applyProtection="1">
      <alignment horizontal="center" vertical="center"/>
      <protection hidden="1"/>
    </xf>
    <xf numFmtId="38" fontId="1" fillId="0" borderId="39" xfId="1" applyFont="1" applyBorder="1" applyAlignment="1" applyProtection="1">
      <alignment horizontal="center" vertical="center"/>
      <protection hidden="1"/>
    </xf>
    <xf numFmtId="38" fontId="1" fillId="0" borderId="40" xfId="1" applyFont="1" applyBorder="1" applyAlignment="1" applyProtection="1">
      <alignment horizontal="center" vertical="center"/>
      <protection hidden="1"/>
    </xf>
    <xf numFmtId="38" fontId="1" fillId="0" borderId="36" xfId="1" applyFont="1" applyBorder="1" applyAlignment="1" applyProtection="1">
      <alignment horizontal="center" vertical="center"/>
      <protection hidden="1"/>
    </xf>
    <xf numFmtId="38" fontId="1" fillId="0" borderId="37" xfId="1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38" fontId="10" fillId="2" borderId="19" xfId="1" applyFont="1" applyFill="1" applyBorder="1" applyAlignment="1">
      <alignment horizontal="center" vertical="center"/>
    </xf>
    <xf numFmtId="38" fontId="10" fillId="2" borderId="20" xfId="1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8" fontId="10" fillId="2" borderId="19" xfId="1" applyFont="1" applyFill="1" applyBorder="1" applyAlignment="1" applyProtection="1">
      <alignment horizontal="center" vertical="center"/>
      <protection locked="0"/>
    </xf>
    <xf numFmtId="38" fontId="10" fillId="2" borderId="20" xfId="1" applyFont="1" applyFill="1" applyBorder="1" applyAlignment="1" applyProtection="1">
      <alignment horizontal="center" vertical="center"/>
      <protection locked="0"/>
    </xf>
    <xf numFmtId="176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38" fontId="1" fillId="2" borderId="7" xfId="1" applyFont="1" applyFill="1" applyBorder="1" applyAlignment="1" applyProtection="1">
      <alignment horizontal="center" vertical="center"/>
      <protection locked="0"/>
    </xf>
    <xf numFmtId="176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38" fontId="1" fillId="2" borderId="6" xfId="1" applyFont="1" applyFill="1" applyBorder="1" applyAlignment="1" applyProtection="1">
      <alignment horizontal="center" vertical="center"/>
      <protection locked="0"/>
    </xf>
    <xf numFmtId="176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38" fontId="1" fillId="2" borderId="12" xfId="1" applyFont="1" applyFill="1" applyBorder="1" applyAlignment="1" applyProtection="1">
      <alignment horizontal="center" vertical="center"/>
      <protection locked="0"/>
    </xf>
    <xf numFmtId="176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38" fontId="1" fillId="2" borderId="9" xfId="1" applyFont="1" applyFill="1" applyBorder="1" applyAlignment="1" applyProtection="1">
      <alignment horizontal="center" vertical="center"/>
      <protection locked="0"/>
    </xf>
    <xf numFmtId="178" fontId="1" fillId="2" borderId="7" xfId="1" applyNumberFormat="1" applyFont="1" applyFill="1" applyBorder="1" applyAlignment="1" applyProtection="1">
      <alignment horizontal="center" vertical="center"/>
      <protection locked="0"/>
    </xf>
    <xf numFmtId="178" fontId="1" fillId="2" borderId="6" xfId="1" applyNumberFormat="1" applyFont="1" applyFill="1" applyBorder="1" applyAlignment="1" applyProtection="1">
      <alignment horizontal="center" vertical="center"/>
      <protection locked="0"/>
    </xf>
    <xf numFmtId="178" fontId="1" fillId="2" borderId="12" xfId="1" applyNumberFormat="1" applyFont="1" applyFill="1" applyBorder="1" applyAlignment="1" applyProtection="1">
      <alignment horizontal="center" vertical="center"/>
      <protection locked="0"/>
    </xf>
    <xf numFmtId="178" fontId="1" fillId="2" borderId="9" xfId="1" applyNumberFormat="1" applyFont="1" applyFill="1" applyBorder="1" applyAlignment="1" applyProtection="1">
      <alignment horizontal="center" vertical="center"/>
      <protection locked="0"/>
    </xf>
    <xf numFmtId="176" fontId="1" fillId="2" borderId="6" xfId="0" applyNumberFormat="1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38" fontId="1" fillId="2" borderId="6" xfId="1" applyFont="1" applyFill="1" applyBorder="1" applyAlignment="1" applyProtection="1">
      <alignment horizontal="center" vertical="center"/>
      <protection hidden="1"/>
    </xf>
    <xf numFmtId="176" fontId="1" fillId="2" borderId="12" xfId="0" applyNumberFormat="1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38" fontId="1" fillId="2" borderId="12" xfId="1" applyFont="1" applyFill="1" applyBorder="1" applyAlignment="1" applyProtection="1">
      <alignment horizontal="center" vertical="center"/>
      <protection hidden="1"/>
    </xf>
    <xf numFmtId="176" fontId="1" fillId="2" borderId="9" xfId="0" applyNumberFormat="1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38" fontId="1" fillId="2" borderId="9" xfId="1" applyFont="1" applyFill="1" applyBorder="1" applyAlignment="1" applyProtection="1">
      <alignment horizontal="center" vertical="center"/>
      <protection hidden="1"/>
    </xf>
    <xf numFmtId="178" fontId="1" fillId="2" borderId="7" xfId="1" applyNumberFormat="1" applyFont="1" applyFill="1" applyBorder="1" applyAlignment="1" applyProtection="1">
      <alignment horizontal="center" vertical="center"/>
      <protection hidden="1"/>
    </xf>
    <xf numFmtId="176" fontId="1" fillId="2" borderId="7" xfId="0" applyNumberFormat="1" applyFont="1" applyFill="1" applyBorder="1" applyAlignment="1" applyProtection="1">
      <alignment horizontal="center" vertical="center"/>
      <protection hidden="1"/>
    </xf>
    <xf numFmtId="178" fontId="1" fillId="2" borderId="6" xfId="1" applyNumberFormat="1" applyFont="1" applyFill="1" applyBorder="1" applyAlignment="1" applyProtection="1">
      <alignment horizontal="center" vertical="center"/>
      <protection hidden="1"/>
    </xf>
    <xf numFmtId="178" fontId="1" fillId="2" borderId="12" xfId="1" applyNumberFormat="1" applyFont="1" applyFill="1" applyBorder="1" applyAlignment="1" applyProtection="1">
      <alignment horizontal="center" vertical="center"/>
      <protection hidden="1"/>
    </xf>
    <xf numFmtId="178" fontId="1" fillId="2" borderId="9" xfId="1" applyNumberFormat="1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D790F369-CCA9-48EF-BF11-28C82127B820}"/>
            </a:ext>
          </a:extLst>
        </xdr:cNvPr>
        <xdr:cNvSpPr/>
      </xdr:nvSpPr>
      <xdr:spPr>
        <a:xfrm>
          <a:off x="887412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EFED40-D584-482C-9E9E-84044534D2CD}"/>
            </a:ext>
          </a:extLst>
        </xdr:cNvPr>
        <xdr:cNvSpPr txBox="1"/>
      </xdr:nvSpPr>
      <xdr:spPr>
        <a:xfrm>
          <a:off x="19901104" y="658337"/>
          <a:ext cx="4305915" cy="1124989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D53AE9D-A210-4700-9FEE-2F89F1C33BC6}"/>
            </a:ext>
          </a:extLst>
        </xdr:cNvPr>
        <xdr:cNvSpPr txBox="1"/>
      </xdr:nvSpPr>
      <xdr:spPr>
        <a:xfrm>
          <a:off x="13030653" y="10817224"/>
          <a:ext cx="1738540" cy="968376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490734</xdr:colOff>
      <xdr:row>14</xdr:row>
      <xdr:rowOff>128610</xdr:rowOff>
    </xdr:from>
    <xdr:to>
      <xdr:col>6</xdr:col>
      <xdr:colOff>1374320</xdr:colOff>
      <xdr:row>17</xdr:row>
      <xdr:rowOff>231322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4BC6F6F-B291-523C-95EB-CA9ED0DE8F40}"/>
            </a:ext>
          </a:extLst>
        </xdr:cNvPr>
        <xdr:cNvSpPr txBox="1"/>
      </xdr:nvSpPr>
      <xdr:spPr>
        <a:xfrm>
          <a:off x="1837841" y="5353753"/>
          <a:ext cx="7442229" cy="149064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・配送日～配送費用の各項目をご入力ください。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・再エネ由来水素に該当するかはﾌﾟﾙﾀﾞｳﾝから選択願います。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・補助の対象は、</a:t>
          </a:r>
          <a:r>
            <a:rPr kumimoji="1"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FH2R</a:t>
          </a:r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などの再生可能エネルギー由来の水素製造を行う福島県内施設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から、水素配送を受ける際の配送費用となります。</a:t>
          </a:r>
        </a:p>
      </xdr:txBody>
    </xdr:sp>
    <xdr:clientData/>
  </xdr:twoCellAnchor>
  <xdr:twoCellAnchor>
    <xdr:from>
      <xdr:col>7</xdr:col>
      <xdr:colOff>68037</xdr:colOff>
      <xdr:row>14</xdr:row>
      <xdr:rowOff>108857</xdr:rowOff>
    </xdr:from>
    <xdr:to>
      <xdr:col>7</xdr:col>
      <xdr:colOff>1850573</xdr:colOff>
      <xdr:row>16</xdr:row>
      <xdr:rowOff>54428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0EB426-87C4-4E6D-8C68-825B62A839BC}"/>
            </a:ext>
          </a:extLst>
        </xdr:cNvPr>
        <xdr:cNvSpPr txBox="1"/>
      </xdr:nvSpPr>
      <xdr:spPr>
        <a:xfrm>
          <a:off x="9769930" y="5334000"/>
          <a:ext cx="1782536" cy="870857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自動反映のため、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入力不要です。</a:t>
          </a:r>
        </a:p>
      </xdr:txBody>
    </xdr:sp>
    <xdr:clientData/>
  </xdr:twoCellAnchor>
  <xdr:twoCellAnchor>
    <xdr:from>
      <xdr:col>8</xdr:col>
      <xdr:colOff>272143</xdr:colOff>
      <xdr:row>14</xdr:row>
      <xdr:rowOff>54429</xdr:rowOff>
    </xdr:from>
    <xdr:to>
      <xdr:col>9</xdr:col>
      <xdr:colOff>1428750</xdr:colOff>
      <xdr:row>16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C54116B-4E8E-46ED-B98F-01AD7D327C97}"/>
            </a:ext>
          </a:extLst>
        </xdr:cNvPr>
        <xdr:cNvSpPr txBox="1"/>
      </xdr:nvSpPr>
      <xdr:spPr>
        <a:xfrm>
          <a:off x="11879036" y="5279572"/>
          <a:ext cx="2626178" cy="870857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水素配送量と配送料の支払い日を記載願います。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68034</xdr:colOff>
      <xdr:row>14</xdr:row>
      <xdr:rowOff>81643</xdr:rowOff>
    </xdr:from>
    <xdr:to>
      <xdr:col>14</xdr:col>
      <xdr:colOff>1510392</xdr:colOff>
      <xdr:row>16</xdr:row>
      <xdr:rowOff>27214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651B3A2-1E93-4C03-83A8-144D87FBD589}"/>
            </a:ext>
          </a:extLst>
        </xdr:cNvPr>
        <xdr:cNvSpPr txBox="1"/>
      </xdr:nvSpPr>
      <xdr:spPr>
        <a:xfrm>
          <a:off x="14845391" y="5306786"/>
          <a:ext cx="6735537" cy="870857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・基本料金等の１回ごとの配送とは別に発生する費用があれば、ご記載願います。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（１回ごとの配送費用に含められる分は、左記に含めてご記載願います）</a:t>
          </a:r>
        </a:p>
      </xdr:txBody>
    </xdr:sp>
    <xdr:clientData/>
  </xdr:twoCellAnchor>
  <xdr:twoCellAnchor>
    <xdr:from>
      <xdr:col>17</xdr:col>
      <xdr:colOff>174625</xdr:colOff>
      <xdr:row>14</xdr:row>
      <xdr:rowOff>40820</xdr:rowOff>
    </xdr:from>
    <xdr:to>
      <xdr:col>18</xdr:col>
      <xdr:colOff>1206500</xdr:colOff>
      <xdr:row>17</xdr:row>
      <xdr:rowOff>163285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336D275-A321-4365-9880-51D08AF8B08C}"/>
            </a:ext>
          </a:extLst>
        </xdr:cNvPr>
        <xdr:cNvSpPr txBox="1"/>
      </xdr:nvSpPr>
      <xdr:spPr>
        <a:xfrm>
          <a:off x="21907500" y="5295445"/>
          <a:ext cx="2254250" cy="150359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・自動計算のため入力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不要です。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・千円未満の端数は切り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捨てにて算出します。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7E827E00-9E63-46B6-A537-CB0A1FF03457}"/>
            </a:ext>
          </a:extLst>
        </xdr:cNvPr>
        <xdr:cNvSpPr/>
      </xdr:nvSpPr>
      <xdr:spPr>
        <a:xfrm>
          <a:off x="887412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396A57-353F-4AFC-B6BA-81E59C14A6C8}"/>
            </a:ext>
          </a:extLst>
        </xdr:cNvPr>
        <xdr:cNvSpPr txBox="1"/>
      </xdr:nvSpPr>
      <xdr:spPr>
        <a:xfrm>
          <a:off x="19901104" y="658337"/>
          <a:ext cx="4305915" cy="1124989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FDB356A-A8BE-411B-B4C4-9328AC40D3A0}"/>
            </a:ext>
          </a:extLst>
        </xdr:cNvPr>
        <xdr:cNvSpPr txBox="1"/>
      </xdr:nvSpPr>
      <xdr:spPr>
        <a:xfrm>
          <a:off x="13030653" y="10750549"/>
          <a:ext cx="1738540" cy="968376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704F9970-4FB8-4322-A710-3EE0183D6D71}"/>
            </a:ext>
          </a:extLst>
        </xdr:cNvPr>
        <xdr:cNvSpPr/>
      </xdr:nvSpPr>
      <xdr:spPr>
        <a:xfrm>
          <a:off x="887412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D07EB1-B14D-463F-9077-2E16B0CCF2AF}"/>
            </a:ext>
          </a:extLst>
        </xdr:cNvPr>
        <xdr:cNvSpPr txBox="1"/>
      </xdr:nvSpPr>
      <xdr:spPr>
        <a:xfrm>
          <a:off x="19901104" y="658337"/>
          <a:ext cx="4305915" cy="1124989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273B845-12BE-4C7F-8D8D-78A71614DFE4}"/>
            </a:ext>
          </a:extLst>
        </xdr:cNvPr>
        <xdr:cNvSpPr txBox="1"/>
      </xdr:nvSpPr>
      <xdr:spPr>
        <a:xfrm>
          <a:off x="13030653" y="10750549"/>
          <a:ext cx="1738540" cy="968376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9D94783-619B-4A66-8528-6F1BC7BE3DBB}"/>
            </a:ext>
          </a:extLst>
        </xdr:cNvPr>
        <xdr:cNvSpPr/>
      </xdr:nvSpPr>
      <xdr:spPr>
        <a:xfrm>
          <a:off x="887412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942480-2866-4831-A295-68B6961D71FE}"/>
            </a:ext>
          </a:extLst>
        </xdr:cNvPr>
        <xdr:cNvSpPr txBox="1"/>
      </xdr:nvSpPr>
      <xdr:spPr>
        <a:xfrm>
          <a:off x="19901104" y="658337"/>
          <a:ext cx="4305915" cy="1124989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02EBCD6-94C9-480F-AFD0-870A0AE39CBF}"/>
            </a:ext>
          </a:extLst>
        </xdr:cNvPr>
        <xdr:cNvSpPr txBox="1"/>
      </xdr:nvSpPr>
      <xdr:spPr>
        <a:xfrm>
          <a:off x="13030653" y="10750549"/>
          <a:ext cx="1738540" cy="968376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E3D90968-1CAC-4730-83BC-9B903EF25F78}"/>
            </a:ext>
          </a:extLst>
        </xdr:cNvPr>
        <xdr:cNvSpPr/>
      </xdr:nvSpPr>
      <xdr:spPr>
        <a:xfrm>
          <a:off x="877887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258537</xdr:colOff>
      <xdr:row>2</xdr:row>
      <xdr:rowOff>13608</xdr:rowOff>
    </xdr:from>
    <xdr:to>
      <xdr:col>18</xdr:col>
      <xdr:colOff>1197430</xdr:colOff>
      <xdr:row>6</xdr:row>
      <xdr:rowOff>149679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9FA920-CE33-4DB9-B65D-18BDCC875F6D}"/>
            </a:ext>
          </a:extLst>
        </xdr:cNvPr>
        <xdr:cNvSpPr txBox="1"/>
      </xdr:nvSpPr>
      <xdr:spPr>
        <a:xfrm>
          <a:off x="20251512" y="632733"/>
          <a:ext cx="3844018" cy="1269546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2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+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）の小計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）の小計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）の小計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  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再エネ由来水配送当回数）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</a:p>
      </xdr:txBody>
    </xdr:sp>
    <xdr:clientData/>
  </xdr:twoCellAnchor>
  <xdr:twoCellAnchor>
    <xdr:from>
      <xdr:col>9</xdr:col>
      <xdr:colOff>54428</xdr:colOff>
      <xdr:row>65</xdr:row>
      <xdr:rowOff>2</xdr:rowOff>
    </xdr:from>
    <xdr:to>
      <xdr:col>11</xdr:col>
      <xdr:colOff>81643</xdr:colOff>
      <xdr:row>68</xdr:row>
      <xdr:rowOff>13609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A37C697-784A-45F8-AC2F-9C265F4BA28C}"/>
            </a:ext>
          </a:extLst>
        </xdr:cNvPr>
        <xdr:cNvSpPr txBox="1"/>
      </xdr:nvSpPr>
      <xdr:spPr>
        <a:xfrm>
          <a:off x="13037003" y="17145002"/>
          <a:ext cx="1732190" cy="870857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CE3AB53B-36C4-BD25-5540-503116B2F114}"/>
            </a:ext>
          </a:extLst>
        </xdr:cNvPr>
        <xdr:cNvSpPr/>
      </xdr:nvSpPr>
      <xdr:spPr>
        <a:xfrm>
          <a:off x="8794750" y="650875"/>
          <a:ext cx="718911" cy="41955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BDADBD-23F7-9BC3-923D-074AC8278BAD}"/>
            </a:ext>
          </a:extLst>
        </xdr:cNvPr>
        <xdr:cNvSpPr txBox="1"/>
      </xdr:nvSpPr>
      <xdr:spPr>
        <a:xfrm>
          <a:off x="19879596" y="653728"/>
          <a:ext cx="4301613" cy="1113006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CC3C11-B37B-427A-BADF-937986934353}"/>
            </a:ext>
          </a:extLst>
        </xdr:cNvPr>
        <xdr:cNvSpPr txBox="1"/>
      </xdr:nvSpPr>
      <xdr:spPr>
        <a:xfrm>
          <a:off x="13040178" y="11017249"/>
          <a:ext cx="1725840" cy="952501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709D9FE3-EAE8-4702-90AB-39AF7E5D790A}"/>
            </a:ext>
          </a:extLst>
        </xdr:cNvPr>
        <xdr:cNvSpPr/>
      </xdr:nvSpPr>
      <xdr:spPr>
        <a:xfrm>
          <a:off x="887412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A14527-47A0-4C36-8DB1-3F234D196DF8}"/>
            </a:ext>
          </a:extLst>
        </xdr:cNvPr>
        <xdr:cNvSpPr txBox="1"/>
      </xdr:nvSpPr>
      <xdr:spPr>
        <a:xfrm>
          <a:off x="19901104" y="658337"/>
          <a:ext cx="4305915" cy="1124989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07D3133-3D0D-4A8D-A49D-960E593A4559}"/>
            </a:ext>
          </a:extLst>
        </xdr:cNvPr>
        <xdr:cNvSpPr txBox="1"/>
      </xdr:nvSpPr>
      <xdr:spPr>
        <a:xfrm>
          <a:off x="13030653" y="10750549"/>
          <a:ext cx="1738540" cy="968376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A92DC626-C082-4CAB-83E1-8D1950AB5BD3}"/>
            </a:ext>
          </a:extLst>
        </xdr:cNvPr>
        <xdr:cNvSpPr/>
      </xdr:nvSpPr>
      <xdr:spPr>
        <a:xfrm>
          <a:off x="887412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55EC99-9A94-4658-B619-E8B414196E50}"/>
            </a:ext>
          </a:extLst>
        </xdr:cNvPr>
        <xdr:cNvSpPr txBox="1"/>
      </xdr:nvSpPr>
      <xdr:spPr>
        <a:xfrm>
          <a:off x="19901104" y="658337"/>
          <a:ext cx="4305915" cy="1124989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3C689EE-55CC-49B2-A023-C08F62E8039E}"/>
            </a:ext>
          </a:extLst>
        </xdr:cNvPr>
        <xdr:cNvSpPr txBox="1"/>
      </xdr:nvSpPr>
      <xdr:spPr>
        <a:xfrm>
          <a:off x="13030653" y="10750549"/>
          <a:ext cx="1738540" cy="968376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50F300B-615D-43D7-B3F8-6614C58584D3}"/>
            </a:ext>
          </a:extLst>
        </xdr:cNvPr>
        <xdr:cNvSpPr/>
      </xdr:nvSpPr>
      <xdr:spPr>
        <a:xfrm>
          <a:off x="887412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344DC9-FC19-4D43-B61C-C781D4EBF413}"/>
            </a:ext>
          </a:extLst>
        </xdr:cNvPr>
        <xdr:cNvSpPr txBox="1"/>
      </xdr:nvSpPr>
      <xdr:spPr>
        <a:xfrm>
          <a:off x="19901104" y="658337"/>
          <a:ext cx="4305915" cy="1124989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4E4953-7334-43C5-929B-354F360A59C1}"/>
            </a:ext>
          </a:extLst>
        </xdr:cNvPr>
        <xdr:cNvSpPr txBox="1"/>
      </xdr:nvSpPr>
      <xdr:spPr>
        <a:xfrm>
          <a:off x="13030653" y="10750549"/>
          <a:ext cx="1738540" cy="968376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A8392EF5-CFC4-4BD8-98D8-1DAFE5F05525}"/>
            </a:ext>
          </a:extLst>
        </xdr:cNvPr>
        <xdr:cNvSpPr/>
      </xdr:nvSpPr>
      <xdr:spPr>
        <a:xfrm>
          <a:off x="887412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05846B-A35B-4EA1-BB76-A318AD370250}"/>
            </a:ext>
          </a:extLst>
        </xdr:cNvPr>
        <xdr:cNvSpPr txBox="1"/>
      </xdr:nvSpPr>
      <xdr:spPr>
        <a:xfrm>
          <a:off x="19901104" y="658337"/>
          <a:ext cx="4305915" cy="1124989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3625D9-7506-4759-9A0C-6401D2C67D75}"/>
            </a:ext>
          </a:extLst>
        </xdr:cNvPr>
        <xdr:cNvSpPr txBox="1"/>
      </xdr:nvSpPr>
      <xdr:spPr>
        <a:xfrm>
          <a:off x="13030653" y="10750549"/>
          <a:ext cx="1738540" cy="968376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CF9CBBAF-37FC-4871-B5A8-B4CB5524B54F}"/>
            </a:ext>
          </a:extLst>
        </xdr:cNvPr>
        <xdr:cNvSpPr/>
      </xdr:nvSpPr>
      <xdr:spPr>
        <a:xfrm>
          <a:off x="887412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7CA6FA-31FD-4589-B81A-3257028DE0D6}"/>
            </a:ext>
          </a:extLst>
        </xdr:cNvPr>
        <xdr:cNvSpPr txBox="1"/>
      </xdr:nvSpPr>
      <xdr:spPr>
        <a:xfrm>
          <a:off x="19901104" y="658337"/>
          <a:ext cx="4305915" cy="1124989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8EE072-070F-42C4-8A97-393C7B63C7EB}"/>
            </a:ext>
          </a:extLst>
        </xdr:cNvPr>
        <xdr:cNvSpPr txBox="1"/>
      </xdr:nvSpPr>
      <xdr:spPr>
        <a:xfrm>
          <a:off x="13030653" y="10750549"/>
          <a:ext cx="1738540" cy="968376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488D8009-0374-433D-8C82-CF4164569686}"/>
            </a:ext>
          </a:extLst>
        </xdr:cNvPr>
        <xdr:cNvSpPr/>
      </xdr:nvSpPr>
      <xdr:spPr>
        <a:xfrm>
          <a:off x="887412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28057D-27D9-4B70-8CA7-3AC3B607D037}"/>
            </a:ext>
          </a:extLst>
        </xdr:cNvPr>
        <xdr:cNvSpPr txBox="1"/>
      </xdr:nvSpPr>
      <xdr:spPr>
        <a:xfrm>
          <a:off x="19901104" y="658337"/>
          <a:ext cx="4305915" cy="1124989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A1BC162-8720-4801-B3FB-649D99CCBF7E}"/>
            </a:ext>
          </a:extLst>
        </xdr:cNvPr>
        <xdr:cNvSpPr txBox="1"/>
      </xdr:nvSpPr>
      <xdr:spPr>
        <a:xfrm>
          <a:off x="13030653" y="10750549"/>
          <a:ext cx="1738540" cy="968376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968375</xdr:colOff>
      <xdr:row>2</xdr:row>
      <xdr:rowOff>31750</xdr:rowOff>
    </xdr:from>
    <xdr:to>
      <xdr:col>6</xdr:col>
      <xdr:colOff>1687286</xdr:colOff>
      <xdr:row>3</xdr:row>
      <xdr:rowOff>149679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551355E9-8410-4D3C-926B-EE41D468D638}"/>
            </a:ext>
          </a:extLst>
        </xdr:cNvPr>
        <xdr:cNvSpPr/>
      </xdr:nvSpPr>
      <xdr:spPr>
        <a:xfrm>
          <a:off x="8874125" y="650875"/>
          <a:ext cx="718911" cy="41320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1613104</xdr:colOff>
      <xdr:row>2</xdr:row>
      <xdr:rowOff>39212</xdr:rowOff>
    </xdr:from>
    <xdr:to>
      <xdr:col>18</xdr:col>
      <xdr:colOff>1213669</xdr:colOff>
      <xdr:row>6</xdr:row>
      <xdr:rowOff>30726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75D5E9-0B14-4E61-990D-EC89322E0A00}"/>
            </a:ext>
          </a:extLst>
        </xdr:cNvPr>
        <xdr:cNvSpPr txBox="1"/>
      </xdr:nvSpPr>
      <xdr:spPr>
        <a:xfrm>
          <a:off x="19901104" y="658337"/>
          <a:ext cx="4305915" cy="1124989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補助金額</a:t>
          </a:r>
          <a:r>
            <a:rPr kumimoji="1" lang="en-US" altLang="ja-JP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3333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自動計算</a:t>
          </a:r>
          <a:endParaRPr kumimoji="1" lang="en-US" altLang="ja-JP" sz="1400">
            <a:solidFill>
              <a:srgbClr val="3333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下記の計算式により算出。（上限額あり、下記参照）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）＋（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）の合計　</a:t>
          </a: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補助率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1419678</xdr:colOff>
      <xdr:row>25</xdr:row>
      <xdr:rowOff>444499</xdr:rowOff>
    </xdr:from>
    <xdr:to>
      <xdr:col>10</xdr:col>
      <xdr:colOff>81643</xdr:colOff>
      <xdr:row>28</xdr:row>
      <xdr:rowOff>222250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7A2B5A4-58F7-497A-A3AF-3CF6CFC6ECDE}"/>
            </a:ext>
          </a:extLst>
        </xdr:cNvPr>
        <xdr:cNvSpPr txBox="1"/>
      </xdr:nvSpPr>
      <xdr:spPr>
        <a:xfrm>
          <a:off x="13030653" y="10750549"/>
          <a:ext cx="1738540" cy="968376"/>
        </a:xfrm>
        <a:prstGeom prst="rect">
          <a:avLst/>
        </a:prstGeom>
        <a:solidFill>
          <a:schemeClr val="lt1"/>
        </a:solidFill>
        <a:ln w="38100" cmpd="sng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補助対象は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２月末迄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支払い</a:t>
          </a:r>
          <a:r>
            <a:rPr kumimoji="1" lang="ja-JP" altLang="en-US" sz="1200">
              <a:solidFill>
                <a:srgbClr val="EE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完了分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です</a:t>
          </a:r>
          <a:r>
            <a:rPr kumimoji="1" lang="ja-JP" altLang="en-US" sz="1200">
              <a:solidFill>
                <a:sysClr val="windowText" lastClr="000000"/>
              </a:solidFill>
            </a:rPr>
            <a:t>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8593-0DBF-4C92-B0F6-4791C6C020C2}">
  <sheetPr>
    <pageSetUpPr fitToPage="1"/>
  </sheetPr>
  <dimension ref="A1:S28"/>
  <sheetViews>
    <sheetView tabSelected="1" view="pageBreakPreview" zoomScale="60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H7" sqref="H7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69" t="s">
        <v>41</v>
      </c>
      <c r="D2" s="70"/>
      <c r="H2" s="71" t="s">
        <v>39</v>
      </c>
      <c r="I2" s="30"/>
    </row>
    <row r="3" spans="1:19" ht="23.25" thickTop="1" x14ac:dyDescent="0.4">
      <c r="C3" s="28" t="s">
        <v>40</v>
      </c>
      <c r="G3" s="1"/>
      <c r="H3" s="98" t="s">
        <v>73</v>
      </c>
      <c r="I3" s="56"/>
      <c r="J3" s="29"/>
      <c r="L3" s="27"/>
      <c r="R3" s="53">
        <f>IF(H3="大企業",1/2,"")</f>
        <v>0.5</v>
      </c>
      <c r="S3" s="29" t="str">
        <f>IF(H3="中小企業等",2/3,"")</f>
        <v/>
      </c>
    </row>
    <row r="4" spans="1:19" ht="23.25" thickBot="1" x14ac:dyDescent="0.45">
      <c r="C4" s="3" t="s">
        <v>38</v>
      </c>
      <c r="G4" s="1"/>
      <c r="H4" s="99"/>
      <c r="I4" s="56"/>
      <c r="R4" s="16">
        <f>IF(H3="大企業",70000,"")</f>
        <v>70000</v>
      </c>
      <c r="S4" s="16" t="str">
        <f>IF(H3="中小企業等",100000,"")</f>
        <v/>
      </c>
    </row>
    <row r="5" spans="1:19" ht="23.25" thickTop="1" x14ac:dyDescent="0.4">
      <c r="C5" s="90" t="s">
        <v>71</v>
      </c>
      <c r="D5" s="90"/>
      <c r="H5" s="72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99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0</v>
      </c>
      <c r="B12" s="7" t="s">
        <v>14</v>
      </c>
      <c r="C12" s="100">
        <v>45810</v>
      </c>
      <c r="D12" s="101" t="s">
        <v>45</v>
      </c>
      <c r="E12" s="101" t="s">
        <v>24</v>
      </c>
      <c r="F12" s="101" t="s">
        <v>96</v>
      </c>
      <c r="G12" s="102">
        <v>50000</v>
      </c>
      <c r="H12" s="73">
        <f t="shared" ref="H12:H26" si="0">IF(E12="該当",G12,"")</f>
        <v>50000</v>
      </c>
      <c r="I12" s="125">
        <v>20</v>
      </c>
      <c r="J12" s="126">
        <v>45863</v>
      </c>
      <c r="K12" s="82"/>
      <c r="L12" s="100">
        <v>45833</v>
      </c>
      <c r="M12" s="101" t="s">
        <v>30</v>
      </c>
      <c r="N12" s="102">
        <v>80000</v>
      </c>
      <c r="O12" s="100">
        <v>45863</v>
      </c>
      <c r="P12" s="82"/>
      <c r="Q12" s="55">
        <f>IFERROR(H12/$G$27*$N$27+H12,"")</f>
        <v>92857.142857142855</v>
      </c>
      <c r="R12" s="76">
        <f>IFERROR(ROUNDDOWN(IF(Q12*$R$3&gt;=$R$4,70000,Q12*$R$3),-3),"")</f>
        <v>46000</v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16">
        <v>45823</v>
      </c>
      <c r="D13" s="117" t="s">
        <v>98</v>
      </c>
      <c r="E13" s="117" t="s">
        <v>25</v>
      </c>
      <c r="F13" s="117" t="s">
        <v>97</v>
      </c>
      <c r="G13" s="118">
        <v>20000</v>
      </c>
      <c r="H13" s="74" t="str">
        <f t="shared" si="0"/>
        <v/>
      </c>
      <c r="I13" s="127">
        <v>10</v>
      </c>
      <c r="J13" s="116">
        <v>45863</v>
      </c>
      <c r="K13" s="82"/>
      <c r="L13" s="116">
        <v>45833</v>
      </c>
      <c r="M13" s="117" t="s">
        <v>31</v>
      </c>
      <c r="N13" s="118">
        <v>20000</v>
      </c>
      <c r="O13" s="116">
        <v>45863</v>
      </c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6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16">
        <v>45831</v>
      </c>
      <c r="D14" s="117" t="s">
        <v>45</v>
      </c>
      <c r="E14" s="117" t="s">
        <v>24</v>
      </c>
      <c r="F14" s="117" t="s">
        <v>96</v>
      </c>
      <c r="G14" s="118">
        <v>70000</v>
      </c>
      <c r="H14" s="74">
        <f t="shared" si="0"/>
        <v>70000</v>
      </c>
      <c r="I14" s="127">
        <v>30</v>
      </c>
      <c r="J14" s="116">
        <v>45863</v>
      </c>
      <c r="K14" s="82"/>
      <c r="L14" s="116">
        <v>45833</v>
      </c>
      <c r="M14" s="117" t="s">
        <v>95</v>
      </c>
      <c r="N14" s="118">
        <v>20000</v>
      </c>
      <c r="O14" s="116">
        <v>45863</v>
      </c>
      <c r="P14" s="82"/>
      <c r="Q14" s="55">
        <f t="shared" si="1"/>
        <v>130000</v>
      </c>
      <c r="R14" s="78">
        <f>IFERROR(ROUNDDOWN(IF(Q14*$R$3&gt;=$R$4,70000,Q14*$R$3),-3),"")</f>
        <v>65000</v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19"/>
      <c r="D15" s="120"/>
      <c r="E15" s="120"/>
      <c r="F15" s="120"/>
      <c r="G15" s="121"/>
      <c r="H15" s="74" t="str">
        <f t="shared" si="0"/>
        <v/>
      </c>
      <c r="I15" s="128"/>
      <c r="J15" s="119"/>
      <c r="K15" s="82"/>
      <c r="L15" s="119"/>
      <c r="M15" s="120"/>
      <c r="N15" s="121"/>
      <c r="O15" s="119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19"/>
      <c r="D16" s="120"/>
      <c r="E16" s="120"/>
      <c r="F16" s="120"/>
      <c r="G16" s="121"/>
      <c r="H16" s="74" t="str">
        <f t="shared" si="0"/>
        <v/>
      </c>
      <c r="I16" s="128"/>
      <c r="J16" s="119"/>
      <c r="K16" s="82"/>
      <c r="L16" s="119"/>
      <c r="M16" s="120"/>
      <c r="N16" s="121"/>
      <c r="O16" s="119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19"/>
      <c r="D17" s="120"/>
      <c r="E17" s="120"/>
      <c r="F17" s="120"/>
      <c r="G17" s="121"/>
      <c r="H17" s="74" t="str">
        <f t="shared" si="0"/>
        <v/>
      </c>
      <c r="I17" s="128"/>
      <c r="J17" s="119"/>
      <c r="K17" s="82"/>
      <c r="L17" s="119"/>
      <c r="M17" s="120"/>
      <c r="N17" s="121"/>
      <c r="O17" s="119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19"/>
      <c r="D18" s="120"/>
      <c r="E18" s="120"/>
      <c r="F18" s="120"/>
      <c r="G18" s="121"/>
      <c r="H18" s="74" t="str">
        <f t="shared" si="0"/>
        <v/>
      </c>
      <c r="I18" s="128"/>
      <c r="J18" s="119"/>
      <c r="K18" s="82"/>
      <c r="L18" s="119"/>
      <c r="M18" s="120"/>
      <c r="N18" s="121"/>
      <c r="O18" s="119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19"/>
      <c r="D19" s="120"/>
      <c r="E19" s="120"/>
      <c r="F19" s="120"/>
      <c r="G19" s="121"/>
      <c r="H19" s="74" t="str">
        <f t="shared" si="0"/>
        <v/>
      </c>
      <c r="I19" s="128"/>
      <c r="J19" s="119"/>
      <c r="K19" s="82"/>
      <c r="L19" s="119"/>
      <c r="M19" s="120"/>
      <c r="N19" s="121"/>
      <c r="O19" s="119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19"/>
      <c r="D20" s="120"/>
      <c r="E20" s="120"/>
      <c r="F20" s="120"/>
      <c r="G20" s="121"/>
      <c r="H20" s="74" t="str">
        <f t="shared" si="0"/>
        <v/>
      </c>
      <c r="I20" s="128"/>
      <c r="J20" s="119"/>
      <c r="K20" s="82"/>
      <c r="L20" s="119"/>
      <c r="M20" s="120"/>
      <c r="N20" s="121"/>
      <c r="O20" s="119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19"/>
      <c r="D21" s="120"/>
      <c r="E21" s="120"/>
      <c r="F21" s="120"/>
      <c r="G21" s="121"/>
      <c r="H21" s="74" t="str">
        <f t="shared" si="0"/>
        <v/>
      </c>
      <c r="I21" s="128"/>
      <c r="J21" s="119"/>
      <c r="K21" s="82"/>
      <c r="L21" s="119"/>
      <c r="M21" s="120"/>
      <c r="N21" s="121"/>
      <c r="O21" s="119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19"/>
      <c r="D22" s="120"/>
      <c r="E22" s="120"/>
      <c r="F22" s="120"/>
      <c r="G22" s="121"/>
      <c r="H22" s="74" t="str">
        <f t="shared" si="0"/>
        <v/>
      </c>
      <c r="I22" s="128"/>
      <c r="J22" s="119"/>
      <c r="K22" s="82"/>
      <c r="L22" s="119"/>
      <c r="M22" s="120"/>
      <c r="N22" s="121"/>
      <c r="O22" s="119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19"/>
      <c r="D23" s="120"/>
      <c r="E23" s="120"/>
      <c r="F23" s="120"/>
      <c r="G23" s="121"/>
      <c r="H23" s="74" t="str">
        <f t="shared" si="0"/>
        <v/>
      </c>
      <c r="I23" s="128"/>
      <c r="J23" s="119"/>
      <c r="K23" s="82"/>
      <c r="L23" s="119"/>
      <c r="M23" s="120"/>
      <c r="N23" s="121"/>
      <c r="O23" s="119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19"/>
      <c r="D24" s="120"/>
      <c r="E24" s="120"/>
      <c r="F24" s="120"/>
      <c r="G24" s="121"/>
      <c r="H24" s="74" t="str">
        <f t="shared" si="0"/>
        <v/>
      </c>
      <c r="I24" s="128"/>
      <c r="J24" s="119"/>
      <c r="K24" s="82"/>
      <c r="L24" s="119"/>
      <c r="M24" s="120"/>
      <c r="N24" s="121"/>
      <c r="O24" s="119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19"/>
      <c r="D25" s="120"/>
      <c r="E25" s="120"/>
      <c r="F25" s="120"/>
      <c r="G25" s="121"/>
      <c r="H25" s="74" t="str">
        <f t="shared" si="0"/>
        <v/>
      </c>
      <c r="I25" s="128"/>
      <c r="J25" s="119"/>
      <c r="K25" s="82"/>
      <c r="L25" s="119"/>
      <c r="M25" s="120"/>
      <c r="N25" s="121"/>
      <c r="O25" s="119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22"/>
      <c r="D26" s="123"/>
      <c r="E26" s="123"/>
      <c r="F26" s="123"/>
      <c r="G26" s="124"/>
      <c r="H26" s="75" t="str">
        <f t="shared" si="0"/>
        <v/>
      </c>
      <c r="I26" s="129"/>
      <c r="J26" s="122"/>
      <c r="K26" s="82"/>
      <c r="L26" s="122"/>
      <c r="M26" s="123"/>
      <c r="N26" s="124"/>
      <c r="O26" s="122"/>
      <c r="P26" s="82"/>
      <c r="Q26" s="55" t="str">
        <f t="shared" si="1"/>
        <v/>
      </c>
      <c r="R26" s="80" t="str">
        <f t="shared" si="2"/>
        <v/>
      </c>
      <c r="S26" s="81" t="str">
        <f t="shared" si="3"/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140000</v>
      </c>
      <c r="H27" s="15">
        <f>SUM(H12:H26)</f>
        <v>120000</v>
      </c>
      <c r="I27" s="67">
        <f>SUM(I12:I26)</f>
        <v>60</v>
      </c>
      <c r="J27" s="8"/>
      <c r="K27" s="82"/>
      <c r="L27" s="86" t="s">
        <v>70</v>
      </c>
      <c r="M27" s="87"/>
      <c r="N27" s="15">
        <f>SUM(N12:N26)</f>
        <v>120000</v>
      </c>
      <c r="O27" s="8"/>
      <c r="P27" s="82"/>
      <c r="R27" s="50">
        <f>SUM(R12:R26)</f>
        <v>111000</v>
      </c>
      <c r="S27" s="51">
        <f>SUM(S12:S26)</f>
        <v>0</v>
      </c>
    </row>
    <row r="28" spans="1:19" ht="20.25" thickTop="1" x14ac:dyDescent="0.4">
      <c r="F28" s="2"/>
      <c r="K28" s="82"/>
      <c r="P28" s="82"/>
    </row>
  </sheetData>
  <sheetProtection algorithmName="SHA-512" hashValue="gC+ZG9TaDkf6q9XC8DpTtsyNkY/Vy6640KiB3tTmHOjmQQXgscT305Qk4adKP+UTDvgnji9IjTQUDOcu3rHErA==" saltValue="u1+2kJV5Hnxjyy6vyUB4lQ==" spinCount="100000" sheet="1" objects="1" scenarios="1"/>
  <mergeCells count="10">
    <mergeCell ref="P10:P28"/>
    <mergeCell ref="A12:A27"/>
    <mergeCell ref="C27:F27"/>
    <mergeCell ref="L27:M27"/>
    <mergeCell ref="H3:H4"/>
    <mergeCell ref="C5:D5"/>
    <mergeCell ref="A10:B10"/>
    <mergeCell ref="C10:J10"/>
    <mergeCell ref="K10:K28"/>
    <mergeCell ref="L10:O10"/>
  </mergeCells>
  <phoneticPr fontId="2"/>
  <dataValidations count="4">
    <dataValidation type="list" allowBlank="1" showErrorMessage="1" sqref="H3" xr:uid="{0F17CD19-2834-4C80-9351-4A51C892B45B}">
      <formula1>"大企業,中小企業等"</formula1>
    </dataValidation>
    <dataValidation type="list" allowBlank="1" sqref="M12:M26" xr:uid="{2469A147-BB51-4A9C-804A-94DA49C3BD47}">
      <formula1>"基本料金,補償費,関連申請費,諸経費"</formula1>
    </dataValidation>
    <dataValidation type="list" allowBlank="1" showInputMessage="1" showErrorMessage="1" sqref="E12" xr:uid="{300AFD8C-93A3-4474-813C-E0704563FF5A}">
      <formula1>"該当,該当なし,"</formula1>
    </dataValidation>
    <dataValidation type="list" allowBlank="1" showInputMessage="1" showErrorMessage="1" sqref="E13:E26" xr:uid="{4B6556C5-E195-4DAB-B04F-3DE7FA072DB1}">
      <formula1>"該当,該当なし"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FD77-6EA0-4461-AF88-49F0192FC541}">
  <sheetPr>
    <pageSetUpPr fitToPage="1"/>
  </sheetPr>
  <dimension ref="A1:S28"/>
  <sheetViews>
    <sheetView view="pageBreakPreview" zoomScale="62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98"/>
      <c r="I3" s="56"/>
      <c r="J3" s="29"/>
      <c r="L3" s="27"/>
      <c r="R3" s="53" t="str">
        <f>IF(H3="大企業",1/2,"")</f>
        <v/>
      </c>
      <c r="S3" s="29" t="str">
        <f>IF(H3="中小企業等",2/3,"")</f>
        <v/>
      </c>
    </row>
    <row r="4" spans="1:19" ht="23.25" thickBot="1" x14ac:dyDescent="0.45">
      <c r="C4" s="3" t="s">
        <v>38</v>
      </c>
      <c r="G4" s="1"/>
      <c r="H4" s="99"/>
      <c r="I4" s="56"/>
      <c r="R4" s="16" t="str">
        <f>IF(H3="大企業",70000,"")</f>
        <v/>
      </c>
      <c r="S4" s="16" t="str">
        <f>IF(H3="中小企業等",100000,"")</f>
        <v/>
      </c>
    </row>
    <row r="5" spans="1:19" ht="23.25" thickTop="1" x14ac:dyDescent="0.4">
      <c r="C5" s="90" t="s">
        <v>71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91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81</v>
      </c>
      <c r="B12" s="7" t="s">
        <v>14</v>
      </c>
      <c r="C12" s="100"/>
      <c r="D12" s="101"/>
      <c r="E12" s="101"/>
      <c r="F12" s="101"/>
      <c r="G12" s="102"/>
      <c r="H12" s="73" t="str">
        <f t="shared" ref="H12:H26" si="0">IF(E12="該当",G12,"")</f>
        <v/>
      </c>
      <c r="I12" s="112"/>
      <c r="J12" s="100"/>
      <c r="K12" s="82"/>
      <c r="L12" s="100"/>
      <c r="M12" s="101"/>
      <c r="N12" s="102"/>
      <c r="O12" s="100"/>
      <c r="P12" s="82"/>
      <c r="Q12" s="55" t="str">
        <f>IFERROR(H12/$G$27*$N$27+H12,"")</f>
        <v/>
      </c>
      <c r="R12" s="76" t="str">
        <f>IFERROR(ROUNDDOWN(IF(Q12*$R$3&gt;=$R$4,70000,Q12*$R$3),-3),"")</f>
        <v/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03"/>
      <c r="D13" s="104"/>
      <c r="E13" s="104"/>
      <c r="F13" s="104"/>
      <c r="G13" s="105"/>
      <c r="H13" s="74" t="str">
        <f t="shared" si="0"/>
        <v/>
      </c>
      <c r="I13" s="113"/>
      <c r="J13" s="103"/>
      <c r="K13" s="82"/>
      <c r="L13" s="103"/>
      <c r="M13" s="104"/>
      <c r="N13" s="105"/>
      <c r="O13" s="103"/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6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03"/>
      <c r="D14" s="104"/>
      <c r="E14" s="104"/>
      <c r="F14" s="104"/>
      <c r="G14" s="105"/>
      <c r="H14" s="74" t="str">
        <f t="shared" si="0"/>
        <v/>
      </c>
      <c r="I14" s="113"/>
      <c r="J14" s="103"/>
      <c r="K14" s="82"/>
      <c r="L14" s="103"/>
      <c r="M14" s="104"/>
      <c r="N14" s="105"/>
      <c r="O14" s="103"/>
      <c r="P14" s="82"/>
      <c r="Q14" s="55" t="str">
        <f t="shared" si="1"/>
        <v/>
      </c>
      <c r="R14" s="78" t="str">
        <f>IFERROR(ROUNDDOWN(IF(Q14*$R$3&gt;=$R$4,70000,Q14*$R$3),-3),"")</f>
        <v/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06"/>
      <c r="D15" s="107"/>
      <c r="E15" s="107"/>
      <c r="F15" s="107"/>
      <c r="G15" s="108"/>
      <c r="H15" s="74" t="str">
        <f t="shared" si="0"/>
        <v/>
      </c>
      <c r="I15" s="114"/>
      <c r="J15" s="106"/>
      <c r="K15" s="82"/>
      <c r="L15" s="106"/>
      <c r="M15" s="107"/>
      <c r="N15" s="108"/>
      <c r="O15" s="106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06"/>
      <c r="D16" s="107"/>
      <c r="E16" s="107"/>
      <c r="F16" s="107"/>
      <c r="G16" s="108"/>
      <c r="H16" s="74" t="str">
        <f t="shared" si="0"/>
        <v/>
      </c>
      <c r="I16" s="114"/>
      <c r="J16" s="106"/>
      <c r="K16" s="82"/>
      <c r="L16" s="106"/>
      <c r="M16" s="107"/>
      <c r="N16" s="108"/>
      <c r="O16" s="106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06"/>
      <c r="D17" s="107"/>
      <c r="E17" s="107"/>
      <c r="F17" s="107"/>
      <c r="G17" s="108"/>
      <c r="H17" s="74" t="str">
        <f t="shared" si="0"/>
        <v/>
      </c>
      <c r="I17" s="114"/>
      <c r="J17" s="106"/>
      <c r="K17" s="82"/>
      <c r="L17" s="106"/>
      <c r="M17" s="107"/>
      <c r="N17" s="108"/>
      <c r="O17" s="106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06"/>
      <c r="D18" s="107"/>
      <c r="E18" s="107"/>
      <c r="F18" s="107"/>
      <c r="G18" s="108"/>
      <c r="H18" s="74" t="str">
        <f t="shared" si="0"/>
        <v/>
      </c>
      <c r="I18" s="114"/>
      <c r="J18" s="106"/>
      <c r="K18" s="82"/>
      <c r="L18" s="106"/>
      <c r="M18" s="107"/>
      <c r="N18" s="108"/>
      <c r="O18" s="106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06"/>
      <c r="D19" s="107"/>
      <c r="E19" s="107"/>
      <c r="F19" s="107"/>
      <c r="G19" s="108"/>
      <c r="H19" s="74" t="str">
        <f t="shared" si="0"/>
        <v/>
      </c>
      <c r="I19" s="114"/>
      <c r="J19" s="106"/>
      <c r="K19" s="82"/>
      <c r="L19" s="106"/>
      <c r="M19" s="107"/>
      <c r="N19" s="108"/>
      <c r="O19" s="106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06"/>
      <c r="D20" s="107"/>
      <c r="E20" s="107"/>
      <c r="F20" s="107"/>
      <c r="G20" s="108"/>
      <c r="H20" s="74" t="str">
        <f t="shared" si="0"/>
        <v/>
      </c>
      <c r="I20" s="114"/>
      <c r="J20" s="106"/>
      <c r="K20" s="82"/>
      <c r="L20" s="106"/>
      <c r="M20" s="107"/>
      <c r="N20" s="108"/>
      <c r="O20" s="106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06"/>
      <c r="D21" s="107"/>
      <c r="E21" s="107"/>
      <c r="F21" s="107"/>
      <c r="G21" s="108"/>
      <c r="H21" s="74" t="str">
        <f t="shared" si="0"/>
        <v/>
      </c>
      <c r="I21" s="114"/>
      <c r="J21" s="106"/>
      <c r="K21" s="82"/>
      <c r="L21" s="106"/>
      <c r="M21" s="107"/>
      <c r="N21" s="108"/>
      <c r="O21" s="106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06"/>
      <c r="D22" s="107"/>
      <c r="E22" s="107"/>
      <c r="F22" s="107"/>
      <c r="G22" s="108"/>
      <c r="H22" s="74" t="str">
        <f t="shared" si="0"/>
        <v/>
      </c>
      <c r="I22" s="114"/>
      <c r="J22" s="106"/>
      <c r="K22" s="82"/>
      <c r="L22" s="106"/>
      <c r="M22" s="107"/>
      <c r="N22" s="108"/>
      <c r="O22" s="106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06"/>
      <c r="D23" s="107"/>
      <c r="E23" s="107"/>
      <c r="F23" s="107"/>
      <c r="G23" s="108"/>
      <c r="H23" s="74" t="str">
        <f t="shared" si="0"/>
        <v/>
      </c>
      <c r="I23" s="114"/>
      <c r="J23" s="106"/>
      <c r="K23" s="82"/>
      <c r="L23" s="106"/>
      <c r="M23" s="107"/>
      <c r="N23" s="108"/>
      <c r="O23" s="106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06"/>
      <c r="D24" s="107"/>
      <c r="E24" s="107"/>
      <c r="F24" s="107"/>
      <c r="G24" s="108"/>
      <c r="H24" s="74" t="str">
        <f t="shared" si="0"/>
        <v/>
      </c>
      <c r="I24" s="114"/>
      <c r="J24" s="106"/>
      <c r="K24" s="82"/>
      <c r="L24" s="106"/>
      <c r="M24" s="107"/>
      <c r="N24" s="108"/>
      <c r="O24" s="106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06"/>
      <c r="D25" s="107"/>
      <c r="E25" s="107"/>
      <c r="F25" s="107"/>
      <c r="G25" s="108"/>
      <c r="H25" s="74" t="str">
        <f t="shared" si="0"/>
        <v/>
      </c>
      <c r="I25" s="114"/>
      <c r="J25" s="106"/>
      <c r="K25" s="82"/>
      <c r="L25" s="106"/>
      <c r="M25" s="107"/>
      <c r="N25" s="108"/>
      <c r="O25" s="106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09"/>
      <c r="D26" s="110"/>
      <c r="E26" s="110"/>
      <c r="F26" s="110"/>
      <c r="G26" s="111"/>
      <c r="H26" s="75" t="str">
        <f t="shared" si="0"/>
        <v/>
      </c>
      <c r="I26" s="115"/>
      <c r="J26" s="109"/>
      <c r="K26" s="82"/>
      <c r="L26" s="109"/>
      <c r="M26" s="110"/>
      <c r="N26" s="111"/>
      <c r="O26" s="109"/>
      <c r="P26" s="82"/>
      <c r="Q26" s="55" t="str">
        <f t="shared" si="1"/>
        <v/>
      </c>
      <c r="R26" s="80" t="str">
        <f t="shared" si="2"/>
        <v/>
      </c>
      <c r="S26" s="81" t="str">
        <f t="shared" si="3"/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0</v>
      </c>
      <c r="H27" s="15">
        <f>SUM(H12:H26)</f>
        <v>0</v>
      </c>
      <c r="I27" s="67">
        <f>SUM(I12:I26)</f>
        <v>0</v>
      </c>
      <c r="J27" s="8"/>
      <c r="K27" s="82"/>
      <c r="L27" s="86" t="s">
        <v>70</v>
      </c>
      <c r="M27" s="87"/>
      <c r="N27" s="15">
        <f>SUM(N12:N26)</f>
        <v>0</v>
      </c>
      <c r="O27" s="8"/>
      <c r="P27" s="82"/>
      <c r="R27" s="50">
        <f>SUM(R12:R26)</f>
        <v>0</v>
      </c>
      <c r="S27" s="51">
        <f>SUM(S12:S26)</f>
        <v>0</v>
      </c>
    </row>
    <row r="28" spans="1:19" ht="20.25" thickTop="1" x14ac:dyDescent="0.4">
      <c r="F28" s="2"/>
      <c r="K28" s="82"/>
      <c r="P28" s="82"/>
    </row>
  </sheetData>
  <sheetProtection algorithmName="SHA-512" hashValue="V/CaCF2Trsd6hFmMaT+HyKfiwpyxxbVQ4qENYgEvLagOU7hEVxaYv2boBoEUE1m4sgAxM7uoedrCmnV8ECdoYA==" saltValue="U3R2azdErdWAxsQ+joP0Bw==" spinCount="100000" sheet="1" objects="1" scenarios="1"/>
  <mergeCells count="10">
    <mergeCell ref="P10:P28"/>
    <mergeCell ref="A12:A27"/>
    <mergeCell ref="C27:F27"/>
    <mergeCell ref="L27:M27"/>
    <mergeCell ref="H3:H4"/>
    <mergeCell ref="C5:D5"/>
    <mergeCell ref="A10:B10"/>
    <mergeCell ref="C10:J10"/>
    <mergeCell ref="K10:K28"/>
    <mergeCell ref="L10:O10"/>
  </mergeCells>
  <phoneticPr fontId="2"/>
  <dataValidations count="4">
    <dataValidation type="list" allowBlank="1" showErrorMessage="1" sqref="H3" xr:uid="{8E18016F-4CE9-48CB-8B85-C5A9779F8DF5}">
      <formula1>"大企業,中小企業等"</formula1>
    </dataValidation>
    <dataValidation type="list" allowBlank="1" sqref="M12:M26" xr:uid="{A25F1DA1-6702-4A18-95B2-B9BA5E5ED831}">
      <formula1>"基本料金,補償費,関連申請費,諸経費"</formula1>
    </dataValidation>
    <dataValidation type="list" allowBlank="1" showInputMessage="1" showErrorMessage="1" sqref="E12" xr:uid="{4C12DCA1-2BFE-4438-905D-A935384D3E8A}">
      <formula1>"該当,該当なし,"</formula1>
    </dataValidation>
    <dataValidation type="list" allowBlank="1" showInputMessage="1" showErrorMessage="1" sqref="E13:E26" xr:uid="{30F9778E-DD00-431C-AD97-AF51667B76D6}">
      <formula1>"該当,該当なし"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DAF4-07F1-45EE-A225-BD7BA9C66D27}">
  <sheetPr>
    <pageSetUpPr fitToPage="1"/>
  </sheetPr>
  <dimension ref="A1:S29"/>
  <sheetViews>
    <sheetView view="pageBreakPreview" zoomScale="62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98" t="s">
        <v>55</v>
      </c>
      <c r="I3" s="56"/>
      <c r="J3" s="29"/>
      <c r="L3" s="27"/>
      <c r="R3" s="53" t="str">
        <f>IF(H3="大企業",1/2,"")</f>
        <v/>
      </c>
      <c r="S3" s="29">
        <f>IF(H3="中小企業等",2/3,"")</f>
        <v>0.66666666666666663</v>
      </c>
    </row>
    <row r="4" spans="1:19" ht="23.25" thickBot="1" x14ac:dyDescent="0.45">
      <c r="C4" s="3" t="s">
        <v>38</v>
      </c>
      <c r="G4" s="1"/>
      <c r="H4" s="99"/>
      <c r="I4" s="56"/>
      <c r="R4" s="16" t="str">
        <f>IF(H3="大企業",70000,"")</f>
        <v/>
      </c>
      <c r="S4" s="16">
        <f>IF(H3="中小企業等",100000,"")</f>
        <v>100000</v>
      </c>
    </row>
    <row r="5" spans="1:19" ht="23.25" thickTop="1" x14ac:dyDescent="0.4">
      <c r="C5" s="90" t="s">
        <v>71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93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82</v>
      </c>
      <c r="B12" s="7" t="s">
        <v>14</v>
      </c>
      <c r="C12" s="100"/>
      <c r="D12" s="101"/>
      <c r="E12" s="101"/>
      <c r="F12" s="101"/>
      <c r="G12" s="102"/>
      <c r="H12" s="73" t="str">
        <f t="shared" ref="H12:H26" si="0">IF(E12="該当",G12,"")</f>
        <v/>
      </c>
      <c r="I12" s="112"/>
      <c r="J12" s="100"/>
      <c r="K12" s="82"/>
      <c r="L12" s="100"/>
      <c r="M12" s="101"/>
      <c r="N12" s="102"/>
      <c r="O12" s="100"/>
      <c r="P12" s="82"/>
      <c r="Q12" s="55" t="str">
        <f>IFERROR(H12/$G$27*$N$27+H12,"")</f>
        <v/>
      </c>
      <c r="R12" s="76" t="str">
        <f>IFERROR(ROUNDDOWN(IF(Q12*$R$3&gt;=$R$4,70000,Q12*$R$3),-3),"")</f>
        <v/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03"/>
      <c r="D13" s="104"/>
      <c r="E13" s="104"/>
      <c r="F13" s="104"/>
      <c r="G13" s="105"/>
      <c r="H13" s="74" t="str">
        <f t="shared" si="0"/>
        <v/>
      </c>
      <c r="I13" s="113"/>
      <c r="J13" s="103"/>
      <c r="K13" s="82"/>
      <c r="L13" s="103"/>
      <c r="M13" s="104"/>
      <c r="N13" s="105"/>
      <c r="O13" s="103"/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6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03"/>
      <c r="D14" s="104"/>
      <c r="E14" s="104"/>
      <c r="F14" s="104"/>
      <c r="G14" s="105"/>
      <c r="H14" s="74" t="str">
        <f t="shared" si="0"/>
        <v/>
      </c>
      <c r="I14" s="113"/>
      <c r="J14" s="103"/>
      <c r="K14" s="82"/>
      <c r="L14" s="103"/>
      <c r="M14" s="104"/>
      <c r="N14" s="105"/>
      <c r="O14" s="103"/>
      <c r="P14" s="82"/>
      <c r="Q14" s="55" t="str">
        <f t="shared" si="1"/>
        <v/>
      </c>
      <c r="R14" s="78" t="str">
        <f>IFERROR(ROUNDDOWN(IF(Q14*$R$3&gt;=$R$4,70000,Q14*$R$3),-3),"")</f>
        <v/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06"/>
      <c r="D15" s="107"/>
      <c r="E15" s="107"/>
      <c r="F15" s="107"/>
      <c r="G15" s="108"/>
      <c r="H15" s="74" t="str">
        <f t="shared" si="0"/>
        <v/>
      </c>
      <c r="I15" s="114"/>
      <c r="J15" s="106"/>
      <c r="K15" s="82"/>
      <c r="L15" s="106"/>
      <c r="M15" s="107"/>
      <c r="N15" s="108"/>
      <c r="O15" s="106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06"/>
      <c r="D16" s="107"/>
      <c r="E16" s="107"/>
      <c r="F16" s="107"/>
      <c r="G16" s="108"/>
      <c r="H16" s="74" t="str">
        <f t="shared" si="0"/>
        <v/>
      </c>
      <c r="I16" s="114"/>
      <c r="J16" s="106"/>
      <c r="K16" s="82"/>
      <c r="L16" s="106"/>
      <c r="M16" s="107"/>
      <c r="N16" s="108"/>
      <c r="O16" s="106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06"/>
      <c r="D17" s="107"/>
      <c r="E17" s="107"/>
      <c r="F17" s="107"/>
      <c r="G17" s="108"/>
      <c r="H17" s="74" t="str">
        <f t="shared" si="0"/>
        <v/>
      </c>
      <c r="I17" s="114"/>
      <c r="J17" s="106"/>
      <c r="K17" s="82"/>
      <c r="L17" s="106"/>
      <c r="M17" s="107"/>
      <c r="N17" s="108"/>
      <c r="O17" s="106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06"/>
      <c r="D18" s="107"/>
      <c r="E18" s="107"/>
      <c r="F18" s="107"/>
      <c r="G18" s="108"/>
      <c r="H18" s="74" t="str">
        <f t="shared" si="0"/>
        <v/>
      </c>
      <c r="I18" s="114"/>
      <c r="J18" s="106"/>
      <c r="K18" s="82"/>
      <c r="L18" s="106"/>
      <c r="M18" s="107"/>
      <c r="N18" s="108"/>
      <c r="O18" s="106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06"/>
      <c r="D19" s="107"/>
      <c r="E19" s="107"/>
      <c r="F19" s="107"/>
      <c r="G19" s="108"/>
      <c r="H19" s="74" t="str">
        <f t="shared" si="0"/>
        <v/>
      </c>
      <c r="I19" s="114"/>
      <c r="J19" s="106"/>
      <c r="K19" s="82"/>
      <c r="L19" s="106"/>
      <c r="M19" s="107"/>
      <c r="N19" s="108"/>
      <c r="O19" s="106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06"/>
      <c r="D20" s="107"/>
      <c r="E20" s="107"/>
      <c r="F20" s="107"/>
      <c r="G20" s="108"/>
      <c r="H20" s="74" t="str">
        <f t="shared" si="0"/>
        <v/>
      </c>
      <c r="I20" s="114"/>
      <c r="J20" s="106"/>
      <c r="K20" s="82"/>
      <c r="L20" s="106"/>
      <c r="M20" s="107"/>
      <c r="N20" s="108"/>
      <c r="O20" s="106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06"/>
      <c r="D21" s="107"/>
      <c r="E21" s="107"/>
      <c r="F21" s="107"/>
      <c r="G21" s="108"/>
      <c r="H21" s="74" t="str">
        <f t="shared" si="0"/>
        <v/>
      </c>
      <c r="I21" s="114"/>
      <c r="J21" s="106"/>
      <c r="K21" s="82"/>
      <c r="L21" s="106"/>
      <c r="M21" s="107"/>
      <c r="N21" s="108"/>
      <c r="O21" s="106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06"/>
      <c r="D22" s="107"/>
      <c r="E22" s="107"/>
      <c r="F22" s="107"/>
      <c r="G22" s="108"/>
      <c r="H22" s="74" t="str">
        <f t="shared" si="0"/>
        <v/>
      </c>
      <c r="I22" s="114"/>
      <c r="J22" s="106"/>
      <c r="K22" s="82"/>
      <c r="L22" s="106"/>
      <c r="M22" s="107"/>
      <c r="N22" s="108"/>
      <c r="O22" s="106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06"/>
      <c r="D23" s="107"/>
      <c r="E23" s="107"/>
      <c r="F23" s="107"/>
      <c r="G23" s="108"/>
      <c r="H23" s="74" t="str">
        <f t="shared" si="0"/>
        <v/>
      </c>
      <c r="I23" s="114"/>
      <c r="J23" s="106"/>
      <c r="K23" s="82"/>
      <c r="L23" s="106"/>
      <c r="M23" s="107"/>
      <c r="N23" s="108"/>
      <c r="O23" s="106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06"/>
      <c r="D24" s="107"/>
      <c r="E24" s="107"/>
      <c r="F24" s="107"/>
      <c r="G24" s="108"/>
      <c r="H24" s="74" t="str">
        <f t="shared" si="0"/>
        <v/>
      </c>
      <c r="I24" s="114"/>
      <c r="J24" s="106"/>
      <c r="K24" s="82"/>
      <c r="L24" s="106"/>
      <c r="M24" s="107"/>
      <c r="N24" s="108"/>
      <c r="O24" s="106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06"/>
      <c r="D25" s="107"/>
      <c r="E25" s="107"/>
      <c r="F25" s="107"/>
      <c r="G25" s="108"/>
      <c r="H25" s="74" t="str">
        <f t="shared" si="0"/>
        <v/>
      </c>
      <c r="I25" s="114"/>
      <c r="J25" s="106"/>
      <c r="K25" s="82"/>
      <c r="L25" s="106"/>
      <c r="M25" s="107"/>
      <c r="N25" s="108"/>
      <c r="O25" s="106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09"/>
      <c r="D26" s="110"/>
      <c r="E26" s="110"/>
      <c r="F26" s="110"/>
      <c r="G26" s="111"/>
      <c r="H26" s="75" t="str">
        <f t="shared" si="0"/>
        <v/>
      </c>
      <c r="I26" s="115"/>
      <c r="J26" s="109"/>
      <c r="K26" s="82"/>
      <c r="L26" s="109"/>
      <c r="M26" s="110"/>
      <c r="N26" s="111"/>
      <c r="O26" s="109"/>
      <c r="P26" s="82"/>
      <c r="Q26" s="55" t="str">
        <f t="shared" si="1"/>
        <v/>
      </c>
      <c r="R26" s="80" t="str">
        <f t="shared" si="2"/>
        <v/>
      </c>
      <c r="S26" s="81" t="str">
        <f t="shared" si="3"/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0</v>
      </c>
      <c r="H27" s="15">
        <f>SUM(H12:H26)</f>
        <v>0</v>
      </c>
      <c r="I27" s="67">
        <f>SUM(I12:I26)</f>
        <v>0</v>
      </c>
      <c r="J27" s="8"/>
      <c r="K27" s="82"/>
      <c r="L27" s="86" t="s">
        <v>70</v>
      </c>
      <c r="M27" s="87"/>
      <c r="N27" s="15">
        <f>SUM(N12:N26)</f>
        <v>0</v>
      </c>
      <c r="O27" s="8"/>
      <c r="P27" s="82"/>
      <c r="R27" s="50">
        <f>SUM(R12:R26)</f>
        <v>0</v>
      </c>
      <c r="S27" s="51">
        <f>SUM(S12:S26)</f>
        <v>0</v>
      </c>
    </row>
    <row r="28" spans="1:19" ht="20.25" thickTop="1" x14ac:dyDescent="0.4">
      <c r="F28" s="2"/>
      <c r="K28" s="82"/>
      <c r="P28" s="82"/>
    </row>
    <row r="29" spans="1:19" x14ac:dyDescent="0.4">
      <c r="A29" s="1" t="s">
        <v>93</v>
      </c>
    </row>
  </sheetData>
  <sheetProtection algorithmName="SHA-512" hashValue="kd/dhEdlMh8VE/z5RwRo8VC48He6sAu4IOFP+PDXnG7fOBqIJxFj7rF8hFb1IlOoliudnUe1RhanK7qfwvrBDA==" saltValue="WOgy7BDRDP1dRKZmP8qH9Q==" spinCount="100000" sheet="1" objects="1" scenarios="1"/>
  <mergeCells count="10">
    <mergeCell ref="P10:P28"/>
    <mergeCell ref="A12:A27"/>
    <mergeCell ref="C27:F27"/>
    <mergeCell ref="L27:M27"/>
    <mergeCell ref="H3:H4"/>
    <mergeCell ref="C5:D5"/>
    <mergeCell ref="A10:B10"/>
    <mergeCell ref="C10:J10"/>
    <mergeCell ref="K10:K28"/>
    <mergeCell ref="L10:O10"/>
  </mergeCells>
  <phoneticPr fontId="2"/>
  <dataValidations count="4">
    <dataValidation type="list" allowBlank="1" showErrorMessage="1" sqref="H3" xr:uid="{AE0F3C68-79E2-4C77-9905-6D2DCBFA5E26}">
      <formula1>"大企業,中小企業等"</formula1>
    </dataValidation>
    <dataValidation type="list" allowBlank="1" sqref="M12:M26" xr:uid="{9591377F-03B4-40A8-A566-41EC5FF8222C}">
      <formula1>"基本料金,補償費,関連申請費,諸経費"</formula1>
    </dataValidation>
    <dataValidation type="list" allowBlank="1" showInputMessage="1" showErrorMessage="1" sqref="E12" xr:uid="{B672F0D8-F67A-4231-AC92-47A4ED5B0DB9}">
      <formula1>"該当,該当なし,"</formula1>
    </dataValidation>
    <dataValidation type="list" allowBlank="1" showInputMessage="1" showErrorMessage="1" sqref="E13:E26" xr:uid="{13B54E95-5C47-4325-8FDC-355823199022}">
      <formula1>"該当,該当なし"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3A24-39DB-4BE4-B7EB-5FCC988CAE32}">
  <sheetPr>
    <pageSetUpPr fitToPage="1"/>
  </sheetPr>
  <dimension ref="A1:S28"/>
  <sheetViews>
    <sheetView view="pageBreakPreview" zoomScale="62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98" t="s">
        <v>55</v>
      </c>
      <c r="I3" s="56"/>
      <c r="J3" s="29"/>
      <c r="L3" s="27"/>
      <c r="R3" s="53" t="str">
        <f>IF(H3="大企業",1/2,"")</f>
        <v/>
      </c>
      <c r="S3" s="29">
        <f>IF(H3="中小企業等",2/3,"")</f>
        <v>0.66666666666666663</v>
      </c>
    </row>
    <row r="4" spans="1:19" ht="23.25" thickBot="1" x14ac:dyDescent="0.45">
      <c r="C4" s="3" t="s">
        <v>38</v>
      </c>
      <c r="G4" s="1"/>
      <c r="H4" s="99"/>
      <c r="I4" s="56"/>
      <c r="R4" s="16" t="str">
        <f>IF(H3="大企業",70000,"")</f>
        <v/>
      </c>
      <c r="S4" s="16">
        <f>IF(H3="中小企業等",100000,"")</f>
        <v>100000</v>
      </c>
    </row>
    <row r="5" spans="1:19" ht="23.25" thickTop="1" x14ac:dyDescent="0.4">
      <c r="C5" s="90" t="s">
        <v>71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94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83</v>
      </c>
      <c r="B12" s="7" t="s">
        <v>14</v>
      </c>
      <c r="C12" s="100"/>
      <c r="D12" s="101"/>
      <c r="E12" s="101"/>
      <c r="F12" s="101"/>
      <c r="G12" s="102"/>
      <c r="H12" s="73" t="str">
        <f t="shared" ref="H12:H26" si="0">IF(E12="該当",G12,"")</f>
        <v/>
      </c>
      <c r="I12" s="112"/>
      <c r="J12" s="100"/>
      <c r="K12" s="82"/>
      <c r="L12" s="100"/>
      <c r="M12" s="101"/>
      <c r="N12" s="102"/>
      <c r="O12" s="100"/>
      <c r="P12" s="82"/>
      <c r="Q12" s="55" t="str">
        <f>IFERROR(H12/$G$27*$N$27+H12,"")</f>
        <v/>
      </c>
      <c r="R12" s="76" t="str">
        <f>IFERROR(ROUNDDOWN(IF(Q12*$R$3&gt;=$R$4,70000,Q12*$R$3),-3),"")</f>
        <v/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03"/>
      <c r="D13" s="104"/>
      <c r="E13" s="104"/>
      <c r="F13" s="104"/>
      <c r="G13" s="105"/>
      <c r="H13" s="74" t="str">
        <f t="shared" si="0"/>
        <v/>
      </c>
      <c r="I13" s="113"/>
      <c r="J13" s="103"/>
      <c r="K13" s="82"/>
      <c r="L13" s="103"/>
      <c r="M13" s="104"/>
      <c r="N13" s="105"/>
      <c r="O13" s="103"/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6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03"/>
      <c r="D14" s="104"/>
      <c r="E14" s="104"/>
      <c r="F14" s="104"/>
      <c r="G14" s="105"/>
      <c r="H14" s="74" t="str">
        <f t="shared" si="0"/>
        <v/>
      </c>
      <c r="I14" s="113"/>
      <c r="J14" s="103"/>
      <c r="K14" s="82"/>
      <c r="L14" s="103"/>
      <c r="M14" s="104"/>
      <c r="N14" s="105"/>
      <c r="O14" s="103"/>
      <c r="P14" s="82"/>
      <c r="Q14" s="55" t="str">
        <f t="shared" si="1"/>
        <v/>
      </c>
      <c r="R14" s="78" t="str">
        <f>IFERROR(ROUNDDOWN(IF(Q14*$R$3&gt;=$R$4,70000,Q14*$R$3),-3),"")</f>
        <v/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06"/>
      <c r="D15" s="107"/>
      <c r="E15" s="107"/>
      <c r="F15" s="107"/>
      <c r="G15" s="108"/>
      <c r="H15" s="74" t="str">
        <f t="shared" si="0"/>
        <v/>
      </c>
      <c r="I15" s="114"/>
      <c r="J15" s="106"/>
      <c r="K15" s="82"/>
      <c r="L15" s="106"/>
      <c r="M15" s="107"/>
      <c r="N15" s="108"/>
      <c r="O15" s="106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06"/>
      <c r="D16" s="107"/>
      <c r="E16" s="107"/>
      <c r="F16" s="107"/>
      <c r="G16" s="108"/>
      <c r="H16" s="74" t="str">
        <f t="shared" si="0"/>
        <v/>
      </c>
      <c r="I16" s="114"/>
      <c r="J16" s="106"/>
      <c r="K16" s="82"/>
      <c r="L16" s="106"/>
      <c r="M16" s="107"/>
      <c r="N16" s="108"/>
      <c r="O16" s="106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06"/>
      <c r="D17" s="107"/>
      <c r="E17" s="107"/>
      <c r="F17" s="107"/>
      <c r="G17" s="108"/>
      <c r="H17" s="74" t="str">
        <f t="shared" si="0"/>
        <v/>
      </c>
      <c r="I17" s="114"/>
      <c r="J17" s="106"/>
      <c r="K17" s="82"/>
      <c r="L17" s="106"/>
      <c r="M17" s="107"/>
      <c r="N17" s="108"/>
      <c r="O17" s="106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06"/>
      <c r="D18" s="107"/>
      <c r="E18" s="107"/>
      <c r="F18" s="107"/>
      <c r="G18" s="108"/>
      <c r="H18" s="74" t="str">
        <f t="shared" si="0"/>
        <v/>
      </c>
      <c r="I18" s="114"/>
      <c r="J18" s="106"/>
      <c r="K18" s="82"/>
      <c r="L18" s="106"/>
      <c r="M18" s="107"/>
      <c r="N18" s="108"/>
      <c r="O18" s="106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06"/>
      <c r="D19" s="107"/>
      <c r="E19" s="107"/>
      <c r="F19" s="107"/>
      <c r="G19" s="108"/>
      <c r="H19" s="74" t="str">
        <f t="shared" si="0"/>
        <v/>
      </c>
      <c r="I19" s="114"/>
      <c r="J19" s="106"/>
      <c r="K19" s="82"/>
      <c r="L19" s="106"/>
      <c r="M19" s="107"/>
      <c r="N19" s="108"/>
      <c r="O19" s="106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06"/>
      <c r="D20" s="107"/>
      <c r="E20" s="107"/>
      <c r="F20" s="107"/>
      <c r="G20" s="108"/>
      <c r="H20" s="74" t="str">
        <f t="shared" si="0"/>
        <v/>
      </c>
      <c r="I20" s="114"/>
      <c r="J20" s="106"/>
      <c r="K20" s="82"/>
      <c r="L20" s="106"/>
      <c r="M20" s="107"/>
      <c r="N20" s="108"/>
      <c r="O20" s="106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06"/>
      <c r="D21" s="107"/>
      <c r="E21" s="107"/>
      <c r="F21" s="107"/>
      <c r="G21" s="108"/>
      <c r="H21" s="74" t="str">
        <f t="shared" si="0"/>
        <v/>
      </c>
      <c r="I21" s="114"/>
      <c r="J21" s="106"/>
      <c r="K21" s="82"/>
      <c r="L21" s="106"/>
      <c r="M21" s="107"/>
      <c r="N21" s="108"/>
      <c r="O21" s="106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06"/>
      <c r="D22" s="107"/>
      <c r="E22" s="107"/>
      <c r="F22" s="107"/>
      <c r="G22" s="108"/>
      <c r="H22" s="74" t="str">
        <f t="shared" si="0"/>
        <v/>
      </c>
      <c r="I22" s="114"/>
      <c r="J22" s="106"/>
      <c r="K22" s="82"/>
      <c r="L22" s="106"/>
      <c r="M22" s="107"/>
      <c r="N22" s="108"/>
      <c r="O22" s="106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06"/>
      <c r="D23" s="107"/>
      <c r="E23" s="107"/>
      <c r="F23" s="107"/>
      <c r="G23" s="108"/>
      <c r="H23" s="74" t="str">
        <f t="shared" si="0"/>
        <v/>
      </c>
      <c r="I23" s="114"/>
      <c r="J23" s="106"/>
      <c r="K23" s="82"/>
      <c r="L23" s="106"/>
      <c r="M23" s="107"/>
      <c r="N23" s="108"/>
      <c r="O23" s="106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06"/>
      <c r="D24" s="107"/>
      <c r="E24" s="107"/>
      <c r="F24" s="107"/>
      <c r="G24" s="108"/>
      <c r="H24" s="74" t="str">
        <f t="shared" si="0"/>
        <v/>
      </c>
      <c r="I24" s="114"/>
      <c r="J24" s="106"/>
      <c r="K24" s="82"/>
      <c r="L24" s="106"/>
      <c r="M24" s="107"/>
      <c r="N24" s="108"/>
      <c r="O24" s="106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06"/>
      <c r="D25" s="107"/>
      <c r="E25" s="107"/>
      <c r="F25" s="107"/>
      <c r="G25" s="108"/>
      <c r="H25" s="74" t="str">
        <f t="shared" si="0"/>
        <v/>
      </c>
      <c r="I25" s="114"/>
      <c r="J25" s="106"/>
      <c r="K25" s="82"/>
      <c r="L25" s="106"/>
      <c r="M25" s="107"/>
      <c r="N25" s="108"/>
      <c r="O25" s="106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09"/>
      <c r="D26" s="110"/>
      <c r="E26" s="110"/>
      <c r="F26" s="110"/>
      <c r="G26" s="111"/>
      <c r="H26" s="75" t="str">
        <f t="shared" si="0"/>
        <v/>
      </c>
      <c r="I26" s="115"/>
      <c r="J26" s="109"/>
      <c r="K26" s="82"/>
      <c r="L26" s="109"/>
      <c r="M26" s="110"/>
      <c r="N26" s="111"/>
      <c r="O26" s="109"/>
      <c r="P26" s="82"/>
      <c r="Q26" s="55" t="str">
        <f t="shared" si="1"/>
        <v/>
      </c>
      <c r="R26" s="80" t="str">
        <f t="shared" si="2"/>
        <v/>
      </c>
      <c r="S26" s="81" t="str">
        <f t="shared" si="3"/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0</v>
      </c>
      <c r="H27" s="15">
        <f>SUM(H12:H26)</f>
        <v>0</v>
      </c>
      <c r="I27" s="67">
        <f>SUM(I12:I26)</f>
        <v>0</v>
      </c>
      <c r="J27" s="8"/>
      <c r="K27" s="82"/>
      <c r="L27" s="86" t="s">
        <v>70</v>
      </c>
      <c r="M27" s="87"/>
      <c r="N27" s="15">
        <f>SUM(N12:N26)</f>
        <v>0</v>
      </c>
      <c r="O27" s="8"/>
      <c r="P27" s="82"/>
      <c r="R27" s="50">
        <f>SUM(R12:R26)</f>
        <v>0</v>
      </c>
      <c r="S27" s="51">
        <f>SUM(S12:S26)</f>
        <v>0</v>
      </c>
    </row>
    <row r="28" spans="1:19" ht="20.25" thickTop="1" x14ac:dyDescent="0.4">
      <c r="F28" s="2"/>
      <c r="K28" s="82"/>
      <c r="P28" s="82"/>
    </row>
  </sheetData>
  <sheetProtection algorithmName="SHA-512" hashValue="VzioXF2I5OXB++N4wJFsGFwaXb1X2UhWpd4vmPxZpQMXI5iopxHExFMF3SV5btAPnbQDI6nE6EJkUQ85YcI/Ng==" saltValue="hX1MZGygqsobEalH+X1qeQ==" spinCount="100000" sheet="1" objects="1" scenarios="1"/>
  <mergeCells count="10">
    <mergeCell ref="P10:P28"/>
    <mergeCell ref="A12:A27"/>
    <mergeCell ref="C27:F27"/>
    <mergeCell ref="L27:M27"/>
    <mergeCell ref="H3:H4"/>
    <mergeCell ref="C5:D5"/>
    <mergeCell ref="A10:B10"/>
    <mergeCell ref="C10:J10"/>
    <mergeCell ref="K10:K28"/>
    <mergeCell ref="L10:O10"/>
  </mergeCells>
  <phoneticPr fontId="2"/>
  <dataValidations count="4">
    <dataValidation type="list" allowBlank="1" showErrorMessage="1" sqref="H3" xr:uid="{941C91AC-3DAF-4AD5-96D6-16F6CE8E000A}">
      <formula1>"大企業,中小企業等"</formula1>
    </dataValidation>
    <dataValidation type="list" allowBlank="1" sqref="M12:M26" xr:uid="{00D57116-7337-4EEE-8E1B-BF8BF713D99B}">
      <formula1>"基本料金,補償費,関連申請費,諸経費"</formula1>
    </dataValidation>
    <dataValidation type="list" allowBlank="1" showInputMessage="1" showErrorMessage="1" sqref="E12" xr:uid="{83D1D57F-F671-488E-A594-8D564BF0A4FB}">
      <formula1>"該当,該当なし,"</formula1>
    </dataValidation>
    <dataValidation type="list" allowBlank="1" showInputMessage="1" showErrorMessage="1" sqref="E13:E26" xr:uid="{C5A7A09A-48A1-458E-BD2C-3A77EB070B39}">
      <formula1>"該当,該当なし"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128E-66F3-40BF-8E83-ED15697CE4C9}">
  <sheetPr>
    <pageSetUpPr fitToPage="1"/>
  </sheetPr>
  <dimension ref="A1:S69"/>
  <sheetViews>
    <sheetView view="pageBreakPreview" zoomScale="60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C36" sqref="C36:F36"/>
    </sheetView>
  </sheetViews>
  <sheetFormatPr defaultRowHeight="19.5" x14ac:dyDescent="0.4"/>
  <cols>
    <col min="1" max="2" width="8.2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customWidth="1"/>
    <col min="18" max="19" width="16.125" style="16" customWidth="1"/>
    <col min="20" max="23" width="12.75" style="1" customWidth="1"/>
    <col min="24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88" t="s">
        <v>55</v>
      </c>
      <c r="I3" s="56"/>
      <c r="J3" s="29"/>
      <c r="L3" s="27"/>
      <c r="R3" s="53" t="str">
        <f>IF(H3="大企業",1/2,"")</f>
        <v/>
      </c>
      <c r="S3" s="29">
        <f>IF(H3="中小企業等",2/3,"")</f>
        <v>0.66666666666666663</v>
      </c>
    </row>
    <row r="4" spans="1:19" ht="23.25" thickBot="1" x14ac:dyDescent="0.45">
      <c r="C4" s="3" t="s">
        <v>38</v>
      </c>
      <c r="G4" s="1"/>
      <c r="H4" s="89"/>
      <c r="I4" s="56"/>
      <c r="R4" s="16" t="str">
        <f>IF(H3="大企業",70000,"")</f>
        <v/>
      </c>
      <c r="S4" s="16">
        <f>IF(H3="中小企業等",100000,"")</f>
        <v>100000</v>
      </c>
    </row>
    <row r="5" spans="1:19" ht="23.25" thickTop="1" x14ac:dyDescent="0.4">
      <c r="C5" s="90" t="s">
        <v>33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35</v>
      </c>
      <c r="H7" s="1"/>
      <c r="I7" s="1"/>
      <c r="L7" s="16"/>
      <c r="M7" s="3"/>
      <c r="N7" s="1"/>
      <c r="O7" s="1"/>
    </row>
    <row r="9" spans="1:19" ht="20.25" thickBot="1" x14ac:dyDescent="0.45"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x14ac:dyDescent="0.4">
      <c r="A12" s="83" t="s">
        <v>0</v>
      </c>
      <c r="B12" s="7" t="s">
        <v>14</v>
      </c>
      <c r="C12" s="17">
        <v>45810</v>
      </c>
      <c r="D12" s="18" t="s">
        <v>45</v>
      </c>
      <c r="E12" s="18" t="s">
        <v>24</v>
      </c>
      <c r="F12" s="18" t="s">
        <v>47</v>
      </c>
      <c r="G12" s="23">
        <v>50000</v>
      </c>
      <c r="H12" s="13">
        <f t="shared" ref="H12:H15" si="0">IF(E12="該当",G12,"")</f>
        <v>50000</v>
      </c>
      <c r="I12" s="57"/>
      <c r="J12" s="17"/>
      <c r="K12" s="82"/>
      <c r="L12" s="17">
        <v>45833</v>
      </c>
      <c r="M12" s="18" t="s">
        <v>30</v>
      </c>
      <c r="N12" s="23">
        <v>80000</v>
      </c>
      <c r="O12" s="17"/>
      <c r="P12" s="82"/>
      <c r="Q12" s="55">
        <f>IFERROR($H$16/$G$16*$N$16/COUNTIF($E$12:$E$15,"該当")+元シート!H12,"")</f>
        <v>97142.85714285713</v>
      </c>
      <c r="R12" s="36" t="str">
        <f>IFERROR(ROUNDDOWN(IF(Q12*$R$3&gt;=$R$4,70000,Q12*$R$3),-3),"")</f>
        <v/>
      </c>
      <c r="S12" s="40">
        <f>IFERROR(ROUNDDOWN(IF(Q12*$S$3&gt;=$S$4,100000,Q12*$S$3),-3),"")</f>
        <v>64000</v>
      </c>
    </row>
    <row r="13" spans="1:19" x14ac:dyDescent="0.4">
      <c r="A13" s="83"/>
      <c r="B13" s="9" t="s">
        <v>15</v>
      </c>
      <c r="C13" s="19">
        <v>45823</v>
      </c>
      <c r="D13" s="20" t="s">
        <v>46</v>
      </c>
      <c r="E13" s="20" t="s">
        <v>25</v>
      </c>
      <c r="F13" s="20" t="s">
        <v>48</v>
      </c>
      <c r="G13" s="24">
        <v>20000</v>
      </c>
      <c r="H13" s="14" t="str">
        <f t="shared" si="0"/>
        <v/>
      </c>
      <c r="I13" s="58"/>
      <c r="J13" s="19"/>
      <c r="K13" s="82"/>
      <c r="L13" s="19">
        <v>45833</v>
      </c>
      <c r="M13" s="20" t="s">
        <v>31</v>
      </c>
      <c r="N13" s="24">
        <v>30000</v>
      </c>
      <c r="O13" s="19"/>
      <c r="P13" s="82"/>
      <c r="Q13" s="55" t="str">
        <f>IFERROR($H$16/$G$16*$N$16/COUNTIF($E$12:$E$15,"該当")+元シート!H13,"")</f>
        <v/>
      </c>
      <c r="R13" s="37" t="str">
        <f>IFERROR(ROUNDDOWN(IF(Q13*$R$3&gt;=$R$4,70000,Q13*$R$3),-3),"")</f>
        <v/>
      </c>
      <c r="S13" s="41" t="str">
        <f t="shared" ref="S13:S15" si="1">IFERROR(ROUNDDOWN(IF(Q13*$S$3&gt;=$S$4,100000,Q13*$S$3),-3),"")</f>
        <v/>
      </c>
    </row>
    <row r="14" spans="1:19" x14ac:dyDescent="0.4">
      <c r="A14" s="83"/>
      <c r="B14" s="9" t="s">
        <v>16</v>
      </c>
      <c r="C14" s="19">
        <v>45831</v>
      </c>
      <c r="D14" s="20" t="s">
        <v>45</v>
      </c>
      <c r="E14" s="20" t="s">
        <v>24</v>
      </c>
      <c r="F14" s="20" t="s">
        <v>47</v>
      </c>
      <c r="G14" s="24">
        <v>70000</v>
      </c>
      <c r="H14" s="14">
        <f t="shared" si="0"/>
        <v>70000</v>
      </c>
      <c r="I14" s="58"/>
      <c r="J14" s="19"/>
      <c r="K14" s="82"/>
      <c r="L14" s="19"/>
      <c r="M14" s="20"/>
      <c r="N14" s="24"/>
      <c r="O14" s="19"/>
      <c r="P14" s="82"/>
      <c r="Q14" s="55">
        <f>IFERROR($H$16/$G$16*$N$16/COUNTIF($E$12:$E$15,"該当")+元シート!H14,"")</f>
        <v>117142.85714285713</v>
      </c>
      <c r="R14" s="37" t="str">
        <f>IFERROR(ROUNDDOWN(IF(Q14*$R$3&gt;=$R$4,70000,Q14*$R$3),-3),"")</f>
        <v/>
      </c>
      <c r="S14" s="41">
        <f t="shared" si="1"/>
        <v>78000</v>
      </c>
    </row>
    <row r="15" spans="1:19" x14ac:dyDescent="0.4">
      <c r="A15" s="83"/>
      <c r="B15" s="11" t="s">
        <v>17</v>
      </c>
      <c r="C15" s="21"/>
      <c r="D15" s="22"/>
      <c r="E15" s="22"/>
      <c r="F15" s="22"/>
      <c r="G15" s="25"/>
      <c r="H15" s="31" t="str">
        <f t="shared" si="0"/>
        <v/>
      </c>
      <c r="I15" s="59"/>
      <c r="J15" s="21"/>
      <c r="K15" s="82"/>
      <c r="L15" s="21"/>
      <c r="M15" s="22"/>
      <c r="N15" s="25"/>
      <c r="O15" s="21"/>
      <c r="P15" s="82"/>
      <c r="Q15" s="55" t="str">
        <f>IFERROR($H$16/$G$16*$N$16/COUNTIF($E$12:$E$15,"該当")+元シート!H15,"")</f>
        <v/>
      </c>
      <c r="R15" s="38" t="str">
        <f>IFERROR(ROUNDDOWN(IF(Q15*$R$3&gt;=$R$4,70000,Q15*$R$3),-3),"")</f>
        <v/>
      </c>
      <c r="S15" s="42" t="str">
        <f t="shared" si="1"/>
        <v/>
      </c>
    </row>
    <row r="16" spans="1:19" x14ac:dyDescent="0.4">
      <c r="A16" s="83"/>
      <c r="B16" s="6" t="s">
        <v>27</v>
      </c>
      <c r="C16" s="96" t="s">
        <v>32</v>
      </c>
      <c r="D16" s="96"/>
      <c r="E16" s="96"/>
      <c r="F16" s="97"/>
      <c r="G16" s="15">
        <f>SUM(G12:G15)</f>
        <v>140000</v>
      </c>
      <c r="H16" s="33">
        <f>SUM(H12:H15)</f>
        <v>120000</v>
      </c>
      <c r="I16" s="60">
        <f>SUM(I12:I15)</f>
        <v>0</v>
      </c>
      <c r="J16" s="8"/>
      <c r="K16" s="82"/>
      <c r="L16" s="86" t="s">
        <v>28</v>
      </c>
      <c r="M16" s="87"/>
      <c r="N16" s="15">
        <f>SUM(N12:N15)</f>
        <v>110000</v>
      </c>
      <c r="O16" s="8"/>
      <c r="P16" s="82"/>
      <c r="R16" s="48">
        <f>SUM(R12:R15)</f>
        <v>0</v>
      </c>
      <c r="S16" s="49">
        <f>SUM(S12:S15)</f>
        <v>142000</v>
      </c>
    </row>
    <row r="17" spans="1:19" x14ac:dyDescent="0.4">
      <c r="A17" s="83" t="s">
        <v>1</v>
      </c>
      <c r="B17" s="7" t="s">
        <v>14</v>
      </c>
      <c r="C17" s="17"/>
      <c r="D17" s="18"/>
      <c r="E17" s="18" t="s">
        <v>24</v>
      </c>
      <c r="F17" s="18"/>
      <c r="G17" s="23">
        <v>2000</v>
      </c>
      <c r="H17" s="13">
        <f t="shared" ref="H17:H20" si="2">IF(E17="該当",G17,"")</f>
        <v>2000</v>
      </c>
      <c r="I17" s="57"/>
      <c r="J17" s="17"/>
      <c r="K17" s="82"/>
      <c r="L17" s="17"/>
      <c r="M17" s="18"/>
      <c r="N17" s="23">
        <v>80000</v>
      </c>
      <c r="O17" s="17"/>
      <c r="P17" s="82"/>
      <c r="Q17" s="55">
        <f>IFERROR($H$21/$G$21*$N$21/COUNTIF($E$17:$E$20,"該当")+元シート!H17,"")</f>
        <v>82000</v>
      </c>
      <c r="R17" s="36" t="str">
        <f>IFERROR(ROUNDDOWN(IF(Q17*$R$3&gt;=$R$4,70000,Q17*$R$3),-3),"")</f>
        <v/>
      </c>
      <c r="S17" s="40">
        <f>IFERROR(ROUNDDOWN(IF(Q17*$S$3&gt;=$S$4,100000,Q17*$S$3),-3),"")</f>
        <v>54000</v>
      </c>
    </row>
    <row r="18" spans="1:19" x14ac:dyDescent="0.4">
      <c r="A18" s="83"/>
      <c r="B18" s="9" t="s">
        <v>15</v>
      </c>
      <c r="C18" s="19"/>
      <c r="D18" s="20"/>
      <c r="E18" s="20"/>
      <c r="F18" s="20"/>
      <c r="G18" s="24"/>
      <c r="H18" s="14" t="str">
        <f t="shared" si="2"/>
        <v/>
      </c>
      <c r="I18" s="58"/>
      <c r="J18" s="19"/>
      <c r="K18" s="82"/>
      <c r="L18" s="19"/>
      <c r="M18" s="20"/>
      <c r="N18" s="24"/>
      <c r="O18" s="19"/>
      <c r="P18" s="82"/>
      <c r="Q18" s="55" t="str">
        <f>IFERROR($H$21/$G$21*$N$21/COUNTIF($E$17:$E$20,"該当")+元シート!H18,"")</f>
        <v/>
      </c>
      <c r="R18" s="37" t="str">
        <f>IFERROR(ROUNDDOWN(IF(Q18*$R$3&gt;=$R$4,70000,Q18*$R$3),-3),"")</f>
        <v/>
      </c>
      <c r="S18" s="41" t="str">
        <f t="shared" ref="S18:S20" si="3">IFERROR(ROUNDDOWN(IF(Q18*$S$3&gt;=$S$4,100000,Q18*$S$3),-3),"")</f>
        <v/>
      </c>
    </row>
    <row r="19" spans="1:19" x14ac:dyDescent="0.4">
      <c r="A19" s="83"/>
      <c r="B19" s="9" t="s">
        <v>16</v>
      </c>
      <c r="C19" s="19"/>
      <c r="D19" s="20"/>
      <c r="E19" s="20"/>
      <c r="F19" s="20"/>
      <c r="G19" s="24"/>
      <c r="H19" s="14" t="str">
        <f t="shared" si="2"/>
        <v/>
      </c>
      <c r="I19" s="58"/>
      <c r="J19" s="19"/>
      <c r="K19" s="82"/>
      <c r="L19" s="19"/>
      <c r="M19" s="20"/>
      <c r="N19" s="24"/>
      <c r="O19" s="19"/>
      <c r="P19" s="82"/>
      <c r="Q19" s="55" t="str">
        <f>IFERROR($H$21/$G$21*$N$21/COUNTIF($E$17:$E$20,"該当")+元シート!H19,"")</f>
        <v/>
      </c>
      <c r="R19" s="37" t="str">
        <f>IFERROR(ROUNDDOWN(IF(Q19*$R$3&gt;=$R$4,70000,Q19*$R$3),-3),"")</f>
        <v/>
      </c>
      <c r="S19" s="41" t="str">
        <f t="shared" si="3"/>
        <v/>
      </c>
    </row>
    <row r="20" spans="1:19" x14ac:dyDescent="0.4">
      <c r="A20" s="83"/>
      <c r="B20" s="11" t="s">
        <v>17</v>
      </c>
      <c r="C20" s="21"/>
      <c r="D20" s="22"/>
      <c r="E20" s="22"/>
      <c r="F20" s="22"/>
      <c r="G20" s="25"/>
      <c r="H20" s="32" t="str">
        <f t="shared" si="2"/>
        <v/>
      </c>
      <c r="I20" s="59"/>
      <c r="J20" s="21"/>
      <c r="K20" s="82"/>
      <c r="L20" s="21"/>
      <c r="M20" s="22"/>
      <c r="N20" s="25"/>
      <c r="O20" s="21"/>
      <c r="P20" s="82"/>
      <c r="Q20" s="55" t="str">
        <f>IFERROR($H$21/$G$21*$N$21/COUNTIF($E$17:$E$20,"該当")+元シート!H20,"")</f>
        <v/>
      </c>
      <c r="R20" s="38" t="str">
        <f>IFERROR(ROUNDDOWN(IF(Q20*$R$3&gt;=$R$4,70000,Q20*$R$3),-3),"")</f>
        <v/>
      </c>
      <c r="S20" s="42" t="str">
        <f t="shared" si="3"/>
        <v/>
      </c>
    </row>
    <row r="21" spans="1:19" x14ac:dyDescent="0.4">
      <c r="A21" s="83"/>
      <c r="B21" s="6" t="s">
        <v>27</v>
      </c>
      <c r="C21" s="96" t="s">
        <v>32</v>
      </c>
      <c r="D21" s="96"/>
      <c r="E21" s="96"/>
      <c r="F21" s="97"/>
      <c r="G21" s="15">
        <f>SUM(G17:G20)</f>
        <v>2000</v>
      </c>
      <c r="H21" s="15">
        <f>SUM(H17:H20)</f>
        <v>2000</v>
      </c>
      <c r="I21" s="60">
        <f>SUM(I17:I20)</f>
        <v>0</v>
      </c>
      <c r="J21" s="8"/>
      <c r="K21" s="82"/>
      <c r="L21" s="86" t="s">
        <v>28</v>
      </c>
      <c r="M21" s="87"/>
      <c r="N21" s="15">
        <f>SUM(N17:N20)</f>
        <v>80000</v>
      </c>
      <c r="O21" s="8"/>
      <c r="P21" s="82"/>
      <c r="R21" s="48">
        <f>SUM(R17:R20)</f>
        <v>0</v>
      </c>
      <c r="S21" s="49">
        <f>SUM(S17:S20)</f>
        <v>54000</v>
      </c>
    </row>
    <row r="22" spans="1:19" x14ac:dyDescent="0.4">
      <c r="A22" s="83" t="s">
        <v>2</v>
      </c>
      <c r="B22" s="7" t="s">
        <v>14</v>
      </c>
      <c r="C22" s="17"/>
      <c r="D22" s="18"/>
      <c r="E22" s="18"/>
      <c r="F22" s="18"/>
      <c r="G22" s="23"/>
      <c r="H22" s="13" t="str">
        <f t="shared" ref="H22:H25" si="4">IF(E22="該当",G22,"")</f>
        <v/>
      </c>
      <c r="I22" s="57"/>
      <c r="J22" s="17"/>
      <c r="K22" s="82"/>
      <c r="L22" s="17"/>
      <c r="M22" s="18"/>
      <c r="N22" s="23"/>
      <c r="O22" s="17"/>
      <c r="P22" s="82"/>
      <c r="Q22" s="55" t="str">
        <f>IFERROR($H$26/$G$26*$N$26/COUNTIF($E$22:$E$25,"該当")+元シート!H22,"")</f>
        <v/>
      </c>
      <c r="R22" s="36" t="str">
        <f>IFERROR(ROUNDDOWN(IF(Q22*$R$3&gt;=$R$4,70000,Q22*$R$3),-3),"")</f>
        <v/>
      </c>
      <c r="S22" s="40" t="str">
        <f>IFERROR(ROUNDDOWN(IF(Q22*$S$3&gt;=$S$4,100000,Q22*$S$3),-3),"")</f>
        <v/>
      </c>
    </row>
    <row r="23" spans="1:19" x14ac:dyDescent="0.4">
      <c r="A23" s="83"/>
      <c r="B23" s="9" t="s">
        <v>15</v>
      </c>
      <c r="C23" s="19"/>
      <c r="D23" s="20"/>
      <c r="E23" s="20"/>
      <c r="F23" s="20"/>
      <c r="G23" s="24"/>
      <c r="H23" s="14" t="str">
        <f t="shared" si="4"/>
        <v/>
      </c>
      <c r="I23" s="58"/>
      <c r="J23" s="19"/>
      <c r="K23" s="82"/>
      <c r="L23" s="19"/>
      <c r="M23" s="20"/>
      <c r="N23" s="24"/>
      <c r="O23" s="19"/>
      <c r="P23" s="82"/>
      <c r="Q23" s="55" t="str">
        <f>IFERROR($H$26/$G$26*$N$26/COUNTIF($E$22:$E$25,"該当")+元シート!H23,"")</f>
        <v/>
      </c>
      <c r="R23" s="37" t="str">
        <f>IFERROR(ROUNDDOWN(IF(Q23*$R$3&gt;=$R$4,70000,Q23*$R$3),-3),"")</f>
        <v/>
      </c>
      <c r="S23" s="41" t="str">
        <f t="shared" ref="S23:S25" si="5">IFERROR(ROUNDDOWN(IF(Q23*$S$3&gt;=$S$4,100000,Q23*$S$3),-3),"")</f>
        <v/>
      </c>
    </row>
    <row r="24" spans="1:19" x14ac:dyDescent="0.4">
      <c r="A24" s="83"/>
      <c r="B24" s="9" t="s">
        <v>16</v>
      </c>
      <c r="C24" s="19"/>
      <c r="D24" s="20"/>
      <c r="E24" s="20"/>
      <c r="F24" s="20"/>
      <c r="G24" s="24"/>
      <c r="H24" s="14" t="str">
        <f t="shared" si="4"/>
        <v/>
      </c>
      <c r="I24" s="58"/>
      <c r="J24" s="19"/>
      <c r="K24" s="82"/>
      <c r="L24" s="19"/>
      <c r="M24" s="20"/>
      <c r="N24" s="24"/>
      <c r="O24" s="19"/>
      <c r="P24" s="82"/>
      <c r="Q24" s="55" t="str">
        <f>IFERROR($H$26/$G$26*$N$26/COUNTIF($E$22:$E$25,"該当")+元シート!H24,"")</f>
        <v/>
      </c>
      <c r="R24" s="37" t="str">
        <f>IFERROR(ROUNDDOWN(IF(Q24*$R$3&gt;=$R$4,70000,Q24*$R$3),-3),"")</f>
        <v/>
      </c>
      <c r="S24" s="41" t="str">
        <f t="shared" si="5"/>
        <v/>
      </c>
    </row>
    <row r="25" spans="1:19" x14ac:dyDescent="0.4">
      <c r="A25" s="83"/>
      <c r="B25" s="11" t="s">
        <v>17</v>
      </c>
      <c r="C25" s="21"/>
      <c r="D25" s="22"/>
      <c r="E25" s="22"/>
      <c r="F25" s="22"/>
      <c r="G25" s="25"/>
      <c r="H25" s="31" t="str">
        <f t="shared" si="4"/>
        <v/>
      </c>
      <c r="I25" s="59"/>
      <c r="J25" s="21"/>
      <c r="K25" s="82"/>
      <c r="L25" s="21"/>
      <c r="M25" s="22"/>
      <c r="N25" s="25"/>
      <c r="O25" s="21"/>
      <c r="P25" s="82"/>
      <c r="Q25" s="55" t="str">
        <f>IFERROR($H$26/$G$26*$N$26/COUNTIF($E$22:$E$25,"該当")+元シート!H25,"")</f>
        <v/>
      </c>
      <c r="R25" s="38" t="str">
        <f>IFERROR(ROUNDDOWN(IF(Q25*$R$3&gt;=$R$4,70000,Q25*$R$3),-3),"")</f>
        <v/>
      </c>
      <c r="S25" s="42" t="str">
        <f t="shared" si="5"/>
        <v/>
      </c>
    </row>
    <row r="26" spans="1:19" x14ac:dyDescent="0.4">
      <c r="A26" s="83"/>
      <c r="B26" s="6" t="s">
        <v>27</v>
      </c>
      <c r="C26" s="96" t="s">
        <v>32</v>
      </c>
      <c r="D26" s="96"/>
      <c r="E26" s="96"/>
      <c r="F26" s="97"/>
      <c r="G26" s="15">
        <f>SUM(G22:G25)</f>
        <v>0</v>
      </c>
      <c r="H26" s="33">
        <f>SUM(H22:H25)</f>
        <v>0</v>
      </c>
      <c r="I26" s="60">
        <f>SUM(I22:I25)</f>
        <v>0</v>
      </c>
      <c r="J26" s="8"/>
      <c r="K26" s="82"/>
      <c r="L26" s="86" t="s">
        <v>28</v>
      </c>
      <c r="M26" s="87"/>
      <c r="N26" s="15">
        <f>SUM(N22:N25)</f>
        <v>0</v>
      </c>
      <c r="O26" s="8"/>
      <c r="P26" s="82"/>
      <c r="R26" s="48">
        <f>SUM(R22:R25)</f>
        <v>0</v>
      </c>
      <c r="S26" s="49">
        <f>SUM(S22:S25)</f>
        <v>0</v>
      </c>
    </row>
    <row r="27" spans="1:19" x14ac:dyDescent="0.4">
      <c r="A27" s="83" t="s">
        <v>3</v>
      </c>
      <c r="B27" s="7" t="s">
        <v>14</v>
      </c>
      <c r="C27" s="17"/>
      <c r="D27" s="18"/>
      <c r="E27" s="18"/>
      <c r="F27" s="18"/>
      <c r="G27" s="23"/>
      <c r="H27" s="13" t="str">
        <f t="shared" ref="H27:H30" si="6">IF(E27="該当",G27,"")</f>
        <v/>
      </c>
      <c r="I27" s="57"/>
      <c r="J27" s="17"/>
      <c r="K27" s="82"/>
      <c r="L27" s="17"/>
      <c r="M27" s="18"/>
      <c r="N27" s="23"/>
      <c r="O27" s="17"/>
      <c r="P27" s="82"/>
      <c r="Q27" s="55" t="str">
        <f>IFERROR($H$31/$G$31*$N$31/COUNTIF($E$27:$E$30,"該当")+元シート!H27,"")</f>
        <v/>
      </c>
      <c r="R27" s="36" t="str">
        <f>IFERROR(ROUNDDOWN(IF(Q27*$R$3&gt;=$R$4,70000,Q27*$R$3),-3),"")</f>
        <v/>
      </c>
      <c r="S27" s="40" t="str">
        <f>IFERROR(ROUNDDOWN(IF(Q27*$S$3&gt;=$S$4,100000,Q27*$S$3),-3),"")</f>
        <v/>
      </c>
    </row>
    <row r="28" spans="1:19" x14ac:dyDescent="0.4">
      <c r="A28" s="83"/>
      <c r="B28" s="9" t="s">
        <v>15</v>
      </c>
      <c r="C28" s="19"/>
      <c r="D28" s="20"/>
      <c r="E28" s="20"/>
      <c r="F28" s="20"/>
      <c r="G28" s="24"/>
      <c r="H28" s="14" t="str">
        <f t="shared" si="6"/>
        <v/>
      </c>
      <c r="I28" s="58"/>
      <c r="J28" s="19"/>
      <c r="K28" s="82"/>
      <c r="L28" s="19"/>
      <c r="M28" s="20"/>
      <c r="N28" s="24"/>
      <c r="O28" s="19"/>
      <c r="P28" s="82"/>
      <c r="Q28" s="55" t="str">
        <f>IFERROR($H$31/$G$31*$N$31/COUNTIF($E$27:$E$30,"該当")+元シート!H28,"")</f>
        <v/>
      </c>
      <c r="R28" s="37" t="str">
        <f>IFERROR(ROUNDDOWN(IF(Q28*$R$3&gt;=$R$4,70000,Q28*$R$3),-3),"")</f>
        <v/>
      </c>
      <c r="S28" s="41" t="str">
        <f t="shared" ref="S28:S30" si="7">IFERROR(ROUNDDOWN(IF(Q28*$S$3&gt;=$S$4,100000,Q28*$S$3),-3),"")</f>
        <v/>
      </c>
    </row>
    <row r="29" spans="1:19" x14ac:dyDescent="0.4">
      <c r="A29" s="83"/>
      <c r="B29" s="9" t="s">
        <v>16</v>
      </c>
      <c r="C29" s="19"/>
      <c r="D29" s="20"/>
      <c r="E29" s="20"/>
      <c r="F29" s="20"/>
      <c r="G29" s="24"/>
      <c r="H29" s="14" t="str">
        <f t="shared" si="6"/>
        <v/>
      </c>
      <c r="I29" s="58"/>
      <c r="J29" s="19"/>
      <c r="K29" s="82"/>
      <c r="L29" s="19"/>
      <c r="M29" s="20"/>
      <c r="N29" s="24"/>
      <c r="O29" s="19"/>
      <c r="P29" s="82"/>
      <c r="Q29" s="55" t="str">
        <f>IFERROR($H$31/$G$31*$N$31/COUNTIF($E$27:$E$30,"該当")+元シート!H29,"")</f>
        <v/>
      </c>
      <c r="R29" s="37" t="str">
        <f>IFERROR(ROUNDDOWN(IF(Q29*$R$3&gt;=$R$4,70000,Q29*$R$3),-3),"")</f>
        <v/>
      </c>
      <c r="S29" s="41" t="str">
        <f t="shared" si="7"/>
        <v/>
      </c>
    </row>
    <row r="30" spans="1:19" x14ac:dyDescent="0.4">
      <c r="A30" s="83"/>
      <c r="B30" s="11" t="s">
        <v>17</v>
      </c>
      <c r="C30" s="21"/>
      <c r="D30" s="22"/>
      <c r="E30" s="22"/>
      <c r="F30" s="22"/>
      <c r="G30" s="25"/>
      <c r="H30" s="32" t="str">
        <f t="shared" si="6"/>
        <v/>
      </c>
      <c r="I30" s="59"/>
      <c r="J30" s="21"/>
      <c r="K30" s="82"/>
      <c r="L30" s="21"/>
      <c r="M30" s="22"/>
      <c r="N30" s="25"/>
      <c r="O30" s="21"/>
      <c r="P30" s="82"/>
      <c r="Q30" s="55" t="str">
        <f>IFERROR($H$31/$G$31*$N$31/COUNTIF($E$27:$E$30,"該当")+元シート!H30,"")</f>
        <v/>
      </c>
      <c r="R30" s="38" t="str">
        <f>IFERROR(ROUNDDOWN(IF(Q30*$R$3&gt;=$R$4,70000,Q30*$R$3),-3),"")</f>
        <v/>
      </c>
      <c r="S30" s="42" t="str">
        <f t="shared" si="7"/>
        <v/>
      </c>
    </row>
    <row r="31" spans="1:19" x14ac:dyDescent="0.4">
      <c r="A31" s="83"/>
      <c r="B31" s="6" t="s">
        <v>27</v>
      </c>
      <c r="C31" s="96" t="s">
        <v>32</v>
      </c>
      <c r="D31" s="96"/>
      <c r="E31" s="96"/>
      <c r="F31" s="97"/>
      <c r="G31" s="15">
        <f>SUM(G27:G30)</f>
        <v>0</v>
      </c>
      <c r="H31" s="15">
        <f>SUM(H27:H30)</f>
        <v>0</v>
      </c>
      <c r="I31" s="60">
        <f>SUM(I27:I30)</f>
        <v>0</v>
      </c>
      <c r="J31" s="8"/>
      <c r="K31" s="82"/>
      <c r="L31" s="86" t="s">
        <v>28</v>
      </c>
      <c r="M31" s="87"/>
      <c r="N31" s="15">
        <f>SUM(N27:N30)</f>
        <v>0</v>
      </c>
      <c r="O31" s="8"/>
      <c r="P31" s="82"/>
      <c r="R31" s="48">
        <f>SUM(R27:R30)</f>
        <v>0</v>
      </c>
      <c r="S31" s="49">
        <f>SUM(S27:S30)</f>
        <v>0</v>
      </c>
    </row>
    <row r="32" spans="1:19" x14ac:dyDescent="0.4">
      <c r="A32" s="83" t="s">
        <v>4</v>
      </c>
      <c r="B32" s="7" t="s">
        <v>14</v>
      </c>
      <c r="C32" s="17"/>
      <c r="D32" s="18"/>
      <c r="E32" s="18"/>
      <c r="F32" s="18"/>
      <c r="G32" s="23"/>
      <c r="H32" s="13" t="str">
        <f t="shared" ref="H32:H35" si="8">IF(E32="該当",G32,"")</f>
        <v/>
      </c>
      <c r="I32" s="57"/>
      <c r="J32" s="17"/>
      <c r="K32" s="82"/>
      <c r="L32" s="17"/>
      <c r="M32" s="18"/>
      <c r="N32" s="23"/>
      <c r="O32" s="17"/>
      <c r="P32" s="82"/>
      <c r="Q32" s="55" t="str">
        <f>IFERROR($H$36/$G$36*$N$36/COUNTIF($E$32:$E$35,"該当")+元シート!H32,"")</f>
        <v/>
      </c>
      <c r="R32" s="36" t="str">
        <f>IFERROR(ROUNDDOWN(IF(Q32*$R$3&gt;=$R$4,70000,Q32*$R$3),-3),"")</f>
        <v/>
      </c>
      <c r="S32" s="40" t="str">
        <f>IFERROR(ROUNDDOWN(IF(Q32*$S$3&gt;=$S$4,100000,Q32*$S$3),-3),"")</f>
        <v/>
      </c>
    </row>
    <row r="33" spans="1:19" x14ac:dyDescent="0.4">
      <c r="A33" s="83"/>
      <c r="B33" s="9" t="s">
        <v>15</v>
      </c>
      <c r="C33" s="19"/>
      <c r="D33" s="20"/>
      <c r="E33" s="20"/>
      <c r="F33" s="20"/>
      <c r="G33" s="24"/>
      <c r="H33" s="14" t="str">
        <f t="shared" si="8"/>
        <v/>
      </c>
      <c r="I33" s="58"/>
      <c r="J33" s="19"/>
      <c r="K33" s="82"/>
      <c r="L33" s="19"/>
      <c r="M33" s="20"/>
      <c r="N33" s="24"/>
      <c r="O33" s="19"/>
      <c r="P33" s="82"/>
      <c r="Q33" s="55" t="str">
        <f>IFERROR($H$36/$G$36*$N$36/COUNTIF($E$32:$E$35,"該当")+元シート!H33,"")</f>
        <v/>
      </c>
      <c r="R33" s="37" t="str">
        <f>IFERROR(ROUNDDOWN(IF(Q33*$R$3&gt;=$R$4,70000,Q33*$R$3),-3),"")</f>
        <v/>
      </c>
      <c r="S33" s="41" t="str">
        <f t="shared" ref="S33:S35" si="9">IFERROR(ROUNDDOWN(IF(Q33*$S$3&gt;=$S$4,100000,Q33*$S$3),-3),"")</f>
        <v/>
      </c>
    </row>
    <row r="34" spans="1:19" x14ac:dyDescent="0.4">
      <c r="A34" s="83"/>
      <c r="B34" s="9" t="s">
        <v>16</v>
      </c>
      <c r="C34" s="19"/>
      <c r="D34" s="20"/>
      <c r="E34" s="20"/>
      <c r="F34" s="20"/>
      <c r="G34" s="24"/>
      <c r="H34" s="14" t="str">
        <f t="shared" si="8"/>
        <v/>
      </c>
      <c r="I34" s="58"/>
      <c r="J34" s="19"/>
      <c r="K34" s="82"/>
      <c r="L34" s="19"/>
      <c r="M34" s="20"/>
      <c r="N34" s="24"/>
      <c r="O34" s="19"/>
      <c r="P34" s="82"/>
      <c r="Q34" s="55" t="str">
        <f>IFERROR($H$36/$G$36*$N$36/COUNTIF($E$32:$E$35,"該当")+元シート!H34,"")</f>
        <v/>
      </c>
      <c r="R34" s="37" t="str">
        <f>IFERROR(ROUNDDOWN(IF(Q34*$R$3&gt;=$R$4,70000,Q34*$R$3),-3),"")</f>
        <v/>
      </c>
      <c r="S34" s="41" t="str">
        <f t="shared" si="9"/>
        <v/>
      </c>
    </row>
    <row r="35" spans="1:19" x14ac:dyDescent="0.4">
      <c r="A35" s="83"/>
      <c r="B35" s="11" t="s">
        <v>17</v>
      </c>
      <c r="C35" s="21"/>
      <c r="D35" s="22"/>
      <c r="E35" s="22"/>
      <c r="F35" s="22"/>
      <c r="G35" s="25"/>
      <c r="H35" s="32" t="str">
        <f t="shared" si="8"/>
        <v/>
      </c>
      <c r="I35" s="59"/>
      <c r="J35" s="21"/>
      <c r="K35" s="82"/>
      <c r="L35" s="21"/>
      <c r="M35" s="22"/>
      <c r="N35" s="25"/>
      <c r="O35" s="21"/>
      <c r="P35" s="82"/>
      <c r="Q35" s="55" t="str">
        <f>IFERROR($H$36/$G$36*$N$36/COUNTIF($E$32:$E$35,"該当")+元シート!H35,"")</f>
        <v/>
      </c>
      <c r="R35" s="38" t="str">
        <f>IFERROR(ROUNDDOWN(IF(Q35*$R$3&gt;=$R$4,70000,Q35*$R$3),-3),"")</f>
        <v/>
      </c>
      <c r="S35" s="42" t="str">
        <f t="shared" si="9"/>
        <v/>
      </c>
    </row>
    <row r="36" spans="1:19" x14ac:dyDescent="0.4">
      <c r="A36" s="83"/>
      <c r="B36" s="6" t="s">
        <v>27</v>
      </c>
      <c r="C36" s="96" t="s">
        <v>32</v>
      </c>
      <c r="D36" s="96"/>
      <c r="E36" s="96"/>
      <c r="F36" s="97"/>
      <c r="G36" s="15">
        <f>SUM(G32:G35)</f>
        <v>0</v>
      </c>
      <c r="H36" s="15">
        <f>SUM(H32:H35)</f>
        <v>0</v>
      </c>
      <c r="I36" s="60">
        <f>SUM(I32:I35)</f>
        <v>0</v>
      </c>
      <c r="J36" s="8"/>
      <c r="K36" s="82"/>
      <c r="L36" s="86" t="s">
        <v>28</v>
      </c>
      <c r="M36" s="87"/>
      <c r="N36" s="15">
        <f>SUM(N32:N35)</f>
        <v>0</v>
      </c>
      <c r="O36" s="8"/>
      <c r="P36" s="82"/>
      <c r="R36" s="48">
        <f>SUM(R32:R35)</f>
        <v>0</v>
      </c>
      <c r="S36" s="49">
        <f>SUM(S32:S35)</f>
        <v>0</v>
      </c>
    </row>
    <row r="37" spans="1:19" x14ac:dyDescent="0.4">
      <c r="A37" s="83" t="s">
        <v>5</v>
      </c>
      <c r="B37" s="7" t="s">
        <v>14</v>
      </c>
      <c r="C37" s="17"/>
      <c r="D37" s="18"/>
      <c r="E37" s="18"/>
      <c r="F37" s="18"/>
      <c r="G37" s="23"/>
      <c r="H37" s="13" t="str">
        <f t="shared" ref="H37:H40" si="10">IF(E37="該当",G37,"")</f>
        <v/>
      </c>
      <c r="I37" s="57"/>
      <c r="J37" s="17"/>
      <c r="K37" s="82"/>
      <c r="L37" s="17"/>
      <c r="M37" s="18"/>
      <c r="N37" s="23"/>
      <c r="O37" s="17"/>
      <c r="P37" s="82"/>
      <c r="Q37" s="55" t="str">
        <f>IFERROR($H$41/$G$41*$N$41/COUNTIF($E$37:$E$40,"該当")+元シート!H37,"")</f>
        <v/>
      </c>
      <c r="R37" s="36" t="str">
        <f>IFERROR(ROUNDDOWN(IF(Q37*$R$3&gt;=$R$4,70000,Q37*$R$3),-3),"")</f>
        <v/>
      </c>
      <c r="S37" s="40" t="str">
        <f>IFERROR(ROUNDDOWN(IF(Q37*$S$3&gt;=$S$4,100000,Q37*$S$3),-3),"")</f>
        <v/>
      </c>
    </row>
    <row r="38" spans="1:19" x14ac:dyDescent="0.4">
      <c r="A38" s="83"/>
      <c r="B38" s="9" t="s">
        <v>15</v>
      </c>
      <c r="C38" s="19"/>
      <c r="D38" s="20"/>
      <c r="E38" s="20"/>
      <c r="F38" s="20"/>
      <c r="G38" s="24"/>
      <c r="H38" s="14" t="str">
        <f t="shared" si="10"/>
        <v/>
      </c>
      <c r="I38" s="58"/>
      <c r="J38" s="19"/>
      <c r="K38" s="82"/>
      <c r="L38" s="19"/>
      <c r="M38" s="20"/>
      <c r="N38" s="24"/>
      <c r="O38" s="19"/>
      <c r="P38" s="82"/>
      <c r="Q38" s="55" t="str">
        <f>IFERROR($H$41/$G$41*$N$41/COUNTIF($E$37:$E$40,"該当")+元シート!H38,"")</f>
        <v/>
      </c>
      <c r="R38" s="37" t="str">
        <f>IFERROR(ROUNDDOWN(IF(Q38*$R$3&gt;=$R$4,70000,Q38*$R$3),-3),"")</f>
        <v/>
      </c>
      <c r="S38" s="41" t="str">
        <f t="shared" ref="S38:S40" si="11">IFERROR(ROUNDDOWN(IF(Q38*$S$3&gt;=$S$4,100000,Q38*$S$3),-3),"")</f>
        <v/>
      </c>
    </row>
    <row r="39" spans="1:19" x14ac:dyDescent="0.4">
      <c r="A39" s="83"/>
      <c r="B39" s="9" t="s">
        <v>16</v>
      </c>
      <c r="C39" s="19"/>
      <c r="D39" s="20"/>
      <c r="E39" s="20"/>
      <c r="F39" s="20"/>
      <c r="G39" s="24"/>
      <c r="H39" s="14" t="str">
        <f t="shared" si="10"/>
        <v/>
      </c>
      <c r="I39" s="58"/>
      <c r="J39" s="19"/>
      <c r="K39" s="82"/>
      <c r="L39" s="19"/>
      <c r="M39" s="20"/>
      <c r="N39" s="24"/>
      <c r="O39" s="19"/>
      <c r="P39" s="82"/>
      <c r="Q39" s="55" t="str">
        <f>IFERROR($H$41/$G$41*$N$41/COUNTIF($E$37:$E$40,"該当")+元シート!H39,"")</f>
        <v/>
      </c>
      <c r="R39" s="37" t="str">
        <f>IFERROR(ROUNDDOWN(IF(Q39*$R$3&gt;=$R$4,70000,Q39*$R$3),-3),"")</f>
        <v/>
      </c>
      <c r="S39" s="41" t="str">
        <f t="shared" si="11"/>
        <v/>
      </c>
    </row>
    <row r="40" spans="1:19" x14ac:dyDescent="0.4">
      <c r="A40" s="83"/>
      <c r="B40" s="11" t="s">
        <v>17</v>
      </c>
      <c r="C40" s="21"/>
      <c r="D40" s="22"/>
      <c r="E40" s="22"/>
      <c r="F40" s="22"/>
      <c r="G40" s="25"/>
      <c r="H40" s="31" t="str">
        <f t="shared" si="10"/>
        <v/>
      </c>
      <c r="I40" s="59"/>
      <c r="J40" s="21"/>
      <c r="K40" s="82"/>
      <c r="L40" s="21"/>
      <c r="M40" s="22"/>
      <c r="N40" s="25"/>
      <c r="O40" s="21"/>
      <c r="P40" s="82"/>
      <c r="Q40" s="55" t="str">
        <f>IFERROR($H$41/$G$41*$N$41/COUNTIF($E$37:$E$40,"該当")+元シート!H40,"")</f>
        <v/>
      </c>
      <c r="R40" s="38" t="str">
        <f>IFERROR(ROUNDDOWN(IF(Q40*$R$3&gt;=$R$4,70000,Q40*$R$3),-3),"")</f>
        <v/>
      </c>
      <c r="S40" s="42" t="str">
        <f t="shared" si="11"/>
        <v/>
      </c>
    </row>
    <row r="41" spans="1:19" x14ac:dyDescent="0.4">
      <c r="A41" s="83"/>
      <c r="B41" s="6" t="s">
        <v>27</v>
      </c>
      <c r="C41" s="96" t="s">
        <v>32</v>
      </c>
      <c r="D41" s="96"/>
      <c r="E41" s="96"/>
      <c r="F41" s="97"/>
      <c r="G41" s="15">
        <f>SUM(G37:G40)</f>
        <v>0</v>
      </c>
      <c r="H41" s="33">
        <f>SUM(H37:H40)</f>
        <v>0</v>
      </c>
      <c r="I41" s="60">
        <f>SUM(I37:I40)</f>
        <v>0</v>
      </c>
      <c r="J41" s="8"/>
      <c r="K41" s="82"/>
      <c r="L41" s="86" t="s">
        <v>28</v>
      </c>
      <c r="M41" s="87"/>
      <c r="N41" s="15">
        <f>SUM(N37:N40)</f>
        <v>0</v>
      </c>
      <c r="O41" s="8"/>
      <c r="P41" s="82"/>
      <c r="R41" s="48">
        <f>SUM(R37:R40)</f>
        <v>0</v>
      </c>
      <c r="S41" s="49">
        <f>SUM(S37:S40)</f>
        <v>0</v>
      </c>
    </row>
    <row r="42" spans="1:19" x14ac:dyDescent="0.4">
      <c r="A42" s="83" t="s">
        <v>6</v>
      </c>
      <c r="B42" s="7" t="s">
        <v>14</v>
      </c>
      <c r="C42" s="17"/>
      <c r="D42" s="18"/>
      <c r="E42" s="18"/>
      <c r="F42" s="18"/>
      <c r="G42" s="23"/>
      <c r="H42" s="13" t="str">
        <f t="shared" ref="H42:H45" si="12">IF(E42="該当",G42,"")</f>
        <v/>
      </c>
      <c r="I42" s="57"/>
      <c r="J42" s="17"/>
      <c r="K42" s="82"/>
      <c r="L42" s="17"/>
      <c r="M42" s="18"/>
      <c r="N42" s="23"/>
      <c r="O42" s="17"/>
      <c r="P42" s="82"/>
      <c r="Q42" s="55" t="str">
        <f>IFERROR($H$46/$G$46*$N$46/COUNTIF($E$42:$E$45,"該当")+元シート!H42,"")</f>
        <v/>
      </c>
      <c r="R42" s="36" t="str">
        <f>IFERROR(ROUNDDOWN(IF(Q42*$R$3&gt;=$R$4,70000,Q42*$R$3),-3),"")</f>
        <v/>
      </c>
      <c r="S42" s="40" t="str">
        <f>IFERROR(ROUNDDOWN(IF(Q42*$S$3&gt;=$S$4,100000,Q42*$S$3),-3),"")</f>
        <v/>
      </c>
    </row>
    <row r="43" spans="1:19" x14ac:dyDescent="0.4">
      <c r="A43" s="83"/>
      <c r="B43" s="9" t="s">
        <v>15</v>
      </c>
      <c r="C43" s="19"/>
      <c r="D43" s="20"/>
      <c r="E43" s="20"/>
      <c r="F43" s="20"/>
      <c r="G43" s="24"/>
      <c r="H43" s="14" t="str">
        <f t="shared" si="12"/>
        <v/>
      </c>
      <c r="I43" s="58"/>
      <c r="J43" s="19"/>
      <c r="K43" s="82"/>
      <c r="L43" s="19"/>
      <c r="M43" s="20"/>
      <c r="N43" s="24"/>
      <c r="O43" s="19"/>
      <c r="P43" s="82"/>
      <c r="Q43" s="55" t="str">
        <f>IFERROR($H$46/$G$46*$N$46/COUNTIF($E$42:$E$45,"該当")+元シート!H43,"")</f>
        <v/>
      </c>
      <c r="R43" s="37" t="str">
        <f>IFERROR(ROUNDDOWN(IF(Q43*$R$3&gt;=$R$4,70000,Q43*$R$3),-3),"")</f>
        <v/>
      </c>
      <c r="S43" s="41" t="str">
        <f t="shared" ref="S43:S45" si="13">IFERROR(ROUNDDOWN(IF(Q43*$S$3&gt;=$S$4,100000,Q43*$S$3),-3),"")</f>
        <v/>
      </c>
    </row>
    <row r="44" spans="1:19" x14ac:dyDescent="0.4">
      <c r="A44" s="83"/>
      <c r="B44" s="9" t="s">
        <v>16</v>
      </c>
      <c r="C44" s="19"/>
      <c r="D44" s="20"/>
      <c r="E44" s="20"/>
      <c r="F44" s="20"/>
      <c r="G44" s="24"/>
      <c r="H44" s="14" t="str">
        <f t="shared" si="12"/>
        <v/>
      </c>
      <c r="I44" s="58"/>
      <c r="J44" s="19"/>
      <c r="K44" s="82"/>
      <c r="L44" s="19"/>
      <c r="M44" s="20"/>
      <c r="N44" s="24"/>
      <c r="O44" s="19"/>
      <c r="P44" s="82"/>
      <c r="Q44" s="55" t="str">
        <f>IFERROR($H$46/$G$46*$N$46/COUNTIF($E$42:$E$45,"該当")+元シート!H44,"")</f>
        <v/>
      </c>
      <c r="R44" s="37" t="str">
        <f>IFERROR(ROUNDDOWN(IF(Q44*$R$3&gt;=$R$4,70000,Q44*$R$3),-3),"")</f>
        <v/>
      </c>
      <c r="S44" s="41" t="str">
        <f t="shared" si="13"/>
        <v/>
      </c>
    </row>
    <row r="45" spans="1:19" x14ac:dyDescent="0.4">
      <c r="A45" s="83"/>
      <c r="B45" s="11" t="s">
        <v>17</v>
      </c>
      <c r="C45" s="21"/>
      <c r="D45" s="22"/>
      <c r="E45" s="22"/>
      <c r="F45" s="22"/>
      <c r="G45" s="25"/>
      <c r="H45" s="32" t="str">
        <f t="shared" si="12"/>
        <v/>
      </c>
      <c r="I45" s="59"/>
      <c r="J45" s="21"/>
      <c r="K45" s="82"/>
      <c r="L45" s="21"/>
      <c r="M45" s="22"/>
      <c r="N45" s="25"/>
      <c r="O45" s="21"/>
      <c r="P45" s="82"/>
      <c r="Q45" s="55" t="str">
        <f>IFERROR($H$46/$G$46*$N$46/COUNTIF($E$42:$E$45,"該当")+元シート!H45,"")</f>
        <v/>
      </c>
      <c r="R45" s="38" t="str">
        <f>IFERROR(ROUNDDOWN(IF(Q45*$R$3&gt;=$R$4,70000,Q45*$R$3),-3),"")</f>
        <v/>
      </c>
      <c r="S45" s="42" t="str">
        <f t="shared" si="13"/>
        <v/>
      </c>
    </row>
    <row r="46" spans="1:19" x14ac:dyDescent="0.4">
      <c r="A46" s="83"/>
      <c r="B46" s="6" t="s">
        <v>27</v>
      </c>
      <c r="C46" s="96" t="s">
        <v>32</v>
      </c>
      <c r="D46" s="96"/>
      <c r="E46" s="96"/>
      <c r="F46" s="97"/>
      <c r="G46" s="15">
        <f>SUM(G42:G45)</f>
        <v>0</v>
      </c>
      <c r="H46" s="15">
        <f>SUM(H42:H45)</f>
        <v>0</v>
      </c>
      <c r="I46" s="60">
        <f>SUM(I42:I45)</f>
        <v>0</v>
      </c>
      <c r="J46" s="8"/>
      <c r="K46" s="82"/>
      <c r="L46" s="86" t="s">
        <v>28</v>
      </c>
      <c r="M46" s="87"/>
      <c r="N46" s="15">
        <f>SUM(N42:N45)</f>
        <v>0</v>
      </c>
      <c r="O46" s="8"/>
      <c r="P46" s="82"/>
      <c r="R46" s="48">
        <f>SUM(R42:R45)</f>
        <v>0</v>
      </c>
      <c r="S46" s="49">
        <f>SUM(S42:S45)</f>
        <v>0</v>
      </c>
    </row>
    <row r="47" spans="1:19" x14ac:dyDescent="0.4">
      <c r="A47" s="83" t="s">
        <v>7</v>
      </c>
      <c r="B47" s="7" t="s">
        <v>14</v>
      </c>
      <c r="C47" s="17"/>
      <c r="D47" s="18"/>
      <c r="E47" s="18"/>
      <c r="F47" s="18"/>
      <c r="G47" s="23"/>
      <c r="H47" s="13" t="str">
        <f t="shared" ref="H47:H50" si="14">IF(E47="該当",G47,"")</f>
        <v/>
      </c>
      <c r="I47" s="57"/>
      <c r="J47" s="17"/>
      <c r="K47" s="82"/>
      <c r="L47" s="17"/>
      <c r="M47" s="18"/>
      <c r="N47" s="23"/>
      <c r="O47" s="17"/>
      <c r="P47" s="82"/>
      <c r="Q47" s="55" t="str">
        <f>IFERROR($H$51/$G$51*$N$51/COUNTIF($E$47:$E$50,"該当")+元シート!H47,"")</f>
        <v/>
      </c>
      <c r="R47" s="36" t="str">
        <f>IFERROR(ROUNDDOWN(IF(Q47*$R$3&gt;=$R$4,70000,Q47*$R$3),-3),"")</f>
        <v/>
      </c>
      <c r="S47" s="40" t="str">
        <f>IFERROR(ROUNDDOWN(IF(Q47*$S$3&gt;=$S$4,100000,Q47*$S$3),-3),"")</f>
        <v/>
      </c>
    </row>
    <row r="48" spans="1:19" x14ac:dyDescent="0.4">
      <c r="A48" s="83"/>
      <c r="B48" s="9" t="s">
        <v>15</v>
      </c>
      <c r="C48" s="19"/>
      <c r="D48" s="20"/>
      <c r="E48" s="20"/>
      <c r="F48" s="20"/>
      <c r="G48" s="24"/>
      <c r="H48" s="14" t="str">
        <f t="shared" si="14"/>
        <v/>
      </c>
      <c r="I48" s="58"/>
      <c r="J48" s="19"/>
      <c r="K48" s="82"/>
      <c r="L48" s="19"/>
      <c r="M48" s="20"/>
      <c r="N48" s="24"/>
      <c r="O48" s="19"/>
      <c r="P48" s="82"/>
      <c r="Q48" s="55" t="str">
        <f>IFERROR($H$51/$G$51*$N$51/COUNTIF($E$47:$E$50,"該当")+元シート!H48,"")</f>
        <v/>
      </c>
      <c r="R48" s="37" t="str">
        <f>IFERROR(ROUNDDOWN(IF(Q48*$R$3&gt;=$R$4,70000,Q48*$R$3),-3),"")</f>
        <v/>
      </c>
      <c r="S48" s="41" t="str">
        <f t="shared" ref="S48:S50" si="15">IFERROR(ROUNDDOWN(IF(Q48*$S$3&gt;=$S$4,100000,Q48*$S$3),-3),"")</f>
        <v/>
      </c>
    </row>
    <row r="49" spans="1:19" x14ac:dyDescent="0.4">
      <c r="A49" s="83"/>
      <c r="B49" s="9" t="s">
        <v>16</v>
      </c>
      <c r="C49" s="19"/>
      <c r="D49" s="20"/>
      <c r="E49" s="20"/>
      <c r="F49" s="20"/>
      <c r="G49" s="24"/>
      <c r="H49" s="14" t="str">
        <f t="shared" si="14"/>
        <v/>
      </c>
      <c r="I49" s="58"/>
      <c r="J49" s="19"/>
      <c r="K49" s="82"/>
      <c r="L49" s="19"/>
      <c r="M49" s="20"/>
      <c r="N49" s="24"/>
      <c r="O49" s="19"/>
      <c r="P49" s="82"/>
      <c r="Q49" s="55" t="str">
        <f>IFERROR($H$51/$G$51*$N$51/COUNTIF($E$47:$E$50,"該当")+元シート!H49,"")</f>
        <v/>
      </c>
      <c r="R49" s="37" t="str">
        <f>IFERROR(ROUNDDOWN(IF(Q49*$R$3&gt;=$R$4,70000,Q49*$R$3),-3),"")</f>
        <v/>
      </c>
      <c r="S49" s="41" t="str">
        <f t="shared" si="15"/>
        <v/>
      </c>
    </row>
    <row r="50" spans="1:19" x14ac:dyDescent="0.4">
      <c r="A50" s="83"/>
      <c r="B50" s="11" t="s">
        <v>17</v>
      </c>
      <c r="C50" s="21"/>
      <c r="D50" s="22"/>
      <c r="E50" s="22"/>
      <c r="F50" s="22"/>
      <c r="G50" s="25"/>
      <c r="H50" s="31" t="str">
        <f t="shared" si="14"/>
        <v/>
      </c>
      <c r="I50" s="59"/>
      <c r="J50" s="21"/>
      <c r="K50" s="82"/>
      <c r="L50" s="21"/>
      <c r="M50" s="22"/>
      <c r="N50" s="25"/>
      <c r="O50" s="21"/>
      <c r="P50" s="82"/>
      <c r="Q50" s="55" t="str">
        <f>IFERROR($H$51/$G$51*$N$51/COUNTIF($E$47:$E$50,"該当")+元シート!H50,"")</f>
        <v/>
      </c>
      <c r="R50" s="38" t="str">
        <f>IFERROR(ROUNDDOWN(IF(Q50*$R$3&gt;=$R$4,70000,Q50*$R$3),-3),"")</f>
        <v/>
      </c>
      <c r="S50" s="42" t="str">
        <f t="shared" si="15"/>
        <v/>
      </c>
    </row>
    <row r="51" spans="1:19" x14ac:dyDescent="0.4">
      <c r="A51" s="83"/>
      <c r="B51" s="6" t="s">
        <v>27</v>
      </c>
      <c r="C51" s="96" t="s">
        <v>32</v>
      </c>
      <c r="D51" s="96"/>
      <c r="E51" s="96"/>
      <c r="F51" s="97"/>
      <c r="G51" s="15">
        <f>SUM(G47:G50)</f>
        <v>0</v>
      </c>
      <c r="H51" s="33">
        <f>SUM(H47:H50)</f>
        <v>0</v>
      </c>
      <c r="I51" s="60">
        <f>SUM(I47:I50)</f>
        <v>0</v>
      </c>
      <c r="J51" s="8"/>
      <c r="K51" s="82"/>
      <c r="L51" s="86" t="s">
        <v>28</v>
      </c>
      <c r="M51" s="87"/>
      <c r="N51" s="15">
        <f>SUM(N47:N50)</f>
        <v>0</v>
      </c>
      <c r="O51" s="8"/>
      <c r="P51" s="82"/>
      <c r="R51" s="48">
        <f>SUM(R47:R50)</f>
        <v>0</v>
      </c>
      <c r="S51" s="49">
        <f>SUM(S47:S50)</f>
        <v>0</v>
      </c>
    </row>
    <row r="52" spans="1:19" x14ac:dyDescent="0.4">
      <c r="A52" s="83" t="s">
        <v>8</v>
      </c>
      <c r="B52" s="7" t="s">
        <v>14</v>
      </c>
      <c r="C52" s="17"/>
      <c r="D52" s="18"/>
      <c r="E52" s="18"/>
      <c r="F52" s="18"/>
      <c r="G52" s="23"/>
      <c r="H52" s="13" t="str">
        <f t="shared" ref="H52:H55" si="16">IF(E52="該当",G52,"")</f>
        <v/>
      </c>
      <c r="I52" s="57"/>
      <c r="J52" s="17"/>
      <c r="K52" s="82"/>
      <c r="L52" s="17"/>
      <c r="M52" s="18"/>
      <c r="N52" s="23"/>
      <c r="O52" s="17"/>
      <c r="P52" s="82"/>
      <c r="Q52" s="55" t="str">
        <f>IFERROR($H$56/$G$56*$N$56/COUNTIF($E$52:$E$55,"該当")+元シート!H52,"")</f>
        <v/>
      </c>
      <c r="R52" s="36" t="str">
        <f>IFERROR(ROUNDDOWN(IF(Q52*$R$3&gt;=$R$4,70000,Q52*$R$3),-3),"")</f>
        <v/>
      </c>
      <c r="S52" s="40" t="str">
        <f>IFERROR(ROUNDDOWN(IF(Q52*$S$3&gt;=$S$4,100000,Q52*$S$3),-3),"")</f>
        <v/>
      </c>
    </row>
    <row r="53" spans="1:19" x14ac:dyDescent="0.4">
      <c r="A53" s="83"/>
      <c r="B53" s="9" t="s">
        <v>15</v>
      </c>
      <c r="C53" s="19"/>
      <c r="D53" s="20"/>
      <c r="E53" s="20"/>
      <c r="F53" s="20"/>
      <c r="G53" s="24"/>
      <c r="H53" s="14" t="str">
        <f t="shared" si="16"/>
        <v/>
      </c>
      <c r="I53" s="58"/>
      <c r="J53" s="19"/>
      <c r="K53" s="82"/>
      <c r="L53" s="19"/>
      <c r="M53" s="20"/>
      <c r="N53" s="24"/>
      <c r="O53" s="19"/>
      <c r="P53" s="82"/>
      <c r="Q53" s="55" t="str">
        <f>IFERROR($H$56/$G$56*$N$56/COUNTIF($E$52:$E$55,"該当")+元シート!H53,"")</f>
        <v/>
      </c>
      <c r="R53" s="37" t="str">
        <f>IFERROR(ROUNDDOWN(IF(Q53*$R$3&gt;=$R$4,70000,Q53*$R$3),-3),"")</f>
        <v/>
      </c>
      <c r="S53" s="41" t="str">
        <f t="shared" ref="S53:S55" si="17">IFERROR(ROUNDDOWN(IF(Q53*$S$3&gt;=$S$4,100000,Q53*$S$3),-3),"")</f>
        <v/>
      </c>
    </row>
    <row r="54" spans="1:19" x14ac:dyDescent="0.4">
      <c r="A54" s="83"/>
      <c r="B54" s="9" t="s">
        <v>16</v>
      </c>
      <c r="C54" s="19"/>
      <c r="D54" s="20"/>
      <c r="E54" s="20"/>
      <c r="F54" s="20"/>
      <c r="G54" s="24"/>
      <c r="H54" s="14" t="str">
        <f t="shared" si="16"/>
        <v/>
      </c>
      <c r="I54" s="58"/>
      <c r="J54" s="19"/>
      <c r="K54" s="82"/>
      <c r="L54" s="19"/>
      <c r="M54" s="20"/>
      <c r="N54" s="24"/>
      <c r="O54" s="19"/>
      <c r="P54" s="82"/>
      <c r="Q54" s="55" t="str">
        <f>IFERROR($H$56/$G$56*$N$56/COUNTIF($E$52:$E$55,"該当")+元シート!H54,"")</f>
        <v/>
      </c>
      <c r="R54" s="37" t="str">
        <f>IFERROR(ROUNDDOWN(IF(Q54*$R$3&gt;=$R$4,70000,Q54*$R$3),-3),"")</f>
        <v/>
      </c>
      <c r="S54" s="41" t="str">
        <f t="shared" si="17"/>
        <v/>
      </c>
    </row>
    <row r="55" spans="1:19" x14ac:dyDescent="0.4">
      <c r="A55" s="83"/>
      <c r="B55" s="11" t="s">
        <v>17</v>
      </c>
      <c r="C55" s="21"/>
      <c r="D55" s="22"/>
      <c r="E55" s="22"/>
      <c r="F55" s="22"/>
      <c r="G55" s="25"/>
      <c r="H55" s="32" t="str">
        <f t="shared" si="16"/>
        <v/>
      </c>
      <c r="I55" s="59"/>
      <c r="J55" s="21"/>
      <c r="K55" s="82"/>
      <c r="L55" s="21"/>
      <c r="M55" s="22"/>
      <c r="N55" s="25"/>
      <c r="O55" s="21"/>
      <c r="P55" s="82"/>
      <c r="Q55" s="55" t="str">
        <f>IFERROR($H$56/$G$56*$N$56/COUNTIF($E$52:$E$55,"該当")+元シート!H55,"")</f>
        <v/>
      </c>
      <c r="R55" s="38" t="str">
        <f>IFERROR(ROUNDDOWN(IF(Q55*$R$3&gt;=$R$4,70000,Q55*$R$3),-3),"")</f>
        <v/>
      </c>
      <c r="S55" s="42" t="str">
        <f t="shared" si="17"/>
        <v/>
      </c>
    </row>
    <row r="56" spans="1:19" x14ac:dyDescent="0.4">
      <c r="A56" s="83"/>
      <c r="B56" s="6" t="s">
        <v>27</v>
      </c>
      <c r="C56" s="96" t="s">
        <v>32</v>
      </c>
      <c r="D56" s="96"/>
      <c r="E56" s="96"/>
      <c r="F56" s="97"/>
      <c r="G56" s="15">
        <f>SUM(G52:G55)</f>
        <v>0</v>
      </c>
      <c r="H56" s="15">
        <f>SUM(H52:H55)</f>
        <v>0</v>
      </c>
      <c r="I56" s="60">
        <f>SUM(I52:I55)</f>
        <v>0</v>
      </c>
      <c r="J56" s="8"/>
      <c r="K56" s="82"/>
      <c r="L56" s="86" t="s">
        <v>28</v>
      </c>
      <c r="M56" s="87"/>
      <c r="N56" s="15">
        <f>SUM(N52:N55)</f>
        <v>0</v>
      </c>
      <c r="O56" s="8"/>
      <c r="P56" s="82"/>
      <c r="R56" s="48">
        <f>SUM(R52:R55)</f>
        <v>0</v>
      </c>
      <c r="S56" s="49">
        <f>SUM(S52:S55)</f>
        <v>0</v>
      </c>
    </row>
    <row r="57" spans="1:19" x14ac:dyDescent="0.4">
      <c r="A57" s="83" t="s">
        <v>9</v>
      </c>
      <c r="B57" s="7" t="s">
        <v>14</v>
      </c>
      <c r="C57" s="17"/>
      <c r="D57" s="18"/>
      <c r="E57" s="18"/>
      <c r="F57" s="18"/>
      <c r="G57" s="23"/>
      <c r="H57" s="13" t="str">
        <f t="shared" ref="H57:H60" si="18">IF(E57="該当",G57,"")</f>
        <v/>
      </c>
      <c r="I57" s="57"/>
      <c r="J57" s="17"/>
      <c r="K57" s="82"/>
      <c r="L57" s="17"/>
      <c r="M57" s="18"/>
      <c r="N57" s="23"/>
      <c r="O57" s="17"/>
      <c r="P57" s="82"/>
      <c r="Q57" s="55" t="str">
        <f>IFERROR($H$61/$G$61*$N$61/COUNTIF($E$57:$E$60,"該当")+元シート!H57,"")</f>
        <v/>
      </c>
      <c r="R57" s="36" t="str">
        <f>IFERROR(ROUNDDOWN(IF(Q57*$R$3&gt;=$R$4,70000,Q57*$R$3),-3),"")</f>
        <v/>
      </c>
      <c r="S57" s="40" t="str">
        <f>IFERROR(ROUNDDOWN(IF(Q57*$S$3&gt;=$S$4,100000,Q57*$S$3),-3),"")</f>
        <v/>
      </c>
    </row>
    <row r="58" spans="1:19" x14ac:dyDescent="0.4">
      <c r="A58" s="83"/>
      <c r="B58" s="9" t="s">
        <v>15</v>
      </c>
      <c r="C58" s="19"/>
      <c r="D58" s="20"/>
      <c r="E58" s="20"/>
      <c r="F58" s="20"/>
      <c r="G58" s="24"/>
      <c r="H58" s="14" t="str">
        <f t="shared" si="18"/>
        <v/>
      </c>
      <c r="I58" s="58"/>
      <c r="J58" s="19"/>
      <c r="K58" s="82"/>
      <c r="L58" s="19"/>
      <c r="M58" s="20"/>
      <c r="N58" s="24"/>
      <c r="O58" s="19"/>
      <c r="P58" s="82"/>
      <c r="Q58" s="55" t="str">
        <f>IFERROR($H$61/$G$61*$N$61/COUNTIF($E$57:$E$60,"該当")+元シート!H58,"")</f>
        <v/>
      </c>
      <c r="R58" s="37" t="str">
        <f>IFERROR(ROUNDDOWN(IF(Q58*$R$3&gt;=$R$4,70000,Q58*$R$3),-3),"")</f>
        <v/>
      </c>
      <c r="S58" s="41" t="str">
        <f t="shared" ref="S58:S60" si="19">IFERROR(ROUNDDOWN(IF(Q58*$S$3&gt;=$S$4,100000,Q58*$S$3),-3),"")</f>
        <v/>
      </c>
    </row>
    <row r="59" spans="1:19" x14ac:dyDescent="0.4">
      <c r="A59" s="83"/>
      <c r="B59" s="9" t="s">
        <v>16</v>
      </c>
      <c r="C59" s="19"/>
      <c r="D59" s="20"/>
      <c r="E59" s="20"/>
      <c r="F59" s="20"/>
      <c r="G59" s="24"/>
      <c r="H59" s="14" t="str">
        <f t="shared" si="18"/>
        <v/>
      </c>
      <c r="I59" s="58"/>
      <c r="J59" s="19"/>
      <c r="K59" s="82"/>
      <c r="L59" s="19"/>
      <c r="M59" s="20"/>
      <c r="N59" s="24"/>
      <c r="O59" s="19"/>
      <c r="P59" s="82"/>
      <c r="Q59" s="55" t="str">
        <f>IFERROR($H$61/$G$61*$N$61/COUNTIF($E$57:$E$60,"該当")+元シート!H59,"")</f>
        <v/>
      </c>
      <c r="R59" s="37" t="str">
        <f>IFERROR(ROUNDDOWN(IF(Q59*$R$3&gt;=$R$4,70000,Q59*$R$3),-3),"")</f>
        <v/>
      </c>
      <c r="S59" s="41" t="str">
        <f t="shared" si="19"/>
        <v/>
      </c>
    </row>
    <row r="60" spans="1:19" x14ac:dyDescent="0.4">
      <c r="A60" s="83"/>
      <c r="B60" s="11" t="s">
        <v>17</v>
      </c>
      <c r="C60" s="21"/>
      <c r="D60" s="22"/>
      <c r="E60" s="22"/>
      <c r="F60" s="22"/>
      <c r="G60" s="25"/>
      <c r="H60" s="31" t="str">
        <f t="shared" si="18"/>
        <v/>
      </c>
      <c r="I60" s="59"/>
      <c r="J60" s="21"/>
      <c r="K60" s="82"/>
      <c r="L60" s="21"/>
      <c r="M60" s="22"/>
      <c r="N60" s="25"/>
      <c r="O60" s="21"/>
      <c r="P60" s="82"/>
      <c r="Q60" s="55" t="str">
        <f>IFERROR($H$61/$G$61*$N$61/COUNTIF($E$57:$E$60,"該当")+元シート!H60,"")</f>
        <v/>
      </c>
      <c r="R60" s="38" t="str">
        <f>IFERROR(ROUNDDOWN(IF(Q60*$R$3&gt;=$R$4,70000,Q60*$R$3),-3),"")</f>
        <v/>
      </c>
      <c r="S60" s="42" t="str">
        <f t="shared" si="19"/>
        <v/>
      </c>
    </row>
    <row r="61" spans="1:19" x14ac:dyDescent="0.4">
      <c r="A61" s="83"/>
      <c r="B61" s="6" t="s">
        <v>27</v>
      </c>
      <c r="C61" s="96" t="s">
        <v>32</v>
      </c>
      <c r="D61" s="96"/>
      <c r="E61" s="96"/>
      <c r="F61" s="97"/>
      <c r="G61" s="15">
        <f>SUM(G57:G60)</f>
        <v>0</v>
      </c>
      <c r="H61" s="33">
        <f>SUM(H57:H60)</f>
        <v>0</v>
      </c>
      <c r="I61" s="60">
        <f>SUM(I57:I60)</f>
        <v>0</v>
      </c>
      <c r="J61" s="8"/>
      <c r="K61" s="82"/>
      <c r="L61" s="86" t="s">
        <v>28</v>
      </c>
      <c r="M61" s="87"/>
      <c r="N61" s="15">
        <f>SUM(N57:N60)</f>
        <v>0</v>
      </c>
      <c r="O61" s="8"/>
      <c r="P61" s="82"/>
      <c r="R61" s="48">
        <f>SUM(R57:R60)</f>
        <v>0</v>
      </c>
      <c r="S61" s="49">
        <f>SUM(S57:S60)</f>
        <v>0</v>
      </c>
    </row>
    <row r="62" spans="1:19" x14ac:dyDescent="0.4">
      <c r="A62" s="83" t="s">
        <v>10</v>
      </c>
      <c r="B62" s="7" t="s">
        <v>14</v>
      </c>
      <c r="C62" s="17"/>
      <c r="D62" s="18"/>
      <c r="E62" s="18"/>
      <c r="F62" s="18"/>
      <c r="G62" s="23"/>
      <c r="H62" s="13" t="str">
        <f t="shared" ref="H62:H65" si="20">IF(E62="該当",G62,"")</f>
        <v/>
      </c>
      <c r="I62" s="57"/>
      <c r="J62" s="17"/>
      <c r="K62" s="82"/>
      <c r="L62" s="17"/>
      <c r="M62" s="18"/>
      <c r="N62" s="23"/>
      <c r="O62" s="17"/>
      <c r="P62" s="82"/>
      <c r="Q62" s="55" t="str">
        <f>IFERROR($H$66/$G$66*$N$66/COUNTIF($E$62:$E$65,"該当")+元シート!H62,"")</f>
        <v/>
      </c>
      <c r="R62" s="36" t="str">
        <f>IFERROR(ROUNDDOWN(IF(Q62*$R$3&gt;=$R$4,70000,Q62*$R$3),-3),"")</f>
        <v/>
      </c>
      <c r="S62" s="40" t="str">
        <f>IFERROR(ROUNDDOWN(IF(Q62*$S$3&gt;=$S$4,100000,Q62*$S$3),-3),"")</f>
        <v/>
      </c>
    </row>
    <row r="63" spans="1:19" x14ac:dyDescent="0.4">
      <c r="A63" s="83"/>
      <c r="B63" s="9" t="s">
        <v>15</v>
      </c>
      <c r="C63" s="19"/>
      <c r="D63" s="20"/>
      <c r="E63" s="20"/>
      <c r="F63" s="20"/>
      <c r="G63" s="24"/>
      <c r="H63" s="14" t="str">
        <f t="shared" si="20"/>
        <v/>
      </c>
      <c r="I63" s="58"/>
      <c r="J63" s="19"/>
      <c r="K63" s="82"/>
      <c r="L63" s="19"/>
      <c r="M63" s="20"/>
      <c r="N63" s="24"/>
      <c r="O63" s="19"/>
      <c r="P63" s="82"/>
      <c r="Q63" s="55" t="str">
        <f>IFERROR($H$66/$G$66*$N$66/COUNTIF($E$62:$E$65,"該当")+元シート!H63,"")</f>
        <v/>
      </c>
      <c r="R63" s="37" t="str">
        <f>IFERROR(ROUNDDOWN(IF(Q63*$R$3&gt;=$R$4,70000,Q63*$R$3),-3),"")</f>
        <v/>
      </c>
      <c r="S63" s="41" t="str">
        <f t="shared" ref="S63:S65" si="21">IFERROR(ROUNDDOWN(IF(Q63*$S$3&gt;=$S$4,100000,Q63*$S$3),-3),"")</f>
        <v/>
      </c>
    </row>
    <row r="64" spans="1:19" x14ac:dyDescent="0.4">
      <c r="A64" s="83"/>
      <c r="B64" s="9" t="s">
        <v>16</v>
      </c>
      <c r="C64" s="19"/>
      <c r="D64" s="20"/>
      <c r="E64" s="20"/>
      <c r="F64" s="20"/>
      <c r="G64" s="24"/>
      <c r="H64" s="14" t="str">
        <f t="shared" si="20"/>
        <v/>
      </c>
      <c r="I64" s="58"/>
      <c r="J64" s="19"/>
      <c r="K64" s="82"/>
      <c r="L64" s="19"/>
      <c r="M64" s="20"/>
      <c r="N64" s="24"/>
      <c r="O64" s="19"/>
      <c r="P64" s="82"/>
      <c r="Q64" s="55" t="str">
        <f>IFERROR($H$66/$G$66*$N$66/COUNTIF($E$62:$E$65,"該当")+元シート!H64,"")</f>
        <v/>
      </c>
      <c r="R64" s="37" t="str">
        <f>IFERROR(ROUNDDOWN(IF(Q64*$R$3&gt;=$R$4,70000,Q64*$R$3),-3),"")</f>
        <v/>
      </c>
      <c r="S64" s="41" t="str">
        <f t="shared" si="21"/>
        <v/>
      </c>
    </row>
    <row r="65" spans="1:19" x14ac:dyDescent="0.4">
      <c r="A65" s="83"/>
      <c r="B65" s="11" t="s">
        <v>17</v>
      </c>
      <c r="C65" s="21"/>
      <c r="D65" s="22"/>
      <c r="E65" s="22"/>
      <c r="F65" s="22"/>
      <c r="G65" s="25"/>
      <c r="H65" s="32" t="str">
        <f t="shared" si="20"/>
        <v/>
      </c>
      <c r="I65" s="59"/>
      <c r="J65" s="21"/>
      <c r="K65" s="82"/>
      <c r="L65" s="21"/>
      <c r="M65" s="22"/>
      <c r="N65" s="25"/>
      <c r="O65" s="21"/>
      <c r="P65" s="82"/>
      <c r="Q65" s="55" t="str">
        <f>IFERROR($H$66/$G$66*$N$66/COUNTIF($E$62:$E$65,"該当")+元シート!H65,"")</f>
        <v/>
      </c>
      <c r="R65" s="39" t="str">
        <f>IFERROR(ROUNDDOWN(IF(Q65*$R$3&gt;=$R$4,70000,Q65*$R$3),-3),"")</f>
        <v/>
      </c>
      <c r="S65" s="43" t="str">
        <f t="shared" si="21"/>
        <v/>
      </c>
    </row>
    <row r="66" spans="1:19" ht="20.25" thickBot="1" x14ac:dyDescent="0.45">
      <c r="A66" s="83"/>
      <c r="B66" s="6" t="s">
        <v>27</v>
      </c>
      <c r="C66" s="96" t="s">
        <v>32</v>
      </c>
      <c r="D66" s="96"/>
      <c r="E66" s="96"/>
      <c r="F66" s="97"/>
      <c r="G66" s="15">
        <f>SUM(G62:G65)</f>
        <v>0</v>
      </c>
      <c r="H66" s="15">
        <f>SUM(H62:H65)</f>
        <v>0</v>
      </c>
      <c r="I66" s="60">
        <f>SUM(I62:I65)</f>
        <v>0</v>
      </c>
      <c r="J66" s="8"/>
      <c r="K66" s="82"/>
      <c r="L66" s="86" t="s">
        <v>28</v>
      </c>
      <c r="M66" s="87"/>
      <c r="N66" s="15">
        <f>SUM(N62:N65)</f>
        <v>0</v>
      </c>
      <c r="O66" s="8"/>
      <c r="P66" s="82"/>
      <c r="R66" s="50">
        <f>SUM(R62:R65)</f>
        <v>0</v>
      </c>
      <c r="S66" s="51">
        <f>SUM(S62:S65)</f>
        <v>0</v>
      </c>
    </row>
    <row r="67" spans="1:19" ht="21" thickTop="1" thickBot="1" x14ac:dyDescent="0.45">
      <c r="K67" s="82"/>
      <c r="P67" s="82"/>
    </row>
    <row r="68" spans="1:19" ht="26.25" thickTop="1" thickBot="1" x14ac:dyDescent="0.45">
      <c r="F68" s="2"/>
      <c r="H68" s="62" t="s">
        <v>52</v>
      </c>
      <c r="I68" s="65">
        <f>I16+I21+I26+I31+I36+I41+I46+I51+I56+I61+I66</f>
        <v>0</v>
      </c>
      <c r="K68" s="82"/>
      <c r="O68" s="35" t="s">
        <v>49</v>
      </c>
      <c r="P68" s="82"/>
      <c r="R68" s="52">
        <f>R16+R21+R26+R31+R36+R41+R46+R51+R56+R61+R66</f>
        <v>0</v>
      </c>
      <c r="S68" s="52">
        <f>S16+S21+S26+S31+S36+S41+S46+S51+S56+S61+S66</f>
        <v>196000</v>
      </c>
    </row>
    <row r="69" spans="1:19" x14ac:dyDescent="0.4">
      <c r="F69" s="2"/>
      <c r="K69" s="82"/>
      <c r="P69" s="82"/>
    </row>
  </sheetData>
  <mergeCells count="40">
    <mergeCell ref="H3:H4"/>
    <mergeCell ref="C5:D5"/>
    <mergeCell ref="A10:B10"/>
    <mergeCell ref="C10:J10"/>
    <mergeCell ref="K10:K69"/>
    <mergeCell ref="A27:A31"/>
    <mergeCell ref="C31:F31"/>
    <mergeCell ref="A32:A36"/>
    <mergeCell ref="A42:A46"/>
    <mergeCell ref="C46:F46"/>
    <mergeCell ref="C41:F41"/>
    <mergeCell ref="A57:A61"/>
    <mergeCell ref="C61:F61"/>
    <mergeCell ref="A62:A66"/>
    <mergeCell ref="C66:F66"/>
    <mergeCell ref="P10:P69"/>
    <mergeCell ref="A12:A16"/>
    <mergeCell ref="C16:F16"/>
    <mergeCell ref="L16:M16"/>
    <mergeCell ref="A17:A21"/>
    <mergeCell ref="C21:F21"/>
    <mergeCell ref="L21:M21"/>
    <mergeCell ref="A22:A26"/>
    <mergeCell ref="C26:F26"/>
    <mergeCell ref="L26:M26"/>
    <mergeCell ref="L10:O10"/>
    <mergeCell ref="L31:M31"/>
    <mergeCell ref="C36:F36"/>
    <mergeCell ref="L36:M36"/>
    <mergeCell ref="A37:A41"/>
    <mergeCell ref="L61:M61"/>
    <mergeCell ref="L66:M66"/>
    <mergeCell ref="L41:M41"/>
    <mergeCell ref="A47:A51"/>
    <mergeCell ref="C51:F51"/>
    <mergeCell ref="L51:M51"/>
    <mergeCell ref="A52:A56"/>
    <mergeCell ref="C56:F56"/>
    <mergeCell ref="L56:M56"/>
    <mergeCell ref="L46:M46"/>
  </mergeCells>
  <phoneticPr fontId="2"/>
  <dataValidations count="4">
    <dataValidation type="list" allowBlank="1" showErrorMessage="1" sqref="H3" xr:uid="{CCE64570-C19C-4E66-BC9F-193F6E5A7EB2}">
      <formula1>"大企業,中小企業等"</formula1>
    </dataValidation>
    <dataValidation type="list" allowBlank="1" sqref="M17:M20 M62:M65 M27:M30 M32:M35 M37:M40 M42:M45 M47:M50 M52:M55 M57:M60 M22:M25 M12:M15" xr:uid="{D8B564D7-608B-4831-86A3-7AB686A1E44F}">
      <formula1>"基本料金,補償費,関連申請費,諸経費"</formula1>
    </dataValidation>
    <dataValidation type="list" allowBlank="1" showInputMessage="1" showErrorMessage="1" sqref="E12 E52 E57 E17 E22 E27 E32 E37 E42 E47 E62" xr:uid="{32B58D42-52BD-4B0C-802E-5510174FDD06}">
      <formula1>"該当,該当なし,"</formula1>
    </dataValidation>
    <dataValidation type="list" allowBlank="1" showInputMessage="1" showErrorMessage="1" sqref="E53:E55 E58:E60 E18:E20 E23:E25 E28:E30 E33:E35 E38:E40 E43:E45 E48:E50 E63:E65 E13:E15" xr:uid="{2157D559-1730-40B5-90D3-71E63A78DC7C}">
      <formula1>"該当,該当なし"</formula1>
    </dataValidation>
  </dataValidations>
  <pageMargins left="0.7" right="0.7" top="0.75" bottom="0.75" header="0.3" footer="0.3"/>
  <pageSetup paperSize="8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377E-1949-49D7-A9A2-A40F871ADC13}">
  <sheetPr>
    <pageSetUpPr fitToPage="1"/>
  </sheetPr>
  <dimension ref="A1:S28"/>
  <sheetViews>
    <sheetView view="pageBreakPreview" zoomScale="60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F20" sqref="F20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98"/>
      <c r="I3" s="56"/>
      <c r="J3" s="29"/>
      <c r="L3" s="27"/>
      <c r="R3" s="53" t="str">
        <f>IF(H3="大企業",1/2,"")</f>
        <v/>
      </c>
      <c r="S3" s="29" t="str">
        <f>IF(H3="中小企業等",2/3,"")</f>
        <v/>
      </c>
    </row>
    <row r="4" spans="1:19" ht="23.25" thickBot="1" x14ac:dyDescent="0.45">
      <c r="C4" s="3" t="s">
        <v>38</v>
      </c>
      <c r="G4" s="1"/>
      <c r="H4" s="99"/>
      <c r="I4" s="56"/>
      <c r="R4" s="16" t="str">
        <f>IF(H3="大企業",70000,"")</f>
        <v/>
      </c>
      <c r="S4" s="16" t="str">
        <f>IF(H3="中小企業等",100000,"")</f>
        <v/>
      </c>
    </row>
    <row r="5" spans="1:19" ht="23.25" thickTop="1" x14ac:dyDescent="0.4">
      <c r="C5" s="90" t="s">
        <v>71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84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0</v>
      </c>
      <c r="B12" s="7" t="s">
        <v>14</v>
      </c>
      <c r="C12" s="100"/>
      <c r="D12" s="101"/>
      <c r="E12" s="101"/>
      <c r="F12" s="101"/>
      <c r="G12" s="102"/>
      <c r="H12" s="73" t="str">
        <f t="shared" ref="H12:H26" si="0">IF(E12="該当",G12,"")</f>
        <v/>
      </c>
      <c r="I12" s="112"/>
      <c r="J12" s="100"/>
      <c r="K12" s="82"/>
      <c r="L12" s="100"/>
      <c r="M12" s="101"/>
      <c r="N12" s="102"/>
      <c r="O12" s="100"/>
      <c r="P12" s="82"/>
      <c r="Q12" s="55" t="str">
        <f>IFERROR(H12/$G$27*$N$27+H12,"")</f>
        <v/>
      </c>
      <c r="R12" s="76" t="str">
        <f>IFERROR(ROUNDDOWN(IF(Q12*$R$3&gt;=$R$4,70000,Q12*$R$3),-3),"")</f>
        <v/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03"/>
      <c r="D13" s="104"/>
      <c r="E13" s="104"/>
      <c r="F13" s="104"/>
      <c r="G13" s="105"/>
      <c r="H13" s="74" t="str">
        <f t="shared" si="0"/>
        <v/>
      </c>
      <c r="I13" s="113"/>
      <c r="J13" s="103"/>
      <c r="K13" s="82"/>
      <c r="L13" s="103"/>
      <c r="M13" s="104"/>
      <c r="N13" s="105"/>
      <c r="O13" s="103"/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5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03"/>
      <c r="D14" s="104"/>
      <c r="E14" s="104"/>
      <c r="F14" s="104"/>
      <c r="G14" s="105"/>
      <c r="H14" s="74" t="str">
        <f t="shared" si="0"/>
        <v/>
      </c>
      <c r="I14" s="113"/>
      <c r="J14" s="103"/>
      <c r="K14" s="82"/>
      <c r="L14" s="103"/>
      <c r="M14" s="104"/>
      <c r="N14" s="105"/>
      <c r="O14" s="103"/>
      <c r="P14" s="82"/>
      <c r="Q14" s="55" t="str">
        <f t="shared" si="1"/>
        <v/>
      </c>
      <c r="R14" s="78" t="str">
        <f>IFERROR(ROUNDDOWN(IF(Q14*$R$3&gt;=$R$4,70000,Q14*$R$3),-3),"")</f>
        <v/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06"/>
      <c r="D15" s="107"/>
      <c r="E15" s="107"/>
      <c r="F15" s="107"/>
      <c r="G15" s="108"/>
      <c r="H15" s="74" t="str">
        <f t="shared" si="0"/>
        <v/>
      </c>
      <c r="I15" s="114"/>
      <c r="J15" s="106"/>
      <c r="K15" s="82"/>
      <c r="L15" s="106"/>
      <c r="M15" s="107"/>
      <c r="N15" s="108"/>
      <c r="O15" s="106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06"/>
      <c r="D16" s="107"/>
      <c r="E16" s="107"/>
      <c r="F16" s="107"/>
      <c r="G16" s="108"/>
      <c r="H16" s="74" t="str">
        <f t="shared" si="0"/>
        <v/>
      </c>
      <c r="I16" s="114"/>
      <c r="J16" s="106"/>
      <c r="K16" s="82"/>
      <c r="L16" s="106"/>
      <c r="M16" s="107"/>
      <c r="N16" s="108"/>
      <c r="O16" s="106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06"/>
      <c r="D17" s="107"/>
      <c r="E17" s="107"/>
      <c r="F17" s="107"/>
      <c r="G17" s="108"/>
      <c r="H17" s="74" t="str">
        <f t="shared" si="0"/>
        <v/>
      </c>
      <c r="I17" s="114"/>
      <c r="J17" s="106"/>
      <c r="K17" s="82"/>
      <c r="L17" s="106"/>
      <c r="M17" s="107"/>
      <c r="N17" s="108"/>
      <c r="O17" s="106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06"/>
      <c r="D18" s="107"/>
      <c r="E18" s="107"/>
      <c r="F18" s="107"/>
      <c r="G18" s="108"/>
      <c r="H18" s="74" t="str">
        <f t="shared" si="0"/>
        <v/>
      </c>
      <c r="I18" s="114"/>
      <c r="J18" s="106"/>
      <c r="K18" s="82"/>
      <c r="L18" s="106"/>
      <c r="M18" s="107"/>
      <c r="N18" s="108"/>
      <c r="O18" s="106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06"/>
      <c r="D19" s="107"/>
      <c r="E19" s="107"/>
      <c r="F19" s="107"/>
      <c r="G19" s="108"/>
      <c r="H19" s="74" t="str">
        <f t="shared" si="0"/>
        <v/>
      </c>
      <c r="I19" s="114"/>
      <c r="J19" s="106"/>
      <c r="K19" s="82"/>
      <c r="L19" s="106"/>
      <c r="M19" s="107"/>
      <c r="N19" s="108"/>
      <c r="O19" s="106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06"/>
      <c r="D20" s="107"/>
      <c r="E20" s="107"/>
      <c r="F20" s="107"/>
      <c r="G20" s="108"/>
      <c r="H20" s="74" t="str">
        <f t="shared" si="0"/>
        <v/>
      </c>
      <c r="I20" s="114"/>
      <c r="J20" s="106"/>
      <c r="K20" s="82"/>
      <c r="L20" s="106"/>
      <c r="M20" s="107"/>
      <c r="N20" s="108"/>
      <c r="O20" s="106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06"/>
      <c r="D21" s="107"/>
      <c r="E21" s="107"/>
      <c r="F21" s="107"/>
      <c r="G21" s="108"/>
      <c r="H21" s="74" t="str">
        <f t="shared" si="0"/>
        <v/>
      </c>
      <c r="I21" s="114"/>
      <c r="J21" s="106"/>
      <c r="K21" s="82"/>
      <c r="L21" s="106"/>
      <c r="M21" s="107"/>
      <c r="N21" s="108"/>
      <c r="O21" s="106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06"/>
      <c r="D22" s="107"/>
      <c r="E22" s="107"/>
      <c r="F22" s="107"/>
      <c r="G22" s="108"/>
      <c r="H22" s="74" t="str">
        <f t="shared" si="0"/>
        <v/>
      </c>
      <c r="I22" s="114"/>
      <c r="J22" s="106"/>
      <c r="K22" s="82"/>
      <c r="L22" s="106"/>
      <c r="M22" s="107"/>
      <c r="N22" s="108"/>
      <c r="O22" s="106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06"/>
      <c r="D23" s="107"/>
      <c r="E23" s="107"/>
      <c r="F23" s="107"/>
      <c r="G23" s="108"/>
      <c r="H23" s="74" t="str">
        <f t="shared" si="0"/>
        <v/>
      </c>
      <c r="I23" s="114"/>
      <c r="J23" s="106"/>
      <c r="K23" s="82"/>
      <c r="L23" s="106"/>
      <c r="M23" s="107"/>
      <c r="N23" s="108"/>
      <c r="O23" s="106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06"/>
      <c r="D24" s="107"/>
      <c r="E24" s="107"/>
      <c r="F24" s="107"/>
      <c r="G24" s="108"/>
      <c r="H24" s="74" t="str">
        <f t="shared" si="0"/>
        <v/>
      </c>
      <c r="I24" s="114"/>
      <c r="J24" s="106"/>
      <c r="K24" s="82"/>
      <c r="L24" s="106"/>
      <c r="M24" s="107"/>
      <c r="N24" s="108"/>
      <c r="O24" s="106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06"/>
      <c r="D25" s="107"/>
      <c r="E25" s="107"/>
      <c r="F25" s="107"/>
      <c r="G25" s="108"/>
      <c r="H25" s="74" t="str">
        <f t="shared" si="0"/>
        <v/>
      </c>
      <c r="I25" s="114"/>
      <c r="J25" s="106"/>
      <c r="K25" s="82"/>
      <c r="L25" s="106"/>
      <c r="M25" s="107"/>
      <c r="N25" s="108"/>
      <c r="O25" s="106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09"/>
      <c r="D26" s="110"/>
      <c r="E26" s="110"/>
      <c r="F26" s="110"/>
      <c r="G26" s="111"/>
      <c r="H26" s="75" t="str">
        <f t="shared" si="0"/>
        <v/>
      </c>
      <c r="I26" s="115"/>
      <c r="J26" s="109"/>
      <c r="K26" s="82"/>
      <c r="L26" s="109"/>
      <c r="M26" s="110"/>
      <c r="N26" s="111"/>
      <c r="O26" s="109"/>
      <c r="P26" s="82"/>
      <c r="Q26" s="55" t="str">
        <f t="shared" si="1"/>
        <v/>
      </c>
      <c r="R26" s="80" t="str">
        <f t="shared" si="2"/>
        <v/>
      </c>
      <c r="S26" s="81" t="str">
        <f t="shared" ref="S26" si="4">IFERROR(ROUNDDOWN(IF(Q26*$S$3&gt;=$S$4,100000,Q26*$S$3),-3),"")</f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0</v>
      </c>
      <c r="H27" s="15">
        <f>SUM(H12:H26)</f>
        <v>0</v>
      </c>
      <c r="I27" s="67">
        <f>SUM(I12:I26)</f>
        <v>0</v>
      </c>
      <c r="J27" s="8"/>
      <c r="K27" s="82"/>
      <c r="L27" s="86" t="s">
        <v>70</v>
      </c>
      <c r="M27" s="87"/>
      <c r="N27" s="15">
        <f>SUM(N12:N26)</f>
        <v>0</v>
      </c>
      <c r="O27" s="8"/>
      <c r="P27" s="82"/>
      <c r="R27" s="50">
        <f>SUM(R12:R26)</f>
        <v>0</v>
      </c>
      <c r="S27" s="51">
        <f>SUM(S12:S26)</f>
        <v>0</v>
      </c>
    </row>
    <row r="28" spans="1:19" ht="20.25" thickTop="1" x14ac:dyDescent="0.4">
      <c r="F28" s="2"/>
      <c r="K28" s="82"/>
      <c r="P28" s="82"/>
    </row>
  </sheetData>
  <sheetProtection algorithmName="SHA-512" hashValue="pinSV1HtKu1Mgsn3nWQg2xJ7eSjtgbNtXi//0K87wu1oRAotnAOOWO2IKR1QpzyzSTKyTPrluyzT8FE1Og+suQ==" saltValue="RDvqemnDpyzMoh13C6EV3A==" spinCount="100000" sheet="1" objects="1" scenarios="1"/>
  <mergeCells count="10">
    <mergeCell ref="L27:M27"/>
    <mergeCell ref="C27:F27"/>
    <mergeCell ref="P10:P28"/>
    <mergeCell ref="C10:J10"/>
    <mergeCell ref="L10:O10"/>
    <mergeCell ref="A12:A27"/>
    <mergeCell ref="K10:K28"/>
    <mergeCell ref="A10:B10"/>
    <mergeCell ref="H3:H4"/>
    <mergeCell ref="C5:D5"/>
  </mergeCells>
  <phoneticPr fontId="2"/>
  <dataValidations count="4">
    <dataValidation type="list" allowBlank="1" showInputMessage="1" showErrorMessage="1" sqref="E13:E26" xr:uid="{FE94C5D4-3659-48E9-867C-FAF27D8903CE}">
      <formula1>"該当,該当なし"</formula1>
    </dataValidation>
    <dataValidation type="list" allowBlank="1" showInputMessage="1" showErrorMessage="1" sqref="E12" xr:uid="{F629652D-62E8-4C7F-9427-898212E4907B}">
      <formula1>"該当,該当なし,"</formula1>
    </dataValidation>
    <dataValidation type="list" allowBlank="1" sqref="M12:M26" xr:uid="{A7BCE28A-E91F-43D8-91FE-A5748E080D81}">
      <formula1>"基本料金,補償費,関連申請費,諸経費"</formula1>
    </dataValidation>
    <dataValidation type="list" allowBlank="1" showErrorMessage="1" sqref="H3" xr:uid="{CD512401-2B68-40C1-A7F1-5DFC7D1700A8}">
      <formula1>"大企業,中小企業等"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1283-EFFF-49F2-B044-9F63FB7DE0F2}">
  <sheetPr>
    <pageSetUpPr fitToPage="1"/>
  </sheetPr>
  <dimension ref="A1:S28"/>
  <sheetViews>
    <sheetView view="pageBreakPreview" zoomScale="60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98"/>
      <c r="I3" s="56"/>
      <c r="J3" s="29"/>
      <c r="L3" s="27"/>
      <c r="R3" s="53" t="str">
        <f>IF(H3="大企業",1/2,"")</f>
        <v/>
      </c>
      <c r="S3" s="29" t="str">
        <f>IF(H3="中小企業等",2/3,"")</f>
        <v/>
      </c>
    </row>
    <row r="4" spans="1:19" ht="23.25" thickBot="1" x14ac:dyDescent="0.45">
      <c r="C4" s="3" t="s">
        <v>38</v>
      </c>
      <c r="G4" s="1"/>
      <c r="H4" s="99"/>
      <c r="I4" s="56"/>
      <c r="R4" s="16" t="str">
        <f>IF(H3="大企業",70000,"")</f>
        <v/>
      </c>
      <c r="S4" s="16" t="str">
        <f>IF(H3="中小企業等",100000,"")</f>
        <v/>
      </c>
    </row>
    <row r="5" spans="1:19" ht="23.25" thickTop="1" x14ac:dyDescent="0.4">
      <c r="C5" s="90" t="s">
        <v>71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85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74</v>
      </c>
      <c r="B12" s="7" t="s">
        <v>14</v>
      </c>
      <c r="C12" s="100"/>
      <c r="D12" s="101"/>
      <c r="E12" s="101"/>
      <c r="F12" s="101"/>
      <c r="G12" s="102"/>
      <c r="H12" s="73" t="str">
        <f t="shared" ref="H12:H26" si="0">IF(E12="該当",G12,"")</f>
        <v/>
      </c>
      <c r="I12" s="112"/>
      <c r="J12" s="100"/>
      <c r="K12" s="82"/>
      <c r="L12" s="100"/>
      <c r="M12" s="101"/>
      <c r="N12" s="102"/>
      <c r="O12" s="100"/>
      <c r="P12" s="82"/>
      <c r="Q12" s="55" t="str">
        <f>IFERROR(H12/$G$27*$N$27+H12,"")</f>
        <v/>
      </c>
      <c r="R12" s="76" t="str">
        <f>IFERROR(ROUNDDOWN(IF(Q12*$R$3&gt;=$R$4,70000,Q12*$R$3),-3),"")</f>
        <v/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03"/>
      <c r="D13" s="104"/>
      <c r="E13" s="104"/>
      <c r="F13" s="104"/>
      <c r="G13" s="105"/>
      <c r="H13" s="74" t="str">
        <f t="shared" si="0"/>
        <v/>
      </c>
      <c r="I13" s="113"/>
      <c r="J13" s="103"/>
      <c r="K13" s="82"/>
      <c r="L13" s="103"/>
      <c r="M13" s="104"/>
      <c r="N13" s="105"/>
      <c r="O13" s="103"/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6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03"/>
      <c r="D14" s="104"/>
      <c r="E14" s="104"/>
      <c r="F14" s="104"/>
      <c r="G14" s="105"/>
      <c r="H14" s="74" t="str">
        <f t="shared" si="0"/>
        <v/>
      </c>
      <c r="I14" s="113"/>
      <c r="J14" s="103"/>
      <c r="K14" s="82"/>
      <c r="L14" s="103"/>
      <c r="M14" s="104"/>
      <c r="N14" s="105"/>
      <c r="O14" s="103"/>
      <c r="P14" s="82"/>
      <c r="Q14" s="55" t="str">
        <f t="shared" si="1"/>
        <v/>
      </c>
      <c r="R14" s="78" t="str">
        <f>IFERROR(ROUNDDOWN(IF(Q14*$R$3&gt;=$R$4,70000,Q14*$R$3),-3),"")</f>
        <v/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06"/>
      <c r="D15" s="107"/>
      <c r="E15" s="107"/>
      <c r="F15" s="107"/>
      <c r="G15" s="108"/>
      <c r="H15" s="74" t="str">
        <f t="shared" si="0"/>
        <v/>
      </c>
      <c r="I15" s="114"/>
      <c r="J15" s="106"/>
      <c r="K15" s="82"/>
      <c r="L15" s="106"/>
      <c r="M15" s="107"/>
      <c r="N15" s="108"/>
      <c r="O15" s="106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06"/>
      <c r="D16" s="107"/>
      <c r="E16" s="107"/>
      <c r="F16" s="107"/>
      <c r="G16" s="108"/>
      <c r="H16" s="74" t="str">
        <f t="shared" si="0"/>
        <v/>
      </c>
      <c r="I16" s="114"/>
      <c r="J16" s="106"/>
      <c r="K16" s="82"/>
      <c r="L16" s="106"/>
      <c r="M16" s="107"/>
      <c r="N16" s="108"/>
      <c r="O16" s="106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06"/>
      <c r="D17" s="107"/>
      <c r="E17" s="107"/>
      <c r="F17" s="107"/>
      <c r="G17" s="108"/>
      <c r="H17" s="74" t="str">
        <f t="shared" si="0"/>
        <v/>
      </c>
      <c r="I17" s="114"/>
      <c r="J17" s="106"/>
      <c r="K17" s="82"/>
      <c r="L17" s="106"/>
      <c r="M17" s="107"/>
      <c r="N17" s="108"/>
      <c r="O17" s="106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06"/>
      <c r="D18" s="107"/>
      <c r="E18" s="107"/>
      <c r="F18" s="107"/>
      <c r="G18" s="108"/>
      <c r="H18" s="74" t="str">
        <f t="shared" si="0"/>
        <v/>
      </c>
      <c r="I18" s="114"/>
      <c r="J18" s="106"/>
      <c r="K18" s="82"/>
      <c r="L18" s="106"/>
      <c r="M18" s="107"/>
      <c r="N18" s="108"/>
      <c r="O18" s="106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06"/>
      <c r="D19" s="107"/>
      <c r="E19" s="107"/>
      <c r="F19" s="107"/>
      <c r="G19" s="108"/>
      <c r="H19" s="74" t="str">
        <f t="shared" si="0"/>
        <v/>
      </c>
      <c r="I19" s="114"/>
      <c r="J19" s="106"/>
      <c r="K19" s="82"/>
      <c r="L19" s="106"/>
      <c r="M19" s="107"/>
      <c r="N19" s="108"/>
      <c r="O19" s="106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06"/>
      <c r="D20" s="107"/>
      <c r="E20" s="107"/>
      <c r="F20" s="107"/>
      <c r="G20" s="108"/>
      <c r="H20" s="74" t="str">
        <f t="shared" si="0"/>
        <v/>
      </c>
      <c r="I20" s="114"/>
      <c r="J20" s="106"/>
      <c r="K20" s="82"/>
      <c r="L20" s="106"/>
      <c r="M20" s="107"/>
      <c r="N20" s="108"/>
      <c r="O20" s="106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06"/>
      <c r="D21" s="107"/>
      <c r="E21" s="107"/>
      <c r="F21" s="107"/>
      <c r="G21" s="108"/>
      <c r="H21" s="74" t="str">
        <f t="shared" si="0"/>
        <v/>
      </c>
      <c r="I21" s="114"/>
      <c r="J21" s="106"/>
      <c r="K21" s="82"/>
      <c r="L21" s="106"/>
      <c r="M21" s="107"/>
      <c r="N21" s="108"/>
      <c r="O21" s="106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06"/>
      <c r="D22" s="107"/>
      <c r="E22" s="107"/>
      <c r="F22" s="107"/>
      <c r="G22" s="108"/>
      <c r="H22" s="74" t="str">
        <f t="shared" si="0"/>
        <v/>
      </c>
      <c r="I22" s="114"/>
      <c r="J22" s="106"/>
      <c r="K22" s="82"/>
      <c r="L22" s="106"/>
      <c r="M22" s="107"/>
      <c r="N22" s="108"/>
      <c r="O22" s="106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06"/>
      <c r="D23" s="107"/>
      <c r="E23" s="107"/>
      <c r="F23" s="107"/>
      <c r="G23" s="108"/>
      <c r="H23" s="74" t="str">
        <f t="shared" si="0"/>
        <v/>
      </c>
      <c r="I23" s="114"/>
      <c r="J23" s="106"/>
      <c r="K23" s="82"/>
      <c r="L23" s="106"/>
      <c r="M23" s="107"/>
      <c r="N23" s="108"/>
      <c r="O23" s="106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06"/>
      <c r="D24" s="107"/>
      <c r="E24" s="107"/>
      <c r="F24" s="107"/>
      <c r="G24" s="108"/>
      <c r="H24" s="74" t="str">
        <f t="shared" si="0"/>
        <v/>
      </c>
      <c r="I24" s="114"/>
      <c r="J24" s="106"/>
      <c r="K24" s="82"/>
      <c r="L24" s="106"/>
      <c r="M24" s="107"/>
      <c r="N24" s="108"/>
      <c r="O24" s="106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06"/>
      <c r="D25" s="107"/>
      <c r="E25" s="107"/>
      <c r="F25" s="107"/>
      <c r="G25" s="108"/>
      <c r="H25" s="74" t="str">
        <f t="shared" si="0"/>
        <v/>
      </c>
      <c r="I25" s="114"/>
      <c r="J25" s="106"/>
      <c r="K25" s="82"/>
      <c r="L25" s="106"/>
      <c r="M25" s="107"/>
      <c r="N25" s="108"/>
      <c r="O25" s="106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09"/>
      <c r="D26" s="110"/>
      <c r="E26" s="110"/>
      <c r="F26" s="110"/>
      <c r="G26" s="111"/>
      <c r="H26" s="75" t="str">
        <f t="shared" si="0"/>
        <v/>
      </c>
      <c r="I26" s="115"/>
      <c r="J26" s="109"/>
      <c r="K26" s="82"/>
      <c r="L26" s="109"/>
      <c r="M26" s="110"/>
      <c r="N26" s="111"/>
      <c r="O26" s="109"/>
      <c r="P26" s="82"/>
      <c r="Q26" s="55" t="str">
        <f t="shared" si="1"/>
        <v/>
      </c>
      <c r="R26" s="80" t="str">
        <f t="shared" si="2"/>
        <v/>
      </c>
      <c r="S26" s="81" t="str">
        <f t="shared" si="3"/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0</v>
      </c>
      <c r="H27" s="15">
        <f>SUM(H12:H26)</f>
        <v>0</v>
      </c>
      <c r="I27" s="67">
        <f>SUM(I12:I26)</f>
        <v>0</v>
      </c>
      <c r="J27" s="8"/>
      <c r="K27" s="82"/>
      <c r="L27" s="86" t="s">
        <v>70</v>
      </c>
      <c r="M27" s="87"/>
      <c r="N27" s="15">
        <f>SUM(N12:N26)</f>
        <v>0</v>
      </c>
      <c r="O27" s="8"/>
      <c r="P27" s="82"/>
      <c r="R27" s="50">
        <f>SUM(R12:R26)</f>
        <v>0</v>
      </c>
      <c r="S27" s="51">
        <f>SUM(S12:S26)</f>
        <v>0</v>
      </c>
    </row>
    <row r="28" spans="1:19" ht="20.25" thickTop="1" x14ac:dyDescent="0.4">
      <c r="F28" s="2"/>
      <c r="K28" s="82"/>
      <c r="P28" s="82"/>
    </row>
  </sheetData>
  <sheetProtection algorithmName="SHA-512" hashValue="CyFHHjuqP5oO4nQe4T8SnkHsln0kSKN6Za6oSOBwfRIPcOUCWZBn4+tRe+4gtcrjGRg/ZjdK26qJXHtAleBcrQ==" saltValue="8N7UsEUFTukk3Kl3xTUGtA==" spinCount="100000" sheet="1" objects="1" scenarios="1"/>
  <mergeCells count="10">
    <mergeCell ref="P10:P28"/>
    <mergeCell ref="A12:A27"/>
    <mergeCell ref="C27:F27"/>
    <mergeCell ref="L27:M27"/>
    <mergeCell ref="H3:H4"/>
    <mergeCell ref="C5:D5"/>
    <mergeCell ref="A10:B10"/>
    <mergeCell ref="C10:J10"/>
    <mergeCell ref="K10:K28"/>
    <mergeCell ref="L10:O10"/>
  </mergeCells>
  <phoneticPr fontId="2"/>
  <dataValidations count="4">
    <dataValidation type="list" allowBlank="1" showErrorMessage="1" sqref="H3" xr:uid="{940B6001-2AAD-4210-895D-871CBB3A9B17}">
      <formula1>"大企業,中小企業等"</formula1>
    </dataValidation>
    <dataValidation type="list" allowBlank="1" sqref="M12:M26" xr:uid="{541A5049-0A7E-41C1-9AAF-E94425913B10}">
      <formula1>"基本料金,補償費,関連申請費,諸経費"</formula1>
    </dataValidation>
    <dataValidation type="list" allowBlank="1" showInputMessage="1" showErrorMessage="1" sqref="E12" xr:uid="{23660DB9-2230-4E85-A98F-3C229249919E}">
      <formula1>"該当,該当なし,"</formula1>
    </dataValidation>
    <dataValidation type="list" allowBlank="1" showInputMessage="1" showErrorMessage="1" sqref="E13:E26" xr:uid="{34271AFE-DFA2-46ED-AF6F-E5EB2E4FAF3A}">
      <formula1>"該当,該当なし"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4A99-C05A-41D0-9556-B92C11BE7F60}">
  <sheetPr>
    <pageSetUpPr fitToPage="1"/>
  </sheetPr>
  <dimension ref="A1:S28"/>
  <sheetViews>
    <sheetView view="pageBreakPreview" zoomScale="64" zoomScaleNormal="70" zoomScaleSheetLayoutView="64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98"/>
      <c r="I3" s="56"/>
      <c r="J3" s="29"/>
      <c r="L3" s="27"/>
      <c r="R3" s="53" t="str">
        <f>IF(H3="大企業",1/2,"")</f>
        <v/>
      </c>
      <c r="S3" s="29" t="str">
        <f>IF(H3="中小企業等",2/3,"")</f>
        <v/>
      </c>
    </row>
    <row r="4" spans="1:19" ht="23.25" thickBot="1" x14ac:dyDescent="0.45">
      <c r="C4" s="3" t="s">
        <v>38</v>
      </c>
      <c r="G4" s="1"/>
      <c r="H4" s="99"/>
      <c r="I4" s="56"/>
      <c r="R4" s="16" t="str">
        <f>IF(H3="大企業",70000,"")</f>
        <v/>
      </c>
      <c r="S4" s="16" t="str">
        <f>IF(H3="中小企業等",100000,"")</f>
        <v/>
      </c>
    </row>
    <row r="5" spans="1:19" ht="23.25" thickTop="1" x14ac:dyDescent="0.4">
      <c r="C5" s="90" t="s">
        <v>71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86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75</v>
      </c>
      <c r="B12" s="7" t="s">
        <v>14</v>
      </c>
      <c r="C12" s="100"/>
      <c r="D12" s="101"/>
      <c r="E12" s="101"/>
      <c r="F12" s="101"/>
      <c r="G12" s="102"/>
      <c r="H12" s="73" t="str">
        <f t="shared" ref="H12:H26" si="0">IF(E12="該当",G12,"")</f>
        <v/>
      </c>
      <c r="I12" s="112"/>
      <c r="J12" s="100"/>
      <c r="K12" s="82"/>
      <c r="L12" s="100"/>
      <c r="M12" s="101"/>
      <c r="N12" s="102"/>
      <c r="O12" s="100"/>
      <c r="P12" s="82"/>
      <c r="Q12" s="55" t="str">
        <f>IFERROR(H12/$G$27*$N$27+H12,"")</f>
        <v/>
      </c>
      <c r="R12" s="76" t="str">
        <f>IFERROR(ROUNDDOWN(IF(Q12*$R$3&gt;=$R$4,70000,Q12*$R$3),-3),"")</f>
        <v/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03"/>
      <c r="D13" s="104"/>
      <c r="E13" s="104"/>
      <c r="F13" s="104"/>
      <c r="G13" s="105"/>
      <c r="H13" s="74" t="str">
        <f t="shared" si="0"/>
        <v/>
      </c>
      <c r="I13" s="113"/>
      <c r="J13" s="103"/>
      <c r="K13" s="82"/>
      <c r="L13" s="103"/>
      <c r="M13" s="104"/>
      <c r="N13" s="105"/>
      <c r="O13" s="103"/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6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03"/>
      <c r="D14" s="104"/>
      <c r="E14" s="104"/>
      <c r="F14" s="104"/>
      <c r="G14" s="105"/>
      <c r="H14" s="74" t="str">
        <f t="shared" si="0"/>
        <v/>
      </c>
      <c r="I14" s="113"/>
      <c r="J14" s="103"/>
      <c r="K14" s="82"/>
      <c r="L14" s="103"/>
      <c r="M14" s="104"/>
      <c r="N14" s="105"/>
      <c r="O14" s="103"/>
      <c r="P14" s="82"/>
      <c r="Q14" s="55" t="str">
        <f t="shared" si="1"/>
        <v/>
      </c>
      <c r="R14" s="78" t="str">
        <f>IFERROR(ROUNDDOWN(IF(Q14*$R$3&gt;=$R$4,70000,Q14*$R$3),-3),"")</f>
        <v/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06"/>
      <c r="D15" s="107"/>
      <c r="E15" s="107"/>
      <c r="F15" s="107"/>
      <c r="G15" s="108"/>
      <c r="H15" s="74" t="str">
        <f t="shared" si="0"/>
        <v/>
      </c>
      <c r="I15" s="114"/>
      <c r="J15" s="106"/>
      <c r="K15" s="82"/>
      <c r="L15" s="106"/>
      <c r="M15" s="107"/>
      <c r="N15" s="108"/>
      <c r="O15" s="106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06"/>
      <c r="D16" s="107"/>
      <c r="E16" s="107"/>
      <c r="F16" s="107"/>
      <c r="G16" s="108"/>
      <c r="H16" s="74" t="str">
        <f t="shared" si="0"/>
        <v/>
      </c>
      <c r="I16" s="114"/>
      <c r="J16" s="106"/>
      <c r="K16" s="82"/>
      <c r="L16" s="106"/>
      <c r="M16" s="107"/>
      <c r="N16" s="108"/>
      <c r="O16" s="106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06"/>
      <c r="D17" s="107"/>
      <c r="E17" s="107"/>
      <c r="F17" s="107"/>
      <c r="G17" s="108"/>
      <c r="H17" s="74" t="str">
        <f t="shared" si="0"/>
        <v/>
      </c>
      <c r="I17" s="114"/>
      <c r="J17" s="106"/>
      <c r="K17" s="82"/>
      <c r="L17" s="106"/>
      <c r="M17" s="107"/>
      <c r="N17" s="108"/>
      <c r="O17" s="106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06"/>
      <c r="D18" s="107"/>
      <c r="E18" s="107"/>
      <c r="F18" s="107"/>
      <c r="G18" s="108"/>
      <c r="H18" s="74" t="str">
        <f t="shared" si="0"/>
        <v/>
      </c>
      <c r="I18" s="114"/>
      <c r="J18" s="106"/>
      <c r="K18" s="82"/>
      <c r="L18" s="106"/>
      <c r="M18" s="107"/>
      <c r="N18" s="108"/>
      <c r="O18" s="106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06"/>
      <c r="D19" s="107"/>
      <c r="E19" s="107"/>
      <c r="F19" s="107"/>
      <c r="G19" s="108"/>
      <c r="H19" s="74" t="str">
        <f t="shared" si="0"/>
        <v/>
      </c>
      <c r="I19" s="114"/>
      <c r="J19" s="106"/>
      <c r="K19" s="82"/>
      <c r="L19" s="106"/>
      <c r="M19" s="107"/>
      <c r="N19" s="108"/>
      <c r="O19" s="106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06"/>
      <c r="D20" s="107"/>
      <c r="E20" s="107"/>
      <c r="F20" s="107"/>
      <c r="G20" s="108"/>
      <c r="H20" s="74" t="str">
        <f t="shared" si="0"/>
        <v/>
      </c>
      <c r="I20" s="114"/>
      <c r="J20" s="106"/>
      <c r="K20" s="82"/>
      <c r="L20" s="106"/>
      <c r="M20" s="107"/>
      <c r="N20" s="108"/>
      <c r="O20" s="106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06"/>
      <c r="D21" s="107"/>
      <c r="E21" s="107"/>
      <c r="F21" s="107"/>
      <c r="G21" s="108"/>
      <c r="H21" s="74" t="str">
        <f t="shared" si="0"/>
        <v/>
      </c>
      <c r="I21" s="114"/>
      <c r="J21" s="106"/>
      <c r="K21" s="82"/>
      <c r="L21" s="106"/>
      <c r="M21" s="107"/>
      <c r="N21" s="108"/>
      <c r="O21" s="106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06"/>
      <c r="D22" s="107"/>
      <c r="E22" s="107"/>
      <c r="F22" s="107"/>
      <c r="G22" s="108"/>
      <c r="H22" s="74" t="str">
        <f t="shared" si="0"/>
        <v/>
      </c>
      <c r="I22" s="114"/>
      <c r="J22" s="106"/>
      <c r="K22" s="82"/>
      <c r="L22" s="106"/>
      <c r="M22" s="107"/>
      <c r="N22" s="108"/>
      <c r="O22" s="106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06"/>
      <c r="D23" s="107"/>
      <c r="E23" s="107"/>
      <c r="F23" s="107"/>
      <c r="G23" s="108"/>
      <c r="H23" s="74" t="str">
        <f t="shared" si="0"/>
        <v/>
      </c>
      <c r="I23" s="114"/>
      <c r="J23" s="106"/>
      <c r="K23" s="82"/>
      <c r="L23" s="106"/>
      <c r="M23" s="107"/>
      <c r="N23" s="108"/>
      <c r="O23" s="106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06"/>
      <c r="D24" s="107"/>
      <c r="E24" s="107"/>
      <c r="F24" s="107"/>
      <c r="G24" s="108"/>
      <c r="H24" s="74" t="str">
        <f t="shared" si="0"/>
        <v/>
      </c>
      <c r="I24" s="114"/>
      <c r="J24" s="106"/>
      <c r="K24" s="82"/>
      <c r="L24" s="106"/>
      <c r="M24" s="107"/>
      <c r="N24" s="108"/>
      <c r="O24" s="106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06"/>
      <c r="D25" s="107"/>
      <c r="E25" s="107"/>
      <c r="F25" s="107"/>
      <c r="G25" s="108"/>
      <c r="H25" s="74" t="str">
        <f t="shared" si="0"/>
        <v/>
      </c>
      <c r="I25" s="114"/>
      <c r="J25" s="106"/>
      <c r="K25" s="82"/>
      <c r="L25" s="106"/>
      <c r="M25" s="107"/>
      <c r="N25" s="108"/>
      <c r="O25" s="106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09"/>
      <c r="D26" s="110"/>
      <c r="E26" s="110"/>
      <c r="F26" s="110"/>
      <c r="G26" s="111"/>
      <c r="H26" s="75" t="str">
        <f t="shared" si="0"/>
        <v/>
      </c>
      <c r="I26" s="115"/>
      <c r="J26" s="109"/>
      <c r="K26" s="82"/>
      <c r="L26" s="109"/>
      <c r="M26" s="110"/>
      <c r="N26" s="111"/>
      <c r="O26" s="109"/>
      <c r="P26" s="82"/>
      <c r="Q26" s="55" t="str">
        <f t="shared" si="1"/>
        <v/>
      </c>
      <c r="R26" s="80" t="str">
        <f t="shared" si="2"/>
        <v/>
      </c>
      <c r="S26" s="81" t="str">
        <f t="shared" si="3"/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0</v>
      </c>
      <c r="H27" s="15">
        <f>SUM(H12:H26)</f>
        <v>0</v>
      </c>
      <c r="I27" s="67">
        <f>SUM(I12:I26)</f>
        <v>0</v>
      </c>
      <c r="J27" s="8"/>
      <c r="K27" s="82"/>
      <c r="L27" s="86" t="s">
        <v>70</v>
      </c>
      <c r="M27" s="87"/>
      <c r="N27" s="15">
        <f>SUM(N12:N26)</f>
        <v>0</v>
      </c>
      <c r="O27" s="8"/>
      <c r="P27" s="82"/>
      <c r="R27" s="50">
        <f>SUM(R12:R26)</f>
        <v>0</v>
      </c>
      <c r="S27" s="51">
        <f>SUM(S12:S26)</f>
        <v>0</v>
      </c>
    </row>
    <row r="28" spans="1:19" ht="20.25" thickTop="1" x14ac:dyDescent="0.4">
      <c r="F28" s="2"/>
      <c r="K28" s="82"/>
      <c r="P28" s="82"/>
    </row>
  </sheetData>
  <sheetProtection algorithmName="SHA-512" hashValue="jdyXKnH0W104/HB3POwNyLDmjlsSh/MIrGQRMFIv30jwG5YB3VgSzaXWj1exMJ2lIlFAVXtc4SBnzIaeRNWivQ==" saltValue="ARR4gKbSSeWSGI8xgoSu+w==" spinCount="100000" sheet="1" objects="1" scenarios="1"/>
  <mergeCells count="10">
    <mergeCell ref="P10:P28"/>
    <mergeCell ref="A12:A27"/>
    <mergeCell ref="C27:F27"/>
    <mergeCell ref="L27:M27"/>
    <mergeCell ref="H3:H4"/>
    <mergeCell ref="C5:D5"/>
    <mergeCell ref="A10:B10"/>
    <mergeCell ref="C10:J10"/>
    <mergeCell ref="K10:K28"/>
    <mergeCell ref="L10:O10"/>
  </mergeCells>
  <phoneticPr fontId="2"/>
  <dataValidations count="4">
    <dataValidation type="list" allowBlank="1" showErrorMessage="1" sqref="H3" xr:uid="{FD13C78F-9AC5-48A1-AAAE-2C62C733B17F}">
      <formula1>"大企業,中小企業等"</formula1>
    </dataValidation>
    <dataValidation type="list" allowBlank="1" sqref="M12:M26" xr:uid="{243D9F75-E9EF-408A-A2D3-4E8D0767D173}">
      <formula1>"基本料金,補償費,関連申請費,諸経費"</formula1>
    </dataValidation>
    <dataValidation type="list" allowBlank="1" showInputMessage="1" showErrorMessage="1" sqref="E12" xr:uid="{4633C247-98E8-46BF-8348-14E26022E8FA}">
      <formula1>"該当,該当なし,"</formula1>
    </dataValidation>
    <dataValidation type="list" allowBlank="1" showInputMessage="1" showErrorMessage="1" sqref="E13:E26" xr:uid="{8424EB3C-5B72-453E-8A5A-C3BE87F6CB26}">
      <formula1>"該当,該当なし"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5F2B-9BF0-4FE7-A702-32DDB692129E}">
  <sheetPr>
    <pageSetUpPr fitToPage="1"/>
  </sheetPr>
  <dimension ref="A1:S28"/>
  <sheetViews>
    <sheetView view="pageBreakPreview" zoomScale="62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98"/>
      <c r="I3" s="56"/>
      <c r="J3" s="29"/>
      <c r="L3" s="27"/>
      <c r="R3" s="53" t="str">
        <f>IF(H3="大企業",1/2,"")</f>
        <v/>
      </c>
      <c r="S3" s="29" t="str">
        <f>IF(H3="中小企業等",2/3,"")</f>
        <v/>
      </c>
    </row>
    <row r="4" spans="1:19" ht="23.25" thickBot="1" x14ac:dyDescent="0.45">
      <c r="C4" s="3" t="s">
        <v>38</v>
      </c>
      <c r="G4" s="1"/>
      <c r="H4" s="99"/>
      <c r="I4" s="56"/>
      <c r="R4" s="16" t="str">
        <f>IF(H3="大企業",70000,"")</f>
        <v/>
      </c>
      <c r="S4" s="16" t="str">
        <f>IF(H3="中小企業等",100000,"")</f>
        <v/>
      </c>
    </row>
    <row r="5" spans="1:19" ht="23.25" thickTop="1" x14ac:dyDescent="0.4">
      <c r="C5" s="90" t="s">
        <v>71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87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76</v>
      </c>
      <c r="B12" s="7" t="s">
        <v>14</v>
      </c>
      <c r="C12" s="100"/>
      <c r="D12" s="101"/>
      <c r="E12" s="101"/>
      <c r="F12" s="101"/>
      <c r="G12" s="102"/>
      <c r="H12" s="73" t="str">
        <f t="shared" ref="H12:H26" si="0">IF(E12="該当",G12,"")</f>
        <v/>
      </c>
      <c r="I12" s="112"/>
      <c r="J12" s="100"/>
      <c r="K12" s="82"/>
      <c r="L12" s="100"/>
      <c r="M12" s="101"/>
      <c r="N12" s="102"/>
      <c r="O12" s="100"/>
      <c r="P12" s="82"/>
      <c r="Q12" s="55" t="str">
        <f>IFERROR(H12/$G$27*$N$27+H12,"")</f>
        <v/>
      </c>
      <c r="R12" s="76" t="str">
        <f>IFERROR(ROUNDDOWN(IF(Q12*$R$3&gt;=$R$4,70000,Q12*$R$3),-3),"")</f>
        <v/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03"/>
      <c r="D13" s="104"/>
      <c r="E13" s="104"/>
      <c r="F13" s="104"/>
      <c r="G13" s="105"/>
      <c r="H13" s="74" t="str">
        <f t="shared" si="0"/>
        <v/>
      </c>
      <c r="I13" s="113"/>
      <c r="J13" s="103"/>
      <c r="K13" s="82"/>
      <c r="L13" s="103"/>
      <c r="M13" s="104"/>
      <c r="N13" s="105"/>
      <c r="O13" s="103"/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6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03"/>
      <c r="D14" s="104"/>
      <c r="E14" s="104"/>
      <c r="F14" s="104"/>
      <c r="G14" s="105"/>
      <c r="H14" s="74" t="str">
        <f t="shared" si="0"/>
        <v/>
      </c>
      <c r="I14" s="113"/>
      <c r="J14" s="103"/>
      <c r="K14" s="82"/>
      <c r="L14" s="103"/>
      <c r="M14" s="104"/>
      <c r="N14" s="105"/>
      <c r="O14" s="103"/>
      <c r="P14" s="82"/>
      <c r="Q14" s="55" t="str">
        <f t="shared" si="1"/>
        <v/>
      </c>
      <c r="R14" s="78" t="str">
        <f>IFERROR(ROUNDDOWN(IF(Q14*$R$3&gt;=$R$4,70000,Q14*$R$3),-3),"")</f>
        <v/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06"/>
      <c r="D15" s="107"/>
      <c r="E15" s="107"/>
      <c r="F15" s="107"/>
      <c r="G15" s="108"/>
      <c r="H15" s="74" t="str">
        <f t="shared" si="0"/>
        <v/>
      </c>
      <c r="I15" s="114"/>
      <c r="J15" s="106"/>
      <c r="K15" s="82"/>
      <c r="L15" s="106"/>
      <c r="M15" s="107"/>
      <c r="N15" s="108"/>
      <c r="O15" s="106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06"/>
      <c r="D16" s="107"/>
      <c r="E16" s="107"/>
      <c r="F16" s="107"/>
      <c r="G16" s="108"/>
      <c r="H16" s="74" t="str">
        <f t="shared" si="0"/>
        <v/>
      </c>
      <c r="I16" s="114"/>
      <c r="J16" s="106"/>
      <c r="K16" s="82"/>
      <c r="L16" s="106"/>
      <c r="M16" s="107"/>
      <c r="N16" s="108"/>
      <c r="O16" s="106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06"/>
      <c r="D17" s="107"/>
      <c r="E17" s="107"/>
      <c r="F17" s="107"/>
      <c r="G17" s="108"/>
      <c r="H17" s="74" t="str">
        <f t="shared" si="0"/>
        <v/>
      </c>
      <c r="I17" s="114"/>
      <c r="J17" s="106"/>
      <c r="K17" s="82"/>
      <c r="L17" s="106"/>
      <c r="M17" s="107"/>
      <c r="N17" s="108"/>
      <c r="O17" s="106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06"/>
      <c r="D18" s="107"/>
      <c r="E18" s="107"/>
      <c r="F18" s="107"/>
      <c r="G18" s="108"/>
      <c r="H18" s="74" t="str">
        <f t="shared" si="0"/>
        <v/>
      </c>
      <c r="I18" s="114"/>
      <c r="J18" s="106"/>
      <c r="K18" s="82"/>
      <c r="L18" s="106"/>
      <c r="M18" s="107"/>
      <c r="N18" s="108"/>
      <c r="O18" s="106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06"/>
      <c r="D19" s="107"/>
      <c r="E19" s="107"/>
      <c r="F19" s="107"/>
      <c r="G19" s="108"/>
      <c r="H19" s="74" t="str">
        <f t="shared" si="0"/>
        <v/>
      </c>
      <c r="I19" s="114"/>
      <c r="J19" s="106"/>
      <c r="K19" s="82"/>
      <c r="L19" s="106"/>
      <c r="M19" s="107"/>
      <c r="N19" s="108"/>
      <c r="O19" s="106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06"/>
      <c r="D20" s="107"/>
      <c r="E20" s="107"/>
      <c r="F20" s="107"/>
      <c r="G20" s="108"/>
      <c r="H20" s="74" t="str">
        <f t="shared" si="0"/>
        <v/>
      </c>
      <c r="I20" s="114"/>
      <c r="J20" s="106"/>
      <c r="K20" s="82"/>
      <c r="L20" s="106"/>
      <c r="M20" s="107"/>
      <c r="N20" s="108"/>
      <c r="O20" s="106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06"/>
      <c r="D21" s="107"/>
      <c r="E21" s="107"/>
      <c r="F21" s="107"/>
      <c r="G21" s="108"/>
      <c r="H21" s="74" t="str">
        <f t="shared" si="0"/>
        <v/>
      </c>
      <c r="I21" s="114"/>
      <c r="J21" s="106"/>
      <c r="K21" s="82"/>
      <c r="L21" s="106"/>
      <c r="M21" s="107"/>
      <c r="N21" s="108"/>
      <c r="O21" s="106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06"/>
      <c r="D22" s="107"/>
      <c r="E22" s="107"/>
      <c r="F22" s="107"/>
      <c r="G22" s="108"/>
      <c r="H22" s="74" t="str">
        <f t="shared" si="0"/>
        <v/>
      </c>
      <c r="I22" s="114"/>
      <c r="J22" s="106"/>
      <c r="K22" s="82"/>
      <c r="L22" s="106"/>
      <c r="M22" s="107"/>
      <c r="N22" s="108"/>
      <c r="O22" s="106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06"/>
      <c r="D23" s="107"/>
      <c r="E23" s="107"/>
      <c r="F23" s="107"/>
      <c r="G23" s="108"/>
      <c r="H23" s="74" t="str">
        <f t="shared" si="0"/>
        <v/>
      </c>
      <c r="I23" s="114"/>
      <c r="J23" s="106"/>
      <c r="K23" s="82"/>
      <c r="L23" s="106"/>
      <c r="M23" s="107"/>
      <c r="N23" s="108"/>
      <c r="O23" s="106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06"/>
      <c r="D24" s="107"/>
      <c r="E24" s="107"/>
      <c r="F24" s="107"/>
      <c r="G24" s="108"/>
      <c r="H24" s="74" t="str">
        <f t="shared" si="0"/>
        <v/>
      </c>
      <c r="I24" s="114"/>
      <c r="J24" s="106"/>
      <c r="K24" s="82"/>
      <c r="L24" s="106"/>
      <c r="M24" s="107"/>
      <c r="N24" s="108"/>
      <c r="O24" s="106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06"/>
      <c r="D25" s="107"/>
      <c r="E25" s="107"/>
      <c r="F25" s="107"/>
      <c r="G25" s="108"/>
      <c r="H25" s="74" t="str">
        <f t="shared" si="0"/>
        <v/>
      </c>
      <c r="I25" s="114"/>
      <c r="J25" s="106"/>
      <c r="K25" s="82"/>
      <c r="L25" s="106"/>
      <c r="M25" s="107"/>
      <c r="N25" s="108"/>
      <c r="O25" s="106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09"/>
      <c r="D26" s="110"/>
      <c r="E26" s="110"/>
      <c r="F26" s="110"/>
      <c r="G26" s="111"/>
      <c r="H26" s="75" t="str">
        <f t="shared" si="0"/>
        <v/>
      </c>
      <c r="I26" s="115"/>
      <c r="J26" s="109"/>
      <c r="K26" s="82"/>
      <c r="L26" s="109"/>
      <c r="M26" s="110"/>
      <c r="N26" s="111"/>
      <c r="O26" s="109"/>
      <c r="P26" s="82"/>
      <c r="Q26" s="55" t="str">
        <f t="shared" si="1"/>
        <v/>
      </c>
      <c r="R26" s="80" t="str">
        <f t="shared" si="2"/>
        <v/>
      </c>
      <c r="S26" s="81" t="str">
        <f t="shared" si="3"/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0</v>
      </c>
      <c r="H27" s="15">
        <f>SUM(H12:H26)</f>
        <v>0</v>
      </c>
      <c r="I27" s="67">
        <f>SUM(I12:I26)</f>
        <v>0</v>
      </c>
      <c r="J27" s="8"/>
      <c r="K27" s="82"/>
      <c r="L27" s="86" t="s">
        <v>70</v>
      </c>
      <c r="M27" s="87"/>
      <c r="N27" s="15">
        <f>SUM(N12:N26)</f>
        <v>0</v>
      </c>
      <c r="O27" s="8"/>
      <c r="P27" s="82"/>
      <c r="R27" s="50">
        <f>SUM(R12:R26)</f>
        <v>0</v>
      </c>
      <c r="S27" s="51">
        <f>SUM(S12:S26)</f>
        <v>0</v>
      </c>
    </row>
    <row r="28" spans="1:19" ht="20.25" thickTop="1" x14ac:dyDescent="0.4">
      <c r="F28" s="2"/>
      <c r="K28" s="82"/>
      <c r="P28" s="82"/>
    </row>
  </sheetData>
  <sheetProtection algorithmName="SHA-512" hashValue="LwxlznTeE6fmc0PghNgMMz8p9x7V+Qncn3MukCL6QtZdhr3Gn5OyQ0cVzKKHPrbS/jThwIbInWdMcGApFh/20g==" saltValue="cujIXQUHCi/SnyocboY4wA==" spinCount="100000" sheet="1" objects="1" scenarios="1"/>
  <mergeCells count="10">
    <mergeCell ref="P10:P28"/>
    <mergeCell ref="A12:A27"/>
    <mergeCell ref="C27:F27"/>
    <mergeCell ref="L27:M27"/>
    <mergeCell ref="H3:H4"/>
    <mergeCell ref="C5:D5"/>
    <mergeCell ref="A10:B10"/>
    <mergeCell ref="C10:J10"/>
    <mergeCell ref="K10:K28"/>
    <mergeCell ref="L10:O10"/>
  </mergeCells>
  <phoneticPr fontId="2"/>
  <dataValidations count="4">
    <dataValidation type="list" allowBlank="1" showErrorMessage="1" sqref="H3" xr:uid="{B1378AFA-E7A8-48CB-BAB2-C0F19AF3E042}">
      <formula1>"大企業,中小企業等"</formula1>
    </dataValidation>
    <dataValidation type="list" allowBlank="1" sqref="M12:M26" xr:uid="{93817989-5511-4952-89D2-DF7AB51F7402}">
      <formula1>"基本料金,補償費,関連申請費,諸経費"</formula1>
    </dataValidation>
    <dataValidation type="list" allowBlank="1" showInputMessage="1" showErrorMessage="1" sqref="E12" xr:uid="{563187AC-AEE6-440F-95A2-1C1A697AB180}">
      <formula1>"該当,該当なし,"</formula1>
    </dataValidation>
    <dataValidation type="list" allowBlank="1" showInputMessage="1" showErrorMessage="1" sqref="E13:E26" xr:uid="{D62F30EC-F45B-4358-9D81-33FD2EE94C01}">
      <formula1>"該当,該当なし"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18FF-5EF7-4B2E-A7E1-48E9E03121F5}">
  <sheetPr>
    <pageSetUpPr fitToPage="1"/>
  </sheetPr>
  <dimension ref="A1:S28"/>
  <sheetViews>
    <sheetView view="pageBreakPreview" zoomScale="62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F17" sqref="F17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98"/>
      <c r="I3" s="56"/>
      <c r="J3" s="29"/>
      <c r="L3" s="27"/>
      <c r="R3" s="53" t="str">
        <f>IF(H3="大企業",1/2,"")</f>
        <v/>
      </c>
      <c r="S3" s="29" t="str">
        <f>IF(H3="中小企業等",2/3,"")</f>
        <v/>
      </c>
    </row>
    <row r="4" spans="1:19" ht="23.25" thickBot="1" x14ac:dyDescent="0.45">
      <c r="C4" s="3" t="s">
        <v>38</v>
      </c>
      <c r="G4" s="1"/>
      <c r="H4" s="99"/>
      <c r="I4" s="56"/>
      <c r="R4" s="16" t="str">
        <f>IF(H3="大企業",70000,"")</f>
        <v/>
      </c>
      <c r="S4" s="16" t="str">
        <f>IF(H3="中小企業等",100000,"")</f>
        <v/>
      </c>
    </row>
    <row r="5" spans="1:19" ht="23.25" thickTop="1" x14ac:dyDescent="0.4">
      <c r="C5" s="90" t="s">
        <v>71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88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77</v>
      </c>
      <c r="B12" s="7" t="s">
        <v>14</v>
      </c>
      <c r="C12" s="100"/>
      <c r="D12" s="101"/>
      <c r="E12" s="101"/>
      <c r="F12" s="101"/>
      <c r="G12" s="102"/>
      <c r="H12" s="73" t="str">
        <f t="shared" ref="H12:H26" si="0">IF(E12="該当",G12,"")</f>
        <v/>
      </c>
      <c r="I12" s="112"/>
      <c r="J12" s="100"/>
      <c r="K12" s="82"/>
      <c r="L12" s="100"/>
      <c r="M12" s="101"/>
      <c r="N12" s="102"/>
      <c r="O12" s="100"/>
      <c r="P12" s="82"/>
      <c r="Q12" s="55" t="str">
        <f>IFERROR(H12/$G$27*$N$27+H12,"")</f>
        <v/>
      </c>
      <c r="R12" s="76" t="str">
        <f>IFERROR(ROUNDDOWN(IF(Q12*$R$3&gt;=$R$4,70000,Q12*$R$3),-3),"")</f>
        <v/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03"/>
      <c r="D13" s="104"/>
      <c r="E13" s="104"/>
      <c r="F13" s="104"/>
      <c r="G13" s="105"/>
      <c r="H13" s="74" t="str">
        <f t="shared" si="0"/>
        <v/>
      </c>
      <c r="I13" s="113"/>
      <c r="J13" s="103"/>
      <c r="K13" s="82"/>
      <c r="L13" s="103"/>
      <c r="M13" s="104"/>
      <c r="N13" s="105"/>
      <c r="O13" s="103"/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6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03"/>
      <c r="D14" s="104"/>
      <c r="E14" s="104"/>
      <c r="F14" s="104"/>
      <c r="G14" s="105"/>
      <c r="H14" s="74" t="str">
        <f t="shared" si="0"/>
        <v/>
      </c>
      <c r="I14" s="113"/>
      <c r="J14" s="103"/>
      <c r="K14" s="82"/>
      <c r="L14" s="103"/>
      <c r="M14" s="104"/>
      <c r="N14" s="105"/>
      <c r="O14" s="103"/>
      <c r="P14" s="82"/>
      <c r="Q14" s="55" t="str">
        <f t="shared" si="1"/>
        <v/>
      </c>
      <c r="R14" s="78" t="str">
        <f>IFERROR(ROUNDDOWN(IF(Q14*$R$3&gt;=$R$4,70000,Q14*$R$3),-3),"")</f>
        <v/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06"/>
      <c r="D15" s="107"/>
      <c r="E15" s="107"/>
      <c r="F15" s="107"/>
      <c r="G15" s="108"/>
      <c r="H15" s="74" t="str">
        <f t="shared" si="0"/>
        <v/>
      </c>
      <c r="I15" s="114"/>
      <c r="J15" s="106"/>
      <c r="K15" s="82"/>
      <c r="L15" s="106"/>
      <c r="M15" s="107"/>
      <c r="N15" s="108"/>
      <c r="O15" s="106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06"/>
      <c r="D16" s="107"/>
      <c r="E16" s="107"/>
      <c r="F16" s="107"/>
      <c r="G16" s="108"/>
      <c r="H16" s="74" t="str">
        <f t="shared" si="0"/>
        <v/>
      </c>
      <c r="I16" s="114"/>
      <c r="J16" s="106"/>
      <c r="K16" s="82"/>
      <c r="L16" s="106"/>
      <c r="M16" s="107"/>
      <c r="N16" s="108"/>
      <c r="O16" s="106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06"/>
      <c r="D17" s="107"/>
      <c r="E17" s="107"/>
      <c r="F17" s="107"/>
      <c r="G17" s="108"/>
      <c r="H17" s="74" t="str">
        <f t="shared" si="0"/>
        <v/>
      </c>
      <c r="I17" s="114"/>
      <c r="J17" s="106"/>
      <c r="K17" s="82"/>
      <c r="L17" s="106"/>
      <c r="M17" s="107"/>
      <c r="N17" s="108"/>
      <c r="O17" s="106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06"/>
      <c r="D18" s="107"/>
      <c r="E18" s="107"/>
      <c r="F18" s="107"/>
      <c r="G18" s="108"/>
      <c r="H18" s="74" t="str">
        <f t="shared" si="0"/>
        <v/>
      </c>
      <c r="I18" s="114"/>
      <c r="J18" s="106"/>
      <c r="K18" s="82"/>
      <c r="L18" s="106"/>
      <c r="M18" s="107"/>
      <c r="N18" s="108"/>
      <c r="O18" s="106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06"/>
      <c r="D19" s="107"/>
      <c r="E19" s="107"/>
      <c r="F19" s="107"/>
      <c r="G19" s="108"/>
      <c r="H19" s="74" t="str">
        <f t="shared" si="0"/>
        <v/>
      </c>
      <c r="I19" s="114"/>
      <c r="J19" s="106"/>
      <c r="K19" s="82"/>
      <c r="L19" s="106"/>
      <c r="M19" s="107"/>
      <c r="N19" s="108"/>
      <c r="O19" s="106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06"/>
      <c r="D20" s="107"/>
      <c r="E20" s="107"/>
      <c r="F20" s="107"/>
      <c r="G20" s="108"/>
      <c r="H20" s="74" t="str">
        <f t="shared" si="0"/>
        <v/>
      </c>
      <c r="I20" s="114"/>
      <c r="J20" s="106"/>
      <c r="K20" s="82"/>
      <c r="L20" s="106"/>
      <c r="M20" s="107"/>
      <c r="N20" s="108"/>
      <c r="O20" s="106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06"/>
      <c r="D21" s="107"/>
      <c r="E21" s="107"/>
      <c r="F21" s="107"/>
      <c r="G21" s="108"/>
      <c r="H21" s="74" t="str">
        <f t="shared" si="0"/>
        <v/>
      </c>
      <c r="I21" s="114"/>
      <c r="J21" s="106"/>
      <c r="K21" s="82"/>
      <c r="L21" s="106"/>
      <c r="M21" s="107"/>
      <c r="N21" s="108"/>
      <c r="O21" s="106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06"/>
      <c r="D22" s="107"/>
      <c r="E22" s="107"/>
      <c r="F22" s="107"/>
      <c r="G22" s="108"/>
      <c r="H22" s="74" t="str">
        <f t="shared" si="0"/>
        <v/>
      </c>
      <c r="I22" s="114"/>
      <c r="J22" s="106"/>
      <c r="K22" s="82"/>
      <c r="L22" s="106"/>
      <c r="M22" s="107"/>
      <c r="N22" s="108"/>
      <c r="O22" s="106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06"/>
      <c r="D23" s="107"/>
      <c r="E23" s="107"/>
      <c r="F23" s="107"/>
      <c r="G23" s="108"/>
      <c r="H23" s="74" t="str">
        <f t="shared" si="0"/>
        <v/>
      </c>
      <c r="I23" s="114"/>
      <c r="J23" s="106"/>
      <c r="K23" s="82"/>
      <c r="L23" s="106"/>
      <c r="M23" s="107"/>
      <c r="N23" s="108"/>
      <c r="O23" s="106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06"/>
      <c r="D24" s="107"/>
      <c r="E24" s="107"/>
      <c r="F24" s="107"/>
      <c r="G24" s="108"/>
      <c r="H24" s="74" t="str">
        <f t="shared" si="0"/>
        <v/>
      </c>
      <c r="I24" s="114"/>
      <c r="J24" s="106"/>
      <c r="K24" s="82"/>
      <c r="L24" s="106"/>
      <c r="M24" s="107"/>
      <c r="N24" s="108"/>
      <c r="O24" s="106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06"/>
      <c r="D25" s="107"/>
      <c r="E25" s="107"/>
      <c r="F25" s="107"/>
      <c r="G25" s="108"/>
      <c r="H25" s="74" t="str">
        <f t="shared" si="0"/>
        <v/>
      </c>
      <c r="I25" s="114"/>
      <c r="J25" s="106"/>
      <c r="K25" s="82"/>
      <c r="L25" s="106"/>
      <c r="M25" s="107"/>
      <c r="N25" s="108"/>
      <c r="O25" s="106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09"/>
      <c r="D26" s="110"/>
      <c r="E26" s="110"/>
      <c r="F26" s="110"/>
      <c r="G26" s="111"/>
      <c r="H26" s="75" t="str">
        <f t="shared" si="0"/>
        <v/>
      </c>
      <c r="I26" s="115"/>
      <c r="J26" s="109"/>
      <c r="K26" s="82"/>
      <c r="L26" s="109"/>
      <c r="M26" s="110"/>
      <c r="N26" s="111"/>
      <c r="O26" s="109"/>
      <c r="P26" s="82"/>
      <c r="Q26" s="55" t="str">
        <f t="shared" si="1"/>
        <v/>
      </c>
      <c r="R26" s="80" t="str">
        <f t="shared" si="2"/>
        <v/>
      </c>
      <c r="S26" s="81" t="str">
        <f t="shared" si="3"/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0</v>
      </c>
      <c r="H27" s="15">
        <f>SUM(H12:H26)</f>
        <v>0</v>
      </c>
      <c r="I27" s="67">
        <f>SUM(I12:I26)</f>
        <v>0</v>
      </c>
      <c r="J27" s="8"/>
      <c r="K27" s="82"/>
      <c r="L27" s="86" t="s">
        <v>70</v>
      </c>
      <c r="M27" s="87"/>
      <c r="N27" s="15">
        <f>SUM(N12:N26)</f>
        <v>0</v>
      </c>
      <c r="O27" s="8"/>
      <c r="P27" s="82"/>
      <c r="R27" s="50">
        <f>SUM(R12:R26)</f>
        <v>0</v>
      </c>
      <c r="S27" s="51">
        <f>SUM(S12:S26)</f>
        <v>0</v>
      </c>
    </row>
    <row r="28" spans="1:19" ht="20.25" thickTop="1" x14ac:dyDescent="0.4">
      <c r="F28" s="2"/>
      <c r="K28" s="82"/>
      <c r="P28" s="82"/>
    </row>
  </sheetData>
  <sheetProtection algorithmName="SHA-512" hashValue="NV17bMLDilk5tFZhf2RRdrT3eYsx0+i49gaJGo05I8MN5vmo2C+P8tqPmNW1nnvwxcj7syx55TOQeETH6vmVAw==" saltValue="yxVts3cIb3twzqpD+DSAmg==" spinCount="100000" sheet="1" objects="1" scenarios="1"/>
  <mergeCells count="10">
    <mergeCell ref="P10:P28"/>
    <mergeCell ref="A12:A27"/>
    <mergeCell ref="C27:F27"/>
    <mergeCell ref="L27:M27"/>
    <mergeCell ref="H3:H4"/>
    <mergeCell ref="C5:D5"/>
    <mergeCell ref="A10:B10"/>
    <mergeCell ref="C10:J10"/>
    <mergeCell ref="K10:K28"/>
    <mergeCell ref="L10:O10"/>
  </mergeCells>
  <phoneticPr fontId="2"/>
  <dataValidations count="4">
    <dataValidation type="list" allowBlank="1" showErrorMessage="1" sqref="H3" xr:uid="{B46D1151-43DB-4321-9009-B1EBED0E7090}">
      <formula1>"大企業,中小企業等"</formula1>
    </dataValidation>
    <dataValidation type="list" allowBlank="1" sqref="M12:M26" xr:uid="{5DC8D31F-91CB-4B06-A344-9677A35C3B78}">
      <formula1>"基本料金,補償費,関連申請費,諸経費"</formula1>
    </dataValidation>
    <dataValidation type="list" allowBlank="1" showInputMessage="1" showErrorMessage="1" sqref="E12" xr:uid="{13CCB6EC-7439-41B4-9B7A-0287ECD8ACED}">
      <formula1>"該当,該当なし,"</formula1>
    </dataValidation>
    <dataValidation type="list" allowBlank="1" showInputMessage="1" showErrorMessage="1" sqref="E13:E26" xr:uid="{157121BF-B3DE-4851-9288-7F25C80F0780}">
      <formula1>"該当,該当なし"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365A-E900-44C8-B41D-49B96CB6437A}">
  <sheetPr>
    <pageSetUpPr fitToPage="1"/>
  </sheetPr>
  <dimension ref="A1:S28"/>
  <sheetViews>
    <sheetView view="pageBreakPreview" zoomScale="62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98"/>
      <c r="I3" s="56"/>
      <c r="J3" s="29"/>
      <c r="L3" s="27"/>
      <c r="R3" s="53" t="str">
        <f>IF(H3="大企業",1/2,"")</f>
        <v/>
      </c>
      <c r="S3" s="29" t="str">
        <f>IF(H3="中小企業等",2/3,"")</f>
        <v/>
      </c>
    </row>
    <row r="4" spans="1:19" ht="23.25" thickBot="1" x14ac:dyDescent="0.45">
      <c r="C4" s="3" t="s">
        <v>38</v>
      </c>
      <c r="G4" s="1"/>
      <c r="H4" s="99"/>
      <c r="I4" s="56"/>
      <c r="R4" s="16" t="str">
        <f>IF(H3="大企業",70000,"")</f>
        <v/>
      </c>
      <c r="S4" s="16" t="str">
        <f>IF(H3="中小企業等",100000,"")</f>
        <v/>
      </c>
    </row>
    <row r="5" spans="1:19" ht="23.25" thickTop="1" x14ac:dyDescent="0.4">
      <c r="C5" s="90" t="s">
        <v>71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89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78</v>
      </c>
      <c r="B12" s="7" t="s">
        <v>14</v>
      </c>
      <c r="C12" s="100"/>
      <c r="D12" s="101"/>
      <c r="E12" s="101"/>
      <c r="F12" s="101"/>
      <c r="G12" s="102"/>
      <c r="H12" s="73" t="str">
        <f t="shared" ref="H12:H26" si="0">IF(E12="該当",G12,"")</f>
        <v/>
      </c>
      <c r="I12" s="112"/>
      <c r="J12" s="100"/>
      <c r="K12" s="82"/>
      <c r="L12" s="100"/>
      <c r="M12" s="101"/>
      <c r="N12" s="102"/>
      <c r="O12" s="100"/>
      <c r="P12" s="82"/>
      <c r="Q12" s="55" t="str">
        <f>IFERROR(H12/$G$27*$N$27+H12,"")</f>
        <v/>
      </c>
      <c r="R12" s="76" t="str">
        <f>IFERROR(ROUNDDOWN(IF(Q12*$R$3&gt;=$R$4,70000,Q12*$R$3),-3),"")</f>
        <v/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03"/>
      <c r="D13" s="104"/>
      <c r="E13" s="104"/>
      <c r="F13" s="104"/>
      <c r="G13" s="105"/>
      <c r="H13" s="74" t="str">
        <f t="shared" si="0"/>
        <v/>
      </c>
      <c r="I13" s="113"/>
      <c r="J13" s="103"/>
      <c r="K13" s="82"/>
      <c r="L13" s="103"/>
      <c r="M13" s="104"/>
      <c r="N13" s="105"/>
      <c r="O13" s="103"/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6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03"/>
      <c r="D14" s="104"/>
      <c r="E14" s="104"/>
      <c r="F14" s="104"/>
      <c r="G14" s="105"/>
      <c r="H14" s="74" t="str">
        <f t="shared" si="0"/>
        <v/>
      </c>
      <c r="I14" s="113"/>
      <c r="J14" s="103"/>
      <c r="K14" s="82"/>
      <c r="L14" s="103"/>
      <c r="M14" s="104"/>
      <c r="N14" s="105"/>
      <c r="O14" s="103"/>
      <c r="P14" s="82"/>
      <c r="Q14" s="55" t="str">
        <f t="shared" si="1"/>
        <v/>
      </c>
      <c r="R14" s="78" t="str">
        <f>IFERROR(ROUNDDOWN(IF(Q14*$R$3&gt;=$R$4,70000,Q14*$R$3),-3),"")</f>
        <v/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06"/>
      <c r="D15" s="107"/>
      <c r="E15" s="107"/>
      <c r="F15" s="107"/>
      <c r="G15" s="108"/>
      <c r="H15" s="74" t="str">
        <f t="shared" si="0"/>
        <v/>
      </c>
      <c r="I15" s="114"/>
      <c r="J15" s="106"/>
      <c r="K15" s="82"/>
      <c r="L15" s="106"/>
      <c r="M15" s="107"/>
      <c r="N15" s="108"/>
      <c r="O15" s="106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06"/>
      <c r="D16" s="107"/>
      <c r="E16" s="107"/>
      <c r="F16" s="107"/>
      <c r="G16" s="108"/>
      <c r="H16" s="74" t="str">
        <f t="shared" si="0"/>
        <v/>
      </c>
      <c r="I16" s="114"/>
      <c r="J16" s="106"/>
      <c r="K16" s="82"/>
      <c r="L16" s="106"/>
      <c r="M16" s="107"/>
      <c r="N16" s="108"/>
      <c r="O16" s="106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06"/>
      <c r="D17" s="107"/>
      <c r="E17" s="107"/>
      <c r="F17" s="107"/>
      <c r="G17" s="108"/>
      <c r="H17" s="74" t="str">
        <f t="shared" si="0"/>
        <v/>
      </c>
      <c r="I17" s="114"/>
      <c r="J17" s="106"/>
      <c r="K17" s="82"/>
      <c r="L17" s="106"/>
      <c r="M17" s="107"/>
      <c r="N17" s="108"/>
      <c r="O17" s="106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06"/>
      <c r="D18" s="107"/>
      <c r="E18" s="107"/>
      <c r="F18" s="107"/>
      <c r="G18" s="108"/>
      <c r="H18" s="74" t="str">
        <f t="shared" si="0"/>
        <v/>
      </c>
      <c r="I18" s="114"/>
      <c r="J18" s="106"/>
      <c r="K18" s="82"/>
      <c r="L18" s="106"/>
      <c r="M18" s="107"/>
      <c r="N18" s="108"/>
      <c r="O18" s="106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06"/>
      <c r="D19" s="107"/>
      <c r="E19" s="107"/>
      <c r="F19" s="107"/>
      <c r="G19" s="108"/>
      <c r="H19" s="74" t="str">
        <f t="shared" si="0"/>
        <v/>
      </c>
      <c r="I19" s="114"/>
      <c r="J19" s="106"/>
      <c r="K19" s="82"/>
      <c r="L19" s="106"/>
      <c r="M19" s="107"/>
      <c r="N19" s="108"/>
      <c r="O19" s="106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06"/>
      <c r="D20" s="107"/>
      <c r="E20" s="107"/>
      <c r="F20" s="107"/>
      <c r="G20" s="108"/>
      <c r="H20" s="74" t="str">
        <f t="shared" si="0"/>
        <v/>
      </c>
      <c r="I20" s="114"/>
      <c r="J20" s="106"/>
      <c r="K20" s="82"/>
      <c r="L20" s="106"/>
      <c r="M20" s="107"/>
      <c r="N20" s="108"/>
      <c r="O20" s="106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06"/>
      <c r="D21" s="107"/>
      <c r="E21" s="107"/>
      <c r="F21" s="107"/>
      <c r="G21" s="108"/>
      <c r="H21" s="74" t="str">
        <f t="shared" si="0"/>
        <v/>
      </c>
      <c r="I21" s="114"/>
      <c r="J21" s="106"/>
      <c r="K21" s="82"/>
      <c r="L21" s="106"/>
      <c r="M21" s="107"/>
      <c r="N21" s="108"/>
      <c r="O21" s="106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06"/>
      <c r="D22" s="107"/>
      <c r="E22" s="107"/>
      <c r="F22" s="107"/>
      <c r="G22" s="108"/>
      <c r="H22" s="74" t="str">
        <f t="shared" si="0"/>
        <v/>
      </c>
      <c r="I22" s="114"/>
      <c r="J22" s="106"/>
      <c r="K22" s="82"/>
      <c r="L22" s="106"/>
      <c r="M22" s="107"/>
      <c r="N22" s="108"/>
      <c r="O22" s="106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06"/>
      <c r="D23" s="107"/>
      <c r="E23" s="107"/>
      <c r="F23" s="107"/>
      <c r="G23" s="108"/>
      <c r="H23" s="74" t="str">
        <f t="shared" si="0"/>
        <v/>
      </c>
      <c r="I23" s="114"/>
      <c r="J23" s="106"/>
      <c r="K23" s="82"/>
      <c r="L23" s="106"/>
      <c r="M23" s="107"/>
      <c r="N23" s="108"/>
      <c r="O23" s="106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06"/>
      <c r="D24" s="107"/>
      <c r="E24" s="107"/>
      <c r="F24" s="107"/>
      <c r="G24" s="108"/>
      <c r="H24" s="74" t="str">
        <f t="shared" si="0"/>
        <v/>
      </c>
      <c r="I24" s="114"/>
      <c r="J24" s="106"/>
      <c r="K24" s="82"/>
      <c r="L24" s="106"/>
      <c r="M24" s="107"/>
      <c r="N24" s="108"/>
      <c r="O24" s="106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06"/>
      <c r="D25" s="107"/>
      <c r="E25" s="107"/>
      <c r="F25" s="107"/>
      <c r="G25" s="108"/>
      <c r="H25" s="74" t="str">
        <f t="shared" si="0"/>
        <v/>
      </c>
      <c r="I25" s="114"/>
      <c r="J25" s="106"/>
      <c r="K25" s="82"/>
      <c r="L25" s="106"/>
      <c r="M25" s="107"/>
      <c r="N25" s="108"/>
      <c r="O25" s="106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09"/>
      <c r="D26" s="110"/>
      <c r="E26" s="110"/>
      <c r="F26" s="110"/>
      <c r="G26" s="111"/>
      <c r="H26" s="75" t="str">
        <f t="shared" si="0"/>
        <v/>
      </c>
      <c r="I26" s="115"/>
      <c r="J26" s="109"/>
      <c r="K26" s="82"/>
      <c r="L26" s="109"/>
      <c r="M26" s="110"/>
      <c r="N26" s="111"/>
      <c r="O26" s="109"/>
      <c r="P26" s="82"/>
      <c r="Q26" s="55" t="str">
        <f t="shared" si="1"/>
        <v/>
      </c>
      <c r="R26" s="80" t="str">
        <f t="shared" si="2"/>
        <v/>
      </c>
      <c r="S26" s="81" t="str">
        <f t="shared" si="3"/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0</v>
      </c>
      <c r="H27" s="15">
        <f>SUM(H12:H26)</f>
        <v>0</v>
      </c>
      <c r="I27" s="67">
        <f>SUM(I12:I26)</f>
        <v>0</v>
      </c>
      <c r="J27" s="8"/>
      <c r="K27" s="82"/>
      <c r="L27" s="86" t="s">
        <v>70</v>
      </c>
      <c r="M27" s="87"/>
      <c r="N27" s="15">
        <f>SUM(N12:N26)</f>
        <v>0</v>
      </c>
      <c r="O27" s="8"/>
      <c r="P27" s="82"/>
      <c r="R27" s="50">
        <f>SUM(R12:R26)</f>
        <v>0</v>
      </c>
      <c r="S27" s="51">
        <f>SUM(S12:S26)</f>
        <v>0</v>
      </c>
    </row>
    <row r="28" spans="1:19" ht="20.25" thickTop="1" x14ac:dyDescent="0.4">
      <c r="F28" s="2"/>
      <c r="K28" s="82"/>
      <c r="P28" s="82"/>
    </row>
  </sheetData>
  <sheetProtection algorithmName="SHA-512" hashValue="TVQI1iYd/YY7Fs5OhpMZRel1vrJ6N3VBEJtXnPVmRnG288sgWPEVCEcfOw011MLXiQccdj2jSXlZQebhtKnTHg==" saltValue="pKjn6URZSK5PsgdCmIbwqw==" spinCount="100000" sheet="1" objects="1" scenarios="1"/>
  <mergeCells count="10">
    <mergeCell ref="P10:P28"/>
    <mergeCell ref="A12:A27"/>
    <mergeCell ref="C27:F27"/>
    <mergeCell ref="L27:M27"/>
    <mergeCell ref="H3:H4"/>
    <mergeCell ref="C5:D5"/>
    <mergeCell ref="A10:B10"/>
    <mergeCell ref="C10:J10"/>
    <mergeCell ref="K10:K28"/>
    <mergeCell ref="L10:O10"/>
  </mergeCells>
  <phoneticPr fontId="2"/>
  <dataValidations count="4">
    <dataValidation type="list" allowBlank="1" showErrorMessage="1" sqref="H3" xr:uid="{AA8CD39C-DB88-4BBB-83F3-7FB0C542042F}">
      <formula1>"大企業,中小企業等"</formula1>
    </dataValidation>
    <dataValidation type="list" allowBlank="1" sqref="M12:M26" xr:uid="{01B3059B-965E-474B-991C-0FAEDA32C418}">
      <formula1>"基本料金,補償費,関連申請費,諸経費"</formula1>
    </dataValidation>
    <dataValidation type="list" allowBlank="1" showInputMessage="1" showErrorMessage="1" sqref="E12" xr:uid="{9A6A7478-201D-45D4-84BF-54AB54C94812}">
      <formula1>"該当,該当なし,"</formula1>
    </dataValidation>
    <dataValidation type="list" allowBlank="1" showInputMessage="1" showErrorMessage="1" sqref="E13:E26" xr:uid="{222956C1-6502-4A97-917F-FAF59480CC7F}">
      <formula1>"該当,該当なし"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93F8B-51E5-4979-A28C-447F7E329980}">
  <sheetPr>
    <pageSetUpPr fitToPage="1"/>
  </sheetPr>
  <dimension ref="A1:S28"/>
  <sheetViews>
    <sheetView view="pageBreakPreview" zoomScale="62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98"/>
      <c r="I3" s="56"/>
      <c r="J3" s="29"/>
      <c r="L3" s="27"/>
      <c r="R3" s="53" t="str">
        <f>IF(H3="大企業",1/2,"")</f>
        <v/>
      </c>
      <c r="S3" s="29" t="str">
        <f>IF(H3="中小企業等",2/3,"")</f>
        <v/>
      </c>
    </row>
    <row r="4" spans="1:19" ht="23.25" thickBot="1" x14ac:dyDescent="0.45">
      <c r="C4" s="3" t="s">
        <v>38</v>
      </c>
      <c r="G4" s="1"/>
      <c r="H4" s="99"/>
      <c r="I4" s="56"/>
      <c r="R4" s="16" t="str">
        <f>IF(H3="大企業",70000,"")</f>
        <v/>
      </c>
      <c r="S4" s="16" t="str">
        <f>IF(H3="中小企業等",100000,"")</f>
        <v/>
      </c>
    </row>
    <row r="5" spans="1:19" ht="23.25" thickTop="1" x14ac:dyDescent="0.4">
      <c r="C5" s="90" t="s">
        <v>71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90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79</v>
      </c>
      <c r="B12" s="7" t="s">
        <v>14</v>
      </c>
      <c r="C12" s="100"/>
      <c r="D12" s="101"/>
      <c r="E12" s="101"/>
      <c r="F12" s="101"/>
      <c r="G12" s="102"/>
      <c r="H12" s="73" t="str">
        <f t="shared" ref="H12:H26" si="0">IF(E12="該当",G12,"")</f>
        <v/>
      </c>
      <c r="I12" s="112"/>
      <c r="J12" s="100"/>
      <c r="K12" s="82"/>
      <c r="L12" s="100"/>
      <c r="M12" s="101"/>
      <c r="N12" s="102"/>
      <c r="O12" s="100"/>
      <c r="P12" s="82"/>
      <c r="Q12" s="55" t="str">
        <f>IFERROR(H12/$G$27*$N$27+H12,"")</f>
        <v/>
      </c>
      <c r="R12" s="76" t="str">
        <f>IFERROR(ROUNDDOWN(IF(Q12*$R$3&gt;=$R$4,70000,Q12*$R$3),-3),"")</f>
        <v/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03"/>
      <c r="D13" s="104"/>
      <c r="E13" s="104"/>
      <c r="F13" s="104"/>
      <c r="G13" s="105"/>
      <c r="H13" s="74" t="str">
        <f t="shared" si="0"/>
        <v/>
      </c>
      <c r="I13" s="113"/>
      <c r="J13" s="103"/>
      <c r="K13" s="82"/>
      <c r="L13" s="103"/>
      <c r="M13" s="104"/>
      <c r="N13" s="105"/>
      <c r="O13" s="103"/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6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03"/>
      <c r="D14" s="104"/>
      <c r="E14" s="104"/>
      <c r="F14" s="104"/>
      <c r="G14" s="105"/>
      <c r="H14" s="74" t="str">
        <f t="shared" si="0"/>
        <v/>
      </c>
      <c r="I14" s="113"/>
      <c r="J14" s="103"/>
      <c r="K14" s="82"/>
      <c r="L14" s="103"/>
      <c r="M14" s="104"/>
      <c r="N14" s="105"/>
      <c r="O14" s="103"/>
      <c r="P14" s="82"/>
      <c r="Q14" s="55" t="str">
        <f t="shared" si="1"/>
        <v/>
      </c>
      <c r="R14" s="78" t="str">
        <f>IFERROR(ROUNDDOWN(IF(Q14*$R$3&gt;=$R$4,70000,Q14*$R$3),-3),"")</f>
        <v/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06"/>
      <c r="D15" s="107"/>
      <c r="E15" s="107"/>
      <c r="F15" s="107"/>
      <c r="G15" s="108"/>
      <c r="H15" s="74" t="str">
        <f t="shared" si="0"/>
        <v/>
      </c>
      <c r="I15" s="114"/>
      <c r="J15" s="106"/>
      <c r="K15" s="82"/>
      <c r="L15" s="106"/>
      <c r="M15" s="107"/>
      <c r="N15" s="108"/>
      <c r="O15" s="106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06"/>
      <c r="D16" s="107"/>
      <c r="E16" s="107"/>
      <c r="F16" s="107"/>
      <c r="G16" s="108"/>
      <c r="H16" s="74" t="str">
        <f t="shared" si="0"/>
        <v/>
      </c>
      <c r="I16" s="114"/>
      <c r="J16" s="106"/>
      <c r="K16" s="82"/>
      <c r="L16" s="106"/>
      <c r="M16" s="107"/>
      <c r="N16" s="108"/>
      <c r="O16" s="106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06"/>
      <c r="D17" s="107"/>
      <c r="E17" s="107"/>
      <c r="F17" s="107"/>
      <c r="G17" s="108"/>
      <c r="H17" s="74" t="str">
        <f t="shared" si="0"/>
        <v/>
      </c>
      <c r="I17" s="114"/>
      <c r="J17" s="106"/>
      <c r="K17" s="82"/>
      <c r="L17" s="106"/>
      <c r="M17" s="107"/>
      <c r="N17" s="108"/>
      <c r="O17" s="106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06"/>
      <c r="D18" s="107"/>
      <c r="E18" s="107"/>
      <c r="F18" s="107"/>
      <c r="G18" s="108"/>
      <c r="H18" s="74" t="str">
        <f t="shared" si="0"/>
        <v/>
      </c>
      <c r="I18" s="114"/>
      <c r="J18" s="106"/>
      <c r="K18" s="82"/>
      <c r="L18" s="106"/>
      <c r="M18" s="107"/>
      <c r="N18" s="108"/>
      <c r="O18" s="106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06"/>
      <c r="D19" s="107"/>
      <c r="E19" s="107"/>
      <c r="F19" s="107"/>
      <c r="G19" s="108"/>
      <c r="H19" s="74" t="str">
        <f t="shared" si="0"/>
        <v/>
      </c>
      <c r="I19" s="114"/>
      <c r="J19" s="106"/>
      <c r="K19" s="82"/>
      <c r="L19" s="106"/>
      <c r="M19" s="107"/>
      <c r="N19" s="108"/>
      <c r="O19" s="106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06"/>
      <c r="D20" s="107"/>
      <c r="E20" s="107"/>
      <c r="F20" s="107"/>
      <c r="G20" s="108"/>
      <c r="H20" s="74" t="str">
        <f t="shared" si="0"/>
        <v/>
      </c>
      <c r="I20" s="114"/>
      <c r="J20" s="106"/>
      <c r="K20" s="82"/>
      <c r="L20" s="106"/>
      <c r="M20" s="107"/>
      <c r="N20" s="108"/>
      <c r="O20" s="106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06"/>
      <c r="D21" s="107"/>
      <c r="E21" s="107"/>
      <c r="F21" s="107"/>
      <c r="G21" s="108"/>
      <c r="H21" s="74" t="str">
        <f t="shared" si="0"/>
        <v/>
      </c>
      <c r="I21" s="114"/>
      <c r="J21" s="106"/>
      <c r="K21" s="82"/>
      <c r="L21" s="106"/>
      <c r="M21" s="107"/>
      <c r="N21" s="108"/>
      <c r="O21" s="106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06"/>
      <c r="D22" s="107"/>
      <c r="E22" s="107"/>
      <c r="F22" s="107"/>
      <c r="G22" s="108"/>
      <c r="H22" s="74" t="str">
        <f t="shared" si="0"/>
        <v/>
      </c>
      <c r="I22" s="114"/>
      <c r="J22" s="106"/>
      <c r="K22" s="82"/>
      <c r="L22" s="106"/>
      <c r="M22" s="107"/>
      <c r="N22" s="108"/>
      <c r="O22" s="106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06"/>
      <c r="D23" s="107"/>
      <c r="E23" s="107"/>
      <c r="F23" s="107"/>
      <c r="G23" s="108"/>
      <c r="H23" s="74" t="str">
        <f t="shared" si="0"/>
        <v/>
      </c>
      <c r="I23" s="114"/>
      <c r="J23" s="106"/>
      <c r="K23" s="82"/>
      <c r="L23" s="106"/>
      <c r="M23" s="107"/>
      <c r="N23" s="108"/>
      <c r="O23" s="106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06"/>
      <c r="D24" s="107"/>
      <c r="E24" s="107"/>
      <c r="F24" s="107"/>
      <c r="G24" s="108"/>
      <c r="H24" s="74" t="str">
        <f t="shared" si="0"/>
        <v/>
      </c>
      <c r="I24" s="114"/>
      <c r="J24" s="106"/>
      <c r="K24" s="82"/>
      <c r="L24" s="106"/>
      <c r="M24" s="107"/>
      <c r="N24" s="108"/>
      <c r="O24" s="106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06"/>
      <c r="D25" s="107"/>
      <c r="E25" s="107"/>
      <c r="F25" s="107"/>
      <c r="G25" s="108"/>
      <c r="H25" s="74" t="str">
        <f t="shared" si="0"/>
        <v/>
      </c>
      <c r="I25" s="114"/>
      <c r="J25" s="106"/>
      <c r="K25" s="82"/>
      <c r="L25" s="106"/>
      <c r="M25" s="107"/>
      <c r="N25" s="108"/>
      <c r="O25" s="106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09"/>
      <c r="D26" s="110"/>
      <c r="E26" s="110"/>
      <c r="F26" s="110"/>
      <c r="G26" s="111"/>
      <c r="H26" s="75" t="str">
        <f t="shared" si="0"/>
        <v/>
      </c>
      <c r="I26" s="115"/>
      <c r="J26" s="109"/>
      <c r="K26" s="82"/>
      <c r="L26" s="109"/>
      <c r="M26" s="110"/>
      <c r="N26" s="111"/>
      <c r="O26" s="109"/>
      <c r="P26" s="82"/>
      <c r="Q26" s="55" t="str">
        <f t="shared" si="1"/>
        <v/>
      </c>
      <c r="R26" s="80" t="str">
        <f t="shared" si="2"/>
        <v/>
      </c>
      <c r="S26" s="81" t="str">
        <f t="shared" si="3"/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0</v>
      </c>
      <c r="H27" s="15">
        <f>SUM(H12:H26)</f>
        <v>0</v>
      </c>
      <c r="I27" s="67">
        <f>SUM(I12:I26)</f>
        <v>0</v>
      </c>
      <c r="J27" s="8"/>
      <c r="K27" s="82"/>
      <c r="L27" s="86" t="s">
        <v>70</v>
      </c>
      <c r="M27" s="87"/>
      <c r="N27" s="15">
        <f>SUM(N12:N26)</f>
        <v>0</v>
      </c>
      <c r="O27" s="8"/>
      <c r="P27" s="82"/>
      <c r="R27" s="50">
        <f>SUM(R12:R26)</f>
        <v>0</v>
      </c>
      <c r="S27" s="51">
        <f>SUM(S12:S26)</f>
        <v>0</v>
      </c>
    </row>
    <row r="28" spans="1:19" ht="20.25" thickTop="1" x14ac:dyDescent="0.4">
      <c r="F28" s="2"/>
      <c r="K28" s="82"/>
      <c r="P28" s="82"/>
    </row>
  </sheetData>
  <sheetProtection algorithmName="SHA-512" hashValue="pjsiw7dEysxuFut/MxB29UXcGQ+choAgXISuxv3D3gheplqsR1cqg2/XmDw5nqnm6xbyK4pjdelHX5WPOfJgJg==" saltValue="ZhefytsXkRlKYpidW/l4pA==" spinCount="100000" sheet="1" objects="1" scenarios="1"/>
  <mergeCells count="10">
    <mergeCell ref="P10:P28"/>
    <mergeCell ref="A12:A27"/>
    <mergeCell ref="C27:F27"/>
    <mergeCell ref="L27:M27"/>
    <mergeCell ref="H3:H4"/>
    <mergeCell ref="C5:D5"/>
    <mergeCell ref="A10:B10"/>
    <mergeCell ref="C10:J10"/>
    <mergeCell ref="K10:K28"/>
    <mergeCell ref="L10:O10"/>
  </mergeCells>
  <phoneticPr fontId="2"/>
  <dataValidations count="4">
    <dataValidation type="list" allowBlank="1" showErrorMessage="1" sqref="H3" xr:uid="{97FF7E4F-AED4-436A-9302-E84E21BC3CA1}">
      <formula1>"大企業,中小企業等"</formula1>
    </dataValidation>
    <dataValidation type="list" allowBlank="1" sqref="M12:M26" xr:uid="{C5DB30D7-2409-4044-812D-6A805FC355A7}">
      <formula1>"基本料金,補償費,関連申請費,諸経費"</formula1>
    </dataValidation>
    <dataValidation type="list" allowBlank="1" showInputMessage="1" showErrorMessage="1" sqref="E12" xr:uid="{C5D557C1-C748-4FF3-B20E-59B1EACC1D87}">
      <formula1>"該当,該当なし,"</formula1>
    </dataValidation>
    <dataValidation type="list" allowBlank="1" showInputMessage="1" showErrorMessage="1" sqref="E13:E26" xr:uid="{4B3AC2F7-CBF3-45C9-827C-612394140D63}">
      <formula1>"該当,該当なし"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D183-2EEE-442B-A7AB-F8511D57C686}">
  <sheetPr>
    <pageSetUpPr fitToPage="1"/>
  </sheetPr>
  <dimension ref="A1:S28"/>
  <sheetViews>
    <sheetView view="pageBreakPreview" zoomScale="62" zoomScaleNormal="70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C12" sqref="C12"/>
    </sheetView>
  </sheetViews>
  <sheetFormatPr defaultRowHeight="19.5" x14ac:dyDescent="0.4"/>
  <cols>
    <col min="1" max="1" width="8.25" style="1" customWidth="1"/>
    <col min="2" max="2" width="9.5" style="1" customWidth="1"/>
    <col min="3" max="3" width="21" style="3" customWidth="1"/>
    <col min="4" max="4" width="21" style="1" customWidth="1"/>
    <col min="5" max="5" width="20.375" style="1" customWidth="1"/>
    <col min="6" max="6" width="23.625" style="1" customWidth="1"/>
    <col min="7" max="7" width="23.625" style="16" customWidth="1"/>
    <col min="8" max="8" width="25" style="16" customWidth="1"/>
    <col min="9" max="9" width="19.25" style="16" customWidth="1"/>
    <col min="10" max="10" width="21.125" style="3" customWidth="1"/>
    <col min="11" max="11" width="1.25" style="1" customWidth="1"/>
    <col min="12" max="12" width="21.125" style="3" customWidth="1"/>
    <col min="13" max="13" width="24.875" style="1" customWidth="1"/>
    <col min="14" max="14" width="23.625" style="16" customWidth="1"/>
    <col min="15" max="15" width="21.125" style="3" customWidth="1"/>
    <col min="16" max="16" width="0.875" style="1" customWidth="1"/>
    <col min="17" max="17" width="23.375" style="54" hidden="1" customWidth="1"/>
    <col min="18" max="19" width="16.125" style="16" customWidth="1"/>
    <col min="20" max="22" width="12.75" style="1" customWidth="1"/>
    <col min="23" max="16384" width="9" style="1"/>
  </cols>
  <sheetData>
    <row r="1" spans="1:19" x14ac:dyDescent="0.4">
      <c r="A1" s="2" t="s">
        <v>56</v>
      </c>
    </row>
    <row r="2" spans="1:19" ht="29.25" thickBot="1" x14ac:dyDescent="0.45">
      <c r="C2" s="34" t="s">
        <v>41</v>
      </c>
      <c r="H2" s="63" t="s">
        <v>39</v>
      </c>
      <c r="I2" s="30"/>
    </row>
    <row r="3" spans="1:19" ht="23.25" thickTop="1" x14ac:dyDescent="0.4">
      <c r="C3" s="28" t="s">
        <v>40</v>
      </c>
      <c r="G3" s="1"/>
      <c r="H3" s="98"/>
      <c r="I3" s="56"/>
      <c r="J3" s="29"/>
      <c r="L3" s="27"/>
      <c r="R3" s="53" t="str">
        <f>IF(H3="大企業",1/2,"")</f>
        <v/>
      </c>
      <c r="S3" s="29" t="str">
        <f>IF(H3="中小企業等",2/3,"")</f>
        <v/>
      </c>
    </row>
    <row r="4" spans="1:19" ht="23.25" thickBot="1" x14ac:dyDescent="0.45">
      <c r="C4" s="3" t="s">
        <v>38</v>
      </c>
      <c r="G4" s="1"/>
      <c r="H4" s="99"/>
      <c r="I4" s="56"/>
      <c r="R4" s="16" t="str">
        <f>IF(H3="大企業",70000,"")</f>
        <v/>
      </c>
      <c r="S4" s="16" t="str">
        <f>IF(H3="中小企業等",100000,"")</f>
        <v/>
      </c>
    </row>
    <row r="5" spans="1:19" ht="23.25" thickTop="1" x14ac:dyDescent="0.4">
      <c r="C5" s="90" t="s">
        <v>71</v>
      </c>
      <c r="D5" s="90"/>
      <c r="L5" s="27"/>
    </row>
    <row r="6" spans="1:19" x14ac:dyDescent="0.4">
      <c r="C6" s="27" t="s">
        <v>54</v>
      </c>
      <c r="G6" s="64"/>
      <c r="H6" s="1"/>
      <c r="I6" s="1"/>
      <c r="L6" s="26"/>
    </row>
    <row r="7" spans="1:19" x14ac:dyDescent="0.4">
      <c r="C7" s="27" t="s">
        <v>63</v>
      </c>
      <c r="H7" s="1"/>
      <c r="I7" s="1"/>
      <c r="L7" s="16"/>
      <c r="M7" s="3"/>
      <c r="N7" s="1"/>
      <c r="O7" s="1"/>
    </row>
    <row r="8" spans="1:19" x14ac:dyDescent="0.4">
      <c r="C8" s="27" t="s">
        <v>72</v>
      </c>
      <c r="H8" s="1"/>
      <c r="I8" s="1"/>
      <c r="L8" s="16"/>
      <c r="M8" s="3"/>
      <c r="N8" s="1"/>
      <c r="O8" s="1"/>
    </row>
    <row r="9" spans="1:19" ht="25.5" thickBot="1" x14ac:dyDescent="0.45">
      <c r="A9" s="68" t="s">
        <v>92</v>
      </c>
      <c r="S9" s="16" t="s">
        <v>42</v>
      </c>
    </row>
    <row r="10" spans="1:19" ht="54.75" customHeight="1" thickTop="1" x14ac:dyDescent="0.4">
      <c r="A10" s="91"/>
      <c r="B10" s="92"/>
      <c r="C10" s="93" t="s">
        <v>19</v>
      </c>
      <c r="D10" s="93"/>
      <c r="E10" s="93"/>
      <c r="F10" s="93"/>
      <c r="G10" s="93"/>
      <c r="H10" s="93"/>
      <c r="I10" s="93"/>
      <c r="J10" s="93"/>
      <c r="K10" s="82"/>
      <c r="L10" s="94" t="s">
        <v>53</v>
      </c>
      <c r="M10" s="95"/>
      <c r="N10" s="95"/>
      <c r="O10" s="95"/>
      <c r="P10" s="82"/>
      <c r="Q10" s="61" t="s">
        <v>50</v>
      </c>
      <c r="R10" s="44" t="s">
        <v>43</v>
      </c>
      <c r="S10" s="45" t="s">
        <v>44</v>
      </c>
    </row>
    <row r="11" spans="1:19" ht="45" customHeight="1" x14ac:dyDescent="0.4">
      <c r="A11" s="6"/>
      <c r="B11" s="4" t="s">
        <v>20</v>
      </c>
      <c r="C11" s="5" t="s">
        <v>12</v>
      </c>
      <c r="D11" s="10" t="s">
        <v>21</v>
      </c>
      <c r="E11" s="10" t="s">
        <v>23</v>
      </c>
      <c r="F11" s="4" t="s">
        <v>11</v>
      </c>
      <c r="G11" s="12" t="s">
        <v>22</v>
      </c>
      <c r="H11" s="12" t="s">
        <v>26</v>
      </c>
      <c r="I11" s="12" t="s">
        <v>51</v>
      </c>
      <c r="J11" s="5" t="s">
        <v>13</v>
      </c>
      <c r="K11" s="82"/>
      <c r="L11" s="5" t="s">
        <v>18</v>
      </c>
      <c r="M11" s="10" t="s">
        <v>29</v>
      </c>
      <c r="N11" s="12" t="s">
        <v>34</v>
      </c>
      <c r="O11" s="5" t="s">
        <v>13</v>
      </c>
      <c r="P11" s="82"/>
      <c r="R11" s="46" t="s">
        <v>36</v>
      </c>
      <c r="S11" s="47" t="s">
        <v>37</v>
      </c>
    </row>
    <row r="12" spans="1:19" ht="36.75" customHeight="1" x14ac:dyDescent="0.4">
      <c r="A12" s="83" t="s">
        <v>80</v>
      </c>
      <c r="B12" s="7" t="s">
        <v>14</v>
      </c>
      <c r="C12" s="100"/>
      <c r="D12" s="101"/>
      <c r="E12" s="101"/>
      <c r="F12" s="101"/>
      <c r="G12" s="102"/>
      <c r="H12" s="73" t="str">
        <f t="shared" ref="H12:H26" si="0">IF(E12="該当",G12,"")</f>
        <v/>
      </c>
      <c r="I12" s="112"/>
      <c r="J12" s="100"/>
      <c r="K12" s="82"/>
      <c r="L12" s="100"/>
      <c r="M12" s="101"/>
      <c r="N12" s="102"/>
      <c r="O12" s="100"/>
      <c r="P12" s="82"/>
      <c r="Q12" s="55" t="str">
        <f>IFERROR(H12/$G$27*$N$27+H12,"")</f>
        <v/>
      </c>
      <c r="R12" s="76" t="str">
        <f>IFERROR(ROUNDDOWN(IF(Q12*$R$3&gt;=$R$4,70000,Q12*$R$3),-3),"")</f>
        <v/>
      </c>
      <c r="S12" s="77" t="str">
        <f>IFERROR(ROUNDDOWN(IF(Q12*$S$3&gt;=$S$4,100000,Q12*$S$3),-3),"")</f>
        <v/>
      </c>
    </row>
    <row r="13" spans="1:19" ht="36.75" customHeight="1" x14ac:dyDescent="0.4">
      <c r="A13" s="83"/>
      <c r="B13" s="9" t="s">
        <v>15</v>
      </c>
      <c r="C13" s="103"/>
      <c r="D13" s="104"/>
      <c r="E13" s="104"/>
      <c r="F13" s="104"/>
      <c r="G13" s="105"/>
      <c r="H13" s="74" t="str">
        <f t="shared" si="0"/>
        <v/>
      </c>
      <c r="I13" s="113"/>
      <c r="J13" s="103"/>
      <c r="K13" s="82"/>
      <c r="L13" s="103"/>
      <c r="M13" s="104"/>
      <c r="N13" s="105"/>
      <c r="O13" s="103"/>
      <c r="P13" s="82"/>
      <c r="Q13" s="55" t="str">
        <f t="shared" ref="Q13:Q26" si="1">IFERROR(H13/$G$27*$N$27+H13,"")</f>
        <v/>
      </c>
      <c r="R13" s="78" t="str">
        <f t="shared" ref="R13:R26" si="2">IFERROR(ROUNDDOWN(IF(Q13*$R$3&gt;=$R$4,70000,Q13*$R$3),-3),"")</f>
        <v/>
      </c>
      <c r="S13" s="79" t="str">
        <f t="shared" ref="S13:S26" si="3">IFERROR(ROUNDDOWN(IF(Q13*$S$3&gt;=$S$4,100000,Q13*$S$3),-3),"")</f>
        <v/>
      </c>
    </row>
    <row r="14" spans="1:19" ht="36.75" customHeight="1" x14ac:dyDescent="0.4">
      <c r="A14" s="83"/>
      <c r="B14" s="9" t="s">
        <v>16</v>
      </c>
      <c r="C14" s="103"/>
      <c r="D14" s="104"/>
      <c r="E14" s="104"/>
      <c r="F14" s="104"/>
      <c r="G14" s="105"/>
      <c r="H14" s="74" t="str">
        <f t="shared" si="0"/>
        <v/>
      </c>
      <c r="I14" s="113"/>
      <c r="J14" s="103"/>
      <c r="K14" s="82"/>
      <c r="L14" s="103"/>
      <c r="M14" s="104"/>
      <c r="N14" s="105"/>
      <c r="O14" s="103"/>
      <c r="P14" s="82"/>
      <c r="Q14" s="55" t="str">
        <f t="shared" si="1"/>
        <v/>
      </c>
      <c r="R14" s="78" t="str">
        <f>IFERROR(ROUNDDOWN(IF(Q14*$R$3&gt;=$R$4,70000,Q14*$R$3),-3),"")</f>
        <v/>
      </c>
      <c r="S14" s="79" t="str">
        <f t="shared" si="3"/>
        <v/>
      </c>
    </row>
    <row r="15" spans="1:19" ht="36.75" customHeight="1" x14ac:dyDescent="0.4">
      <c r="A15" s="83"/>
      <c r="B15" s="9" t="s">
        <v>17</v>
      </c>
      <c r="C15" s="106"/>
      <c r="D15" s="107"/>
      <c r="E15" s="107"/>
      <c r="F15" s="107"/>
      <c r="G15" s="108"/>
      <c r="H15" s="74" t="str">
        <f t="shared" si="0"/>
        <v/>
      </c>
      <c r="I15" s="114"/>
      <c r="J15" s="106"/>
      <c r="K15" s="82"/>
      <c r="L15" s="106"/>
      <c r="M15" s="107"/>
      <c r="N15" s="108"/>
      <c r="O15" s="106"/>
      <c r="P15" s="82"/>
      <c r="Q15" s="55" t="str">
        <f t="shared" si="1"/>
        <v/>
      </c>
      <c r="R15" s="78" t="str">
        <f t="shared" si="2"/>
        <v/>
      </c>
      <c r="S15" s="79" t="str">
        <f t="shared" si="3"/>
        <v/>
      </c>
    </row>
    <row r="16" spans="1:19" ht="36.75" customHeight="1" x14ac:dyDescent="0.4">
      <c r="A16" s="83"/>
      <c r="B16" s="9" t="s">
        <v>57</v>
      </c>
      <c r="C16" s="106"/>
      <c r="D16" s="107"/>
      <c r="E16" s="107"/>
      <c r="F16" s="107"/>
      <c r="G16" s="108"/>
      <c r="H16" s="74" t="str">
        <f t="shared" si="0"/>
        <v/>
      </c>
      <c r="I16" s="114"/>
      <c r="J16" s="106"/>
      <c r="K16" s="82"/>
      <c r="L16" s="106"/>
      <c r="M16" s="107"/>
      <c r="N16" s="108"/>
      <c r="O16" s="106"/>
      <c r="P16" s="82"/>
      <c r="Q16" s="55" t="str">
        <f t="shared" si="1"/>
        <v/>
      </c>
      <c r="R16" s="78" t="str">
        <f t="shared" si="2"/>
        <v/>
      </c>
      <c r="S16" s="79" t="str">
        <f t="shared" si="3"/>
        <v/>
      </c>
    </row>
    <row r="17" spans="1:19" ht="36.75" customHeight="1" x14ac:dyDescent="0.4">
      <c r="A17" s="83"/>
      <c r="B17" s="9" t="s">
        <v>58</v>
      </c>
      <c r="C17" s="106"/>
      <c r="D17" s="107"/>
      <c r="E17" s="107"/>
      <c r="F17" s="107"/>
      <c r="G17" s="108"/>
      <c r="H17" s="74" t="str">
        <f t="shared" si="0"/>
        <v/>
      </c>
      <c r="I17" s="114"/>
      <c r="J17" s="106"/>
      <c r="K17" s="82"/>
      <c r="L17" s="106"/>
      <c r="M17" s="107"/>
      <c r="N17" s="108"/>
      <c r="O17" s="106"/>
      <c r="P17" s="82"/>
      <c r="Q17" s="55" t="str">
        <f t="shared" si="1"/>
        <v/>
      </c>
      <c r="R17" s="78" t="str">
        <f t="shared" si="2"/>
        <v/>
      </c>
      <c r="S17" s="79" t="str">
        <f t="shared" si="3"/>
        <v/>
      </c>
    </row>
    <row r="18" spans="1:19" ht="36.75" customHeight="1" x14ac:dyDescent="0.4">
      <c r="A18" s="83"/>
      <c r="B18" s="9" t="s">
        <v>59</v>
      </c>
      <c r="C18" s="106"/>
      <c r="D18" s="107"/>
      <c r="E18" s="107"/>
      <c r="F18" s="107"/>
      <c r="G18" s="108"/>
      <c r="H18" s="74" t="str">
        <f t="shared" si="0"/>
        <v/>
      </c>
      <c r="I18" s="114"/>
      <c r="J18" s="106"/>
      <c r="K18" s="82"/>
      <c r="L18" s="106"/>
      <c r="M18" s="107"/>
      <c r="N18" s="108"/>
      <c r="O18" s="106"/>
      <c r="P18" s="82"/>
      <c r="Q18" s="55" t="str">
        <f t="shared" si="1"/>
        <v/>
      </c>
      <c r="R18" s="78" t="str">
        <f t="shared" si="2"/>
        <v/>
      </c>
      <c r="S18" s="79" t="str">
        <f t="shared" si="3"/>
        <v/>
      </c>
    </row>
    <row r="19" spans="1:19" ht="36.75" customHeight="1" x14ac:dyDescent="0.4">
      <c r="A19" s="83"/>
      <c r="B19" s="9" t="s">
        <v>60</v>
      </c>
      <c r="C19" s="106"/>
      <c r="D19" s="107"/>
      <c r="E19" s="107"/>
      <c r="F19" s="107"/>
      <c r="G19" s="108"/>
      <c r="H19" s="74" t="str">
        <f t="shared" si="0"/>
        <v/>
      </c>
      <c r="I19" s="114"/>
      <c r="J19" s="106"/>
      <c r="K19" s="82"/>
      <c r="L19" s="106"/>
      <c r="M19" s="107"/>
      <c r="N19" s="108"/>
      <c r="O19" s="106"/>
      <c r="P19" s="82"/>
      <c r="Q19" s="55" t="str">
        <f t="shared" si="1"/>
        <v/>
      </c>
      <c r="R19" s="78" t="str">
        <f t="shared" si="2"/>
        <v/>
      </c>
      <c r="S19" s="79" t="str">
        <f t="shared" si="3"/>
        <v/>
      </c>
    </row>
    <row r="20" spans="1:19" ht="36.75" customHeight="1" x14ac:dyDescent="0.4">
      <c r="A20" s="83"/>
      <c r="B20" s="66" t="s">
        <v>61</v>
      </c>
      <c r="C20" s="106"/>
      <c r="D20" s="107"/>
      <c r="E20" s="107"/>
      <c r="F20" s="107"/>
      <c r="G20" s="108"/>
      <c r="H20" s="74" t="str">
        <f t="shared" si="0"/>
        <v/>
      </c>
      <c r="I20" s="114"/>
      <c r="J20" s="106"/>
      <c r="K20" s="82"/>
      <c r="L20" s="106"/>
      <c r="M20" s="107"/>
      <c r="N20" s="108"/>
      <c r="O20" s="106"/>
      <c r="P20" s="82"/>
      <c r="Q20" s="55" t="str">
        <f t="shared" si="1"/>
        <v/>
      </c>
      <c r="R20" s="78" t="str">
        <f t="shared" si="2"/>
        <v/>
      </c>
      <c r="S20" s="79" t="str">
        <f t="shared" si="3"/>
        <v/>
      </c>
    </row>
    <row r="21" spans="1:19" ht="36.75" customHeight="1" x14ac:dyDescent="0.4">
      <c r="A21" s="83"/>
      <c r="B21" s="66" t="s">
        <v>62</v>
      </c>
      <c r="C21" s="106"/>
      <c r="D21" s="107"/>
      <c r="E21" s="107"/>
      <c r="F21" s="107"/>
      <c r="G21" s="108"/>
      <c r="H21" s="74" t="str">
        <f t="shared" si="0"/>
        <v/>
      </c>
      <c r="I21" s="114"/>
      <c r="J21" s="106"/>
      <c r="K21" s="82"/>
      <c r="L21" s="106"/>
      <c r="M21" s="107"/>
      <c r="N21" s="108"/>
      <c r="O21" s="106"/>
      <c r="P21" s="82"/>
      <c r="Q21" s="55" t="str">
        <f t="shared" si="1"/>
        <v/>
      </c>
      <c r="R21" s="78" t="str">
        <f t="shared" si="2"/>
        <v/>
      </c>
      <c r="S21" s="79" t="str">
        <f t="shared" si="3"/>
        <v/>
      </c>
    </row>
    <row r="22" spans="1:19" ht="36.75" customHeight="1" x14ac:dyDescent="0.4">
      <c r="A22" s="83"/>
      <c r="B22" s="66" t="s">
        <v>64</v>
      </c>
      <c r="C22" s="106"/>
      <c r="D22" s="107"/>
      <c r="E22" s="107"/>
      <c r="F22" s="107"/>
      <c r="G22" s="108"/>
      <c r="H22" s="74" t="str">
        <f t="shared" si="0"/>
        <v/>
      </c>
      <c r="I22" s="114"/>
      <c r="J22" s="106"/>
      <c r="K22" s="82"/>
      <c r="L22" s="106"/>
      <c r="M22" s="107"/>
      <c r="N22" s="108"/>
      <c r="O22" s="106"/>
      <c r="P22" s="82"/>
      <c r="Q22" s="55" t="str">
        <f>IFERROR(H22/$G$27*$N$27+H22,"")</f>
        <v/>
      </c>
      <c r="R22" s="78" t="str">
        <f t="shared" si="2"/>
        <v/>
      </c>
      <c r="S22" s="79" t="str">
        <f t="shared" si="3"/>
        <v/>
      </c>
    </row>
    <row r="23" spans="1:19" ht="36.75" customHeight="1" x14ac:dyDescent="0.4">
      <c r="A23" s="83"/>
      <c r="B23" s="66" t="s">
        <v>65</v>
      </c>
      <c r="C23" s="106"/>
      <c r="D23" s="107"/>
      <c r="E23" s="107"/>
      <c r="F23" s="107"/>
      <c r="G23" s="108"/>
      <c r="H23" s="74" t="str">
        <f t="shared" si="0"/>
        <v/>
      </c>
      <c r="I23" s="114"/>
      <c r="J23" s="106"/>
      <c r="K23" s="82"/>
      <c r="L23" s="106"/>
      <c r="M23" s="107"/>
      <c r="N23" s="108"/>
      <c r="O23" s="106"/>
      <c r="P23" s="82"/>
      <c r="Q23" s="55" t="str">
        <f t="shared" si="1"/>
        <v/>
      </c>
      <c r="R23" s="78" t="str">
        <f t="shared" si="2"/>
        <v/>
      </c>
      <c r="S23" s="79" t="str">
        <f t="shared" si="3"/>
        <v/>
      </c>
    </row>
    <row r="24" spans="1:19" ht="36.75" customHeight="1" x14ac:dyDescent="0.4">
      <c r="A24" s="83"/>
      <c r="B24" s="66" t="s">
        <v>66</v>
      </c>
      <c r="C24" s="106"/>
      <c r="D24" s="107"/>
      <c r="E24" s="107"/>
      <c r="F24" s="107"/>
      <c r="G24" s="108"/>
      <c r="H24" s="74" t="str">
        <f t="shared" si="0"/>
        <v/>
      </c>
      <c r="I24" s="114"/>
      <c r="J24" s="106"/>
      <c r="K24" s="82"/>
      <c r="L24" s="106"/>
      <c r="M24" s="107"/>
      <c r="N24" s="108"/>
      <c r="O24" s="106"/>
      <c r="P24" s="82"/>
      <c r="Q24" s="55" t="str">
        <f t="shared" si="1"/>
        <v/>
      </c>
      <c r="R24" s="78" t="str">
        <f t="shared" si="2"/>
        <v/>
      </c>
      <c r="S24" s="79" t="str">
        <f t="shared" si="3"/>
        <v/>
      </c>
    </row>
    <row r="25" spans="1:19" ht="36.75" customHeight="1" x14ac:dyDescent="0.4">
      <c r="A25" s="83"/>
      <c r="B25" s="66" t="s">
        <v>67</v>
      </c>
      <c r="C25" s="106"/>
      <c r="D25" s="107"/>
      <c r="E25" s="107"/>
      <c r="F25" s="107"/>
      <c r="G25" s="108"/>
      <c r="H25" s="74" t="str">
        <f t="shared" si="0"/>
        <v/>
      </c>
      <c r="I25" s="114"/>
      <c r="J25" s="106"/>
      <c r="K25" s="82"/>
      <c r="L25" s="106"/>
      <c r="M25" s="107"/>
      <c r="N25" s="108"/>
      <c r="O25" s="106"/>
      <c r="P25" s="82"/>
      <c r="Q25" s="55" t="str">
        <f t="shared" si="1"/>
        <v/>
      </c>
      <c r="R25" s="78" t="str">
        <f t="shared" si="2"/>
        <v/>
      </c>
      <c r="S25" s="79" t="str">
        <f t="shared" si="3"/>
        <v/>
      </c>
    </row>
    <row r="26" spans="1:19" ht="36.75" customHeight="1" x14ac:dyDescent="0.4">
      <c r="A26" s="83"/>
      <c r="B26" s="66" t="s">
        <v>68</v>
      </c>
      <c r="C26" s="109"/>
      <c r="D26" s="110"/>
      <c r="E26" s="110"/>
      <c r="F26" s="110"/>
      <c r="G26" s="111"/>
      <c r="H26" s="75" t="str">
        <f t="shared" si="0"/>
        <v/>
      </c>
      <c r="I26" s="115"/>
      <c r="J26" s="109"/>
      <c r="K26" s="82"/>
      <c r="L26" s="109"/>
      <c r="M26" s="110"/>
      <c r="N26" s="111"/>
      <c r="O26" s="109"/>
      <c r="P26" s="82"/>
      <c r="Q26" s="55" t="str">
        <f t="shared" si="1"/>
        <v/>
      </c>
      <c r="R26" s="80" t="str">
        <f t="shared" si="2"/>
        <v/>
      </c>
      <c r="S26" s="81" t="str">
        <f t="shared" si="3"/>
        <v/>
      </c>
    </row>
    <row r="27" spans="1:19" ht="36.75" customHeight="1" thickBot="1" x14ac:dyDescent="0.45">
      <c r="A27" s="83"/>
      <c r="B27" s="6" t="s">
        <v>27</v>
      </c>
      <c r="C27" s="84" t="s">
        <v>69</v>
      </c>
      <c r="D27" s="84"/>
      <c r="E27" s="84"/>
      <c r="F27" s="85"/>
      <c r="G27" s="15">
        <f>SUM(G12:G26)</f>
        <v>0</v>
      </c>
      <c r="H27" s="15">
        <f>SUM(H12:H26)</f>
        <v>0</v>
      </c>
      <c r="I27" s="67">
        <f>SUM(I12:I26)</f>
        <v>0</v>
      </c>
      <c r="J27" s="8"/>
      <c r="K27" s="82"/>
      <c r="L27" s="86" t="s">
        <v>70</v>
      </c>
      <c r="M27" s="87"/>
      <c r="N27" s="15">
        <f>SUM(N12:N26)</f>
        <v>0</v>
      </c>
      <c r="O27" s="8"/>
      <c r="P27" s="82"/>
      <c r="R27" s="50">
        <f>SUM(R12:R26)</f>
        <v>0</v>
      </c>
      <c r="S27" s="51">
        <f>SUM(S12:S26)</f>
        <v>0</v>
      </c>
    </row>
    <row r="28" spans="1:19" ht="20.25" thickTop="1" x14ac:dyDescent="0.4">
      <c r="F28" s="2"/>
      <c r="K28" s="82"/>
      <c r="P28" s="82"/>
    </row>
  </sheetData>
  <sheetProtection algorithmName="SHA-512" hashValue="U6mM8Ak7XDfVfC7lnW2UJHyIhS3zn4q/KAdL3cbw57K5nrXR7f+mjJE1FSNdmKBe+fZOdo1V4RqOjrpNqsTWjw==" saltValue="0C4ZvNDfBZBZOzNyQMPSww==" spinCount="100000" sheet="1" objects="1" scenarios="1"/>
  <mergeCells count="10">
    <mergeCell ref="P10:P28"/>
    <mergeCell ref="A12:A27"/>
    <mergeCell ref="C27:F27"/>
    <mergeCell ref="L27:M27"/>
    <mergeCell ref="H3:H4"/>
    <mergeCell ref="C5:D5"/>
    <mergeCell ref="A10:B10"/>
    <mergeCell ref="C10:J10"/>
    <mergeCell ref="K10:K28"/>
    <mergeCell ref="L10:O10"/>
  </mergeCells>
  <phoneticPr fontId="2"/>
  <dataValidations count="4">
    <dataValidation type="list" allowBlank="1" showErrorMessage="1" sqref="H3" xr:uid="{0CC91D74-170B-49D4-8E2E-3FA381D940DE}">
      <formula1>"大企業,中小企業等"</formula1>
    </dataValidation>
    <dataValidation type="list" allowBlank="1" sqref="M12:M26" xr:uid="{5FD1152F-33A3-4AAF-890E-9FBE03C4E872}">
      <formula1>"基本料金,補償費,関連申請費,諸経費"</formula1>
    </dataValidation>
    <dataValidation type="list" allowBlank="1" showInputMessage="1" showErrorMessage="1" sqref="E12" xr:uid="{2B74BA47-9319-4394-95A9-EE8EFC523C2C}">
      <formula1>"該当,該当なし,"</formula1>
    </dataValidation>
    <dataValidation type="list" allowBlank="1" showInputMessage="1" showErrorMessage="1" sqref="E13:E26" xr:uid="{F025ECD2-D051-47C3-9F89-0EDCC08222E1}">
      <formula1>"該当,該当なし"</formula1>
    </dataValidation>
  </dataValidations>
  <pageMargins left="0.7" right="0.7" top="0.75" bottom="0.75" header="0.3" footer="0.3"/>
  <pageSetup paperSize="8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記入例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１月</vt:lpstr>
      <vt:lpstr>2月</vt:lpstr>
      <vt:lpstr>元シート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2025-08-06T09:23:48Z</dcterms:modified>
</cp:coreProperties>
</file>