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TS3210D4BA\share\空港 - 観光交流共有ハードディスク (G32031hd)\空港ＨＤＤバックアップ\20 各種補助要綱\福島空港大阪路線利用強化事業補助金\"/>
    </mc:Choice>
  </mc:AlternateContent>
  <xr:revisionPtr revIDLastSave="0" documentId="13_ncr:1_{37310F79-A8B3-43DB-94F3-452EB4C32189}" xr6:coauthVersionLast="47" xr6:coauthVersionMax="47" xr10:uidLastSave="{00000000-0000-0000-0000-000000000000}"/>
  <bookViews>
    <workbookView xWindow="-120" yWindow="-120" windowWidth="29040" windowHeight="16440" xr2:uid="{FBAE4E3F-A9B6-4197-B75E-5A838517B703}"/>
  </bookViews>
  <sheets>
    <sheet name="提出様式_補助額算出計算式あり" sheetId="5" r:id="rId1"/>
    <sheet name="提出様式_補助額算出計算式なし" sheetId="6" r:id="rId2"/>
    <sheet name="提出様式_記載例付き" sheetId="7" r:id="rId3"/>
    <sheet name="設定値" sheetId="2" r:id="rId4"/>
  </sheets>
  <definedNames>
    <definedName name="AT_1">設定値!$K$5</definedName>
    <definedName name="AT_2">設定値!$K$6</definedName>
    <definedName name="AT_3">設定値!$K$7</definedName>
    <definedName name="AT_4">設定値!$K$8</definedName>
    <definedName name="C_3_1_1">設定値!$H$3</definedName>
    <definedName name="C_3_1_2">設定値!$H$4</definedName>
    <definedName name="C_3_1_3">設定値!$H$5</definedName>
    <definedName name="C_3_2_1">設定値!$H$7</definedName>
    <definedName name="C_3_2_2">設定値!$H$8</definedName>
    <definedName name="C_3_2_3">設定値!$H$9</definedName>
    <definedName name="C_3_2_4">設定値!$H$10</definedName>
    <definedName name="Cat_1696">設定値!$G$14</definedName>
    <definedName name="Cat_1697">設定値!$G$15</definedName>
    <definedName name="FKS_ARR">設定値!$E$3:$E$10</definedName>
    <definedName name="FKS_DEP">設定値!$D$3:$D$10</definedName>
    <definedName name="NOT_B3_ARR">設定値!$E$21:$E$26</definedName>
    <definedName name="NOT_B3_DEP">設定値!$D$4:$D$9</definedName>
    <definedName name="_xlnm.Print_Area" localSheetId="2">提出様式_記載例付き!$A$5:$Y$45</definedName>
    <definedName name="_xlnm.Print_Area" localSheetId="0">提出様式_補助額算出計算式あり!$A$5:$Y$45</definedName>
    <definedName name="_xlnm.Print_Area" localSheetId="1">提出様式_補助額算出計算式なし!$A$5:$Y$46</definedName>
    <definedName name="TO">設定値!$K$3</definedName>
    <definedName name="Transit">設定値!#REF!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6" i="7" l="1"/>
  <c r="M46" i="7"/>
  <c r="L46" i="7"/>
  <c r="J46" i="7"/>
  <c r="W42" i="7"/>
  <c r="V42" i="7"/>
  <c r="U42" i="7"/>
  <c r="T42" i="7"/>
  <c r="S42" i="7"/>
  <c r="R42" i="7"/>
  <c r="Q42" i="7"/>
  <c r="P42" i="7"/>
  <c r="X41" i="7"/>
  <c r="W41" i="7"/>
  <c r="W43" i="7" s="1"/>
  <c r="V41" i="7"/>
  <c r="V43" i="7" s="1"/>
  <c r="U41" i="7"/>
  <c r="U43" i="7" s="1"/>
  <c r="T41" i="7"/>
  <c r="T43" i="7" s="1"/>
  <c r="S41" i="7"/>
  <c r="S43" i="7" s="1"/>
  <c r="R41" i="7"/>
  <c r="R43" i="7" s="1"/>
  <c r="Q41" i="7"/>
  <c r="Q43" i="7" s="1"/>
  <c r="P41" i="7"/>
  <c r="P43" i="7" s="1"/>
  <c r="W39" i="7"/>
  <c r="V39" i="7"/>
  <c r="U39" i="7"/>
  <c r="T39" i="7"/>
  <c r="S39" i="7"/>
  <c r="R39" i="7"/>
  <c r="Q39" i="7"/>
  <c r="P39" i="7"/>
  <c r="X38" i="7"/>
  <c r="W38" i="7"/>
  <c r="W40" i="7" s="1"/>
  <c r="V38" i="7"/>
  <c r="V40" i="7" s="1"/>
  <c r="U38" i="7"/>
  <c r="U40" i="7" s="1"/>
  <c r="T38" i="7"/>
  <c r="T40" i="7" s="1"/>
  <c r="S38" i="7"/>
  <c r="S40" i="7" s="1"/>
  <c r="R38" i="7"/>
  <c r="R40" i="7" s="1"/>
  <c r="Q38" i="7"/>
  <c r="Q40" i="7" s="1"/>
  <c r="P38" i="7"/>
  <c r="P40" i="7" s="1"/>
  <c r="W36" i="7"/>
  <c r="V36" i="7"/>
  <c r="U36" i="7"/>
  <c r="T36" i="7"/>
  <c r="S36" i="7"/>
  <c r="R36" i="7"/>
  <c r="Q36" i="7"/>
  <c r="P36" i="7"/>
  <c r="X35" i="7"/>
  <c r="W35" i="7"/>
  <c r="W37" i="7" s="1"/>
  <c r="V35" i="7"/>
  <c r="V37" i="7" s="1"/>
  <c r="U35" i="7"/>
  <c r="U37" i="7" s="1"/>
  <c r="T35" i="7"/>
  <c r="T37" i="7" s="1"/>
  <c r="S35" i="7"/>
  <c r="S37" i="7" s="1"/>
  <c r="R35" i="7"/>
  <c r="R37" i="7" s="1"/>
  <c r="Q35" i="7"/>
  <c r="Q37" i="7" s="1"/>
  <c r="P35" i="7"/>
  <c r="P37" i="7" s="1"/>
  <c r="W34" i="7"/>
  <c r="V34" i="7"/>
  <c r="U34" i="7"/>
  <c r="T34" i="7"/>
  <c r="S34" i="7"/>
  <c r="R34" i="7"/>
  <c r="Q34" i="7"/>
  <c r="P34" i="7"/>
  <c r="W33" i="7"/>
  <c r="V33" i="7"/>
  <c r="U33" i="7"/>
  <c r="T33" i="7"/>
  <c r="S33" i="7"/>
  <c r="R33" i="7"/>
  <c r="Q33" i="7"/>
  <c r="P33" i="7"/>
  <c r="X32" i="7"/>
  <c r="W32" i="7"/>
  <c r="V32" i="7"/>
  <c r="U32" i="7"/>
  <c r="T32" i="7"/>
  <c r="S32" i="7"/>
  <c r="R32" i="7"/>
  <c r="Q32" i="7"/>
  <c r="P32" i="7"/>
  <c r="W30" i="7"/>
  <c r="S30" i="7"/>
  <c r="P30" i="7"/>
  <c r="W29" i="7"/>
  <c r="T29" i="7"/>
  <c r="T30" i="7" s="1"/>
  <c r="S29" i="7"/>
  <c r="P29" i="7"/>
  <c r="T27" i="7"/>
  <c r="S27" i="7"/>
  <c r="P27" i="7"/>
  <c r="W26" i="7"/>
  <c r="W27" i="7" s="1"/>
  <c r="W28" i="7" s="1"/>
  <c r="T26" i="7"/>
  <c r="S26" i="7"/>
  <c r="P26" i="7"/>
  <c r="S24" i="7"/>
  <c r="P24" i="7"/>
  <c r="W23" i="7"/>
  <c r="W24" i="7" s="1"/>
  <c r="T23" i="7"/>
  <c r="T24" i="7" s="1"/>
  <c r="S23" i="7"/>
  <c r="P23" i="7"/>
  <c r="S21" i="7"/>
  <c r="P21" i="7"/>
  <c r="W20" i="7"/>
  <c r="W21" i="7" s="1"/>
  <c r="W22" i="7" s="1"/>
  <c r="T20" i="7"/>
  <c r="T21" i="7" s="1"/>
  <c r="S20" i="7"/>
  <c r="P20" i="7"/>
  <c r="T18" i="7"/>
  <c r="S18" i="7"/>
  <c r="P18" i="7"/>
  <c r="W17" i="7"/>
  <c r="W18" i="7" s="1"/>
  <c r="W19" i="7" s="1"/>
  <c r="T17" i="7"/>
  <c r="S17" i="7"/>
  <c r="P17" i="7"/>
  <c r="S15" i="7"/>
  <c r="P15" i="7"/>
  <c r="W14" i="7"/>
  <c r="W15" i="7" s="1"/>
  <c r="W16" i="7" s="1"/>
  <c r="T14" i="7"/>
  <c r="T15" i="7" s="1"/>
  <c r="S14" i="7"/>
  <c r="P14" i="7"/>
  <c r="D8" i="7"/>
  <c r="B6" i="7"/>
  <c r="S14" i="5"/>
  <c r="N47" i="6"/>
  <c r="M47" i="6"/>
  <c r="L47" i="6"/>
  <c r="J47" i="6"/>
  <c r="D8" i="6"/>
  <c r="B6" i="6"/>
  <c r="N46" i="5"/>
  <c r="M46" i="5"/>
  <c r="L46" i="5"/>
  <c r="J46" i="5"/>
  <c r="W42" i="5"/>
  <c r="V42" i="5"/>
  <c r="U42" i="5"/>
  <c r="T42" i="5"/>
  <c r="S42" i="5"/>
  <c r="R42" i="5"/>
  <c r="Q42" i="5"/>
  <c r="P42" i="5"/>
  <c r="X41" i="5"/>
  <c r="W41" i="5"/>
  <c r="V41" i="5"/>
  <c r="U41" i="5"/>
  <c r="T41" i="5"/>
  <c r="S41" i="5"/>
  <c r="R41" i="5"/>
  <c r="Q41" i="5"/>
  <c r="P41" i="5"/>
  <c r="W39" i="5"/>
  <c r="V39" i="5"/>
  <c r="U39" i="5"/>
  <c r="T39" i="5"/>
  <c r="S39" i="5"/>
  <c r="R39" i="5"/>
  <c r="Q39" i="5"/>
  <c r="P39" i="5"/>
  <c r="X38" i="5"/>
  <c r="W38" i="5"/>
  <c r="V38" i="5"/>
  <c r="U38" i="5"/>
  <c r="T38" i="5"/>
  <c r="S38" i="5"/>
  <c r="R38" i="5"/>
  <c r="Q38" i="5"/>
  <c r="P38" i="5"/>
  <c r="W36" i="5"/>
  <c r="V36" i="5"/>
  <c r="U36" i="5"/>
  <c r="T36" i="5"/>
  <c r="S36" i="5"/>
  <c r="R36" i="5"/>
  <c r="Q36" i="5"/>
  <c r="P36" i="5"/>
  <c r="X35" i="5"/>
  <c r="W35" i="5"/>
  <c r="V35" i="5"/>
  <c r="U35" i="5"/>
  <c r="T35" i="5"/>
  <c r="S35" i="5"/>
  <c r="R35" i="5"/>
  <c r="Q35" i="5"/>
  <c r="P35" i="5"/>
  <c r="W33" i="5"/>
  <c r="V33" i="5"/>
  <c r="U33" i="5"/>
  <c r="T33" i="5"/>
  <c r="S33" i="5"/>
  <c r="R33" i="5"/>
  <c r="Q33" i="5"/>
  <c r="P33" i="5"/>
  <c r="X32" i="5"/>
  <c r="W32" i="5"/>
  <c r="V32" i="5"/>
  <c r="U32" i="5"/>
  <c r="T32" i="5"/>
  <c r="S32" i="5"/>
  <c r="R32" i="5"/>
  <c r="Q32" i="5"/>
  <c r="P32" i="5"/>
  <c r="W30" i="5"/>
  <c r="V30" i="5"/>
  <c r="U30" i="5"/>
  <c r="T30" i="5"/>
  <c r="S30" i="5"/>
  <c r="R30" i="5"/>
  <c r="Q30" i="5"/>
  <c r="P30" i="5"/>
  <c r="X29" i="5"/>
  <c r="W29" i="5"/>
  <c r="V29" i="5"/>
  <c r="U29" i="5"/>
  <c r="T29" i="5"/>
  <c r="S29" i="5"/>
  <c r="R29" i="5"/>
  <c r="Q29" i="5"/>
  <c r="P29" i="5"/>
  <c r="W27" i="5"/>
  <c r="V27" i="5"/>
  <c r="U27" i="5"/>
  <c r="T27" i="5"/>
  <c r="S27" i="5"/>
  <c r="R27" i="5"/>
  <c r="Q27" i="5"/>
  <c r="P27" i="5"/>
  <c r="X26" i="5"/>
  <c r="W26" i="5"/>
  <c r="V26" i="5"/>
  <c r="U26" i="5"/>
  <c r="T26" i="5"/>
  <c r="S26" i="5"/>
  <c r="R26" i="5"/>
  <c r="Q26" i="5"/>
  <c r="P26" i="5"/>
  <c r="W24" i="5"/>
  <c r="V24" i="5"/>
  <c r="U24" i="5"/>
  <c r="T24" i="5"/>
  <c r="S24" i="5"/>
  <c r="R24" i="5"/>
  <c r="Q24" i="5"/>
  <c r="P24" i="5"/>
  <c r="X23" i="5"/>
  <c r="W23" i="5"/>
  <c r="V23" i="5"/>
  <c r="U23" i="5"/>
  <c r="T23" i="5"/>
  <c r="S23" i="5"/>
  <c r="R23" i="5"/>
  <c r="Q23" i="5"/>
  <c r="P23" i="5"/>
  <c r="W21" i="5"/>
  <c r="V21" i="5"/>
  <c r="U21" i="5"/>
  <c r="T21" i="5"/>
  <c r="S21" i="5"/>
  <c r="R21" i="5"/>
  <c r="Q21" i="5"/>
  <c r="P21" i="5"/>
  <c r="X20" i="5"/>
  <c r="W20" i="5"/>
  <c r="V20" i="5"/>
  <c r="U20" i="5"/>
  <c r="T20" i="5"/>
  <c r="S20" i="5"/>
  <c r="R20" i="5"/>
  <c r="Q20" i="5"/>
  <c r="P20" i="5"/>
  <c r="W18" i="5"/>
  <c r="V18" i="5"/>
  <c r="U18" i="5"/>
  <c r="T18" i="5"/>
  <c r="S18" i="5"/>
  <c r="R18" i="5"/>
  <c r="Q18" i="5"/>
  <c r="P18" i="5"/>
  <c r="X17" i="5"/>
  <c r="W17" i="5"/>
  <c r="V17" i="5"/>
  <c r="U17" i="5"/>
  <c r="T17" i="5"/>
  <c r="S17" i="5"/>
  <c r="R17" i="5"/>
  <c r="Q17" i="5"/>
  <c r="P17" i="5"/>
  <c r="S15" i="5"/>
  <c r="P15" i="5"/>
  <c r="W14" i="5"/>
  <c r="T14" i="5"/>
  <c r="P14" i="5"/>
  <c r="D8" i="5"/>
  <c r="B6" i="5"/>
  <c r="T31" i="7" l="1"/>
  <c r="S31" i="7"/>
  <c r="W31" i="7"/>
  <c r="P31" i="7"/>
  <c r="R30" i="7"/>
  <c r="Q30" i="7"/>
  <c r="V30" i="7"/>
  <c r="R29" i="7"/>
  <c r="V29" i="7"/>
  <c r="U29" i="7"/>
  <c r="U30" i="7" s="1"/>
  <c r="Q29" i="7"/>
  <c r="T28" i="7"/>
  <c r="S28" i="7"/>
  <c r="P28" i="7"/>
  <c r="R26" i="7"/>
  <c r="Q26" i="7"/>
  <c r="V26" i="7"/>
  <c r="V27" i="7" s="1"/>
  <c r="U26" i="7"/>
  <c r="U27" i="7" s="1"/>
  <c r="U28" i="7" s="1"/>
  <c r="R27" i="7"/>
  <c r="Q27" i="7"/>
  <c r="S25" i="7"/>
  <c r="W25" i="7"/>
  <c r="T25" i="7"/>
  <c r="P25" i="7"/>
  <c r="Q24" i="7"/>
  <c r="Q23" i="7"/>
  <c r="R23" i="7"/>
  <c r="R24" i="7"/>
  <c r="V23" i="7"/>
  <c r="V24" i="7" s="1"/>
  <c r="V25" i="7" s="1"/>
  <c r="U23" i="7"/>
  <c r="U24" i="7" s="1"/>
  <c r="T22" i="7"/>
  <c r="S22" i="7"/>
  <c r="P22" i="7"/>
  <c r="Q21" i="7"/>
  <c r="V20" i="7"/>
  <c r="V21" i="7" s="1"/>
  <c r="V22" i="7" s="1"/>
  <c r="U20" i="7"/>
  <c r="U21" i="7" s="1"/>
  <c r="R20" i="7"/>
  <c r="Q20" i="7"/>
  <c r="R21" i="7"/>
  <c r="T19" i="7"/>
  <c r="S19" i="7"/>
  <c r="P19" i="7"/>
  <c r="R17" i="7"/>
  <c r="Q17" i="7"/>
  <c r="R18" i="7"/>
  <c r="Q18" i="7"/>
  <c r="V17" i="7"/>
  <c r="V18" i="7" s="1"/>
  <c r="U17" i="7"/>
  <c r="U18" i="7" s="1"/>
  <c r="T16" i="7"/>
  <c r="S16" i="7"/>
  <c r="P16" i="7"/>
  <c r="R15" i="7"/>
  <c r="R14" i="7"/>
  <c r="Q14" i="7"/>
  <c r="Q15" i="7"/>
  <c r="V14" i="7"/>
  <c r="V15" i="7" s="1"/>
  <c r="V16" i="7" s="1"/>
  <c r="U14" i="7"/>
  <c r="U15" i="7" s="1"/>
  <c r="T15" i="5"/>
  <c r="P31" i="5"/>
  <c r="W22" i="5"/>
  <c r="V22" i="5"/>
  <c r="U22" i="5"/>
  <c r="T22" i="5"/>
  <c r="S22" i="5"/>
  <c r="R22" i="5"/>
  <c r="Q22" i="5"/>
  <c r="P22" i="5"/>
  <c r="W43" i="5"/>
  <c r="V43" i="5"/>
  <c r="U43" i="5"/>
  <c r="T43" i="5"/>
  <c r="S43" i="5"/>
  <c r="R43" i="5"/>
  <c r="Q43" i="5"/>
  <c r="P43" i="5"/>
  <c r="W40" i="5"/>
  <c r="V40" i="5"/>
  <c r="U40" i="5"/>
  <c r="T40" i="5"/>
  <c r="S40" i="5"/>
  <c r="R40" i="5"/>
  <c r="Q40" i="5"/>
  <c r="P40" i="5"/>
  <c r="W37" i="5"/>
  <c r="V37" i="5"/>
  <c r="U37" i="5"/>
  <c r="T37" i="5"/>
  <c r="S37" i="5"/>
  <c r="R37" i="5"/>
  <c r="Q37" i="5"/>
  <c r="P37" i="5"/>
  <c r="V34" i="5"/>
  <c r="U34" i="5"/>
  <c r="T34" i="5"/>
  <c r="S34" i="5"/>
  <c r="R34" i="5"/>
  <c r="Q34" i="5"/>
  <c r="P34" i="5"/>
  <c r="W31" i="5"/>
  <c r="U31" i="5"/>
  <c r="S31" i="5"/>
  <c r="Q31" i="5"/>
  <c r="W34" i="5"/>
  <c r="V31" i="5"/>
  <c r="T31" i="5"/>
  <c r="R31" i="5"/>
  <c r="R15" i="5"/>
  <c r="Q15" i="5"/>
  <c r="W28" i="5"/>
  <c r="V28" i="5"/>
  <c r="U28" i="5"/>
  <c r="T28" i="5"/>
  <c r="S28" i="5"/>
  <c r="R28" i="5"/>
  <c r="Q28" i="5"/>
  <c r="P28" i="5"/>
  <c r="W25" i="5"/>
  <c r="V25" i="5"/>
  <c r="U25" i="5"/>
  <c r="T25" i="5"/>
  <c r="S25" i="5"/>
  <c r="R25" i="5"/>
  <c r="Q25" i="5"/>
  <c r="P25" i="5"/>
  <c r="V14" i="5"/>
  <c r="U14" i="5"/>
  <c r="W19" i="5"/>
  <c r="V19" i="5"/>
  <c r="U19" i="5"/>
  <c r="T19" i="5"/>
  <c r="S19" i="5"/>
  <c r="R19" i="5"/>
  <c r="Q19" i="5"/>
  <c r="P19" i="5"/>
  <c r="S16" i="5"/>
  <c r="P16" i="5"/>
  <c r="W15" i="5"/>
  <c r="R14" i="5"/>
  <c r="Q14" i="5"/>
  <c r="V31" i="7" l="1"/>
  <c r="U31" i="7"/>
  <c r="Q31" i="7"/>
  <c r="R31" i="7"/>
  <c r="X29" i="7"/>
  <c r="V19" i="7"/>
  <c r="V28" i="7"/>
  <c r="R28" i="7"/>
  <c r="Q28" i="7"/>
  <c r="X26" i="7" s="1"/>
  <c r="Q25" i="7"/>
  <c r="U25" i="7"/>
  <c r="R25" i="7"/>
  <c r="X23" i="7" s="1"/>
  <c r="U22" i="7"/>
  <c r="Q22" i="7"/>
  <c r="R22" i="7"/>
  <c r="U19" i="7"/>
  <c r="R19" i="7"/>
  <c r="Q19" i="7"/>
  <c r="U16" i="7"/>
  <c r="Q16" i="7"/>
  <c r="R16" i="7"/>
  <c r="X14" i="7" s="1"/>
  <c r="V15" i="5"/>
  <c r="T16" i="5"/>
  <c r="U15" i="5"/>
  <c r="Q16" i="5"/>
  <c r="W16" i="5"/>
  <c r="R16" i="5"/>
  <c r="X20" i="7" l="1"/>
  <c r="X17" i="7"/>
  <c r="X44" i="7" s="1"/>
  <c r="V16" i="5"/>
  <c r="U16" i="5"/>
  <c r="X14" i="5" l="1"/>
  <c r="X44" i="5" s="1"/>
</calcChain>
</file>

<file path=xl/sharedStrings.xml><?xml version="1.0" encoding="utf-8"?>
<sst xmlns="http://schemas.openxmlformats.org/spreadsheetml/2006/main" count="301" uniqueCount="84">
  <si>
    <t>事業計画書</t>
    <rPh sb="0" eb="2">
      <t>ジギョウ</t>
    </rPh>
    <rPh sb="2" eb="5">
      <t>ケイカクショ</t>
    </rPh>
    <phoneticPr fontId="3"/>
  </si>
  <si>
    <t>No</t>
    <phoneticPr fontId="3"/>
  </si>
  <si>
    <t>旅程</t>
    <rPh sb="0" eb="2">
      <t>リョテイ</t>
    </rPh>
    <phoneticPr fontId="3"/>
  </si>
  <si>
    <t>方面</t>
    <rPh sb="0" eb="2">
      <t>ホウメン</t>
    </rPh>
    <phoneticPr fontId="3"/>
  </si>
  <si>
    <t>始期</t>
    <rPh sb="0" eb="2">
      <t>シキ</t>
    </rPh>
    <phoneticPr fontId="3"/>
  </si>
  <si>
    <t>終期</t>
    <rPh sb="0" eb="2">
      <t>シュウキ</t>
    </rPh>
    <phoneticPr fontId="3"/>
  </si>
  <si>
    <t>往路</t>
    <rPh sb="0" eb="2">
      <t>オウロ</t>
    </rPh>
    <phoneticPr fontId="3"/>
  </si>
  <si>
    <t>福島空港利用便</t>
    <rPh sb="0" eb="2">
      <t>フクシマ</t>
    </rPh>
    <rPh sb="2" eb="4">
      <t>クウコウ</t>
    </rPh>
    <rPh sb="4" eb="6">
      <t>リヨウ</t>
    </rPh>
    <rPh sb="6" eb="7">
      <t>ビン</t>
    </rPh>
    <phoneticPr fontId="3"/>
  </si>
  <si>
    <t>復路</t>
    <rPh sb="0" eb="2">
      <t>フクロ</t>
    </rPh>
    <phoneticPr fontId="3"/>
  </si>
  <si>
    <t>ANA1696</t>
    <phoneticPr fontId="3"/>
  </si>
  <si>
    <t>ANA1698</t>
    <phoneticPr fontId="3"/>
  </si>
  <si>
    <t>ANA1965</t>
    <phoneticPr fontId="3"/>
  </si>
  <si>
    <t>ANA1697</t>
    <phoneticPr fontId="3"/>
  </si>
  <si>
    <t>単価</t>
    <rPh sb="0" eb="2">
      <t>タンカ</t>
    </rPh>
    <phoneticPr fontId="3"/>
  </si>
  <si>
    <t>別表第３</t>
    <rPh sb="0" eb="2">
      <t>ベッピョウ</t>
    </rPh>
    <rPh sb="2" eb="3">
      <t>ダイ</t>
    </rPh>
    <phoneticPr fontId="3"/>
  </si>
  <si>
    <t>団体名・
コース番号等</t>
    <rPh sb="0" eb="3">
      <t>ダンタイメイ</t>
    </rPh>
    <rPh sb="8" eb="10">
      <t>バンゴウ</t>
    </rPh>
    <rPh sb="10" eb="11">
      <t>トウ</t>
    </rPh>
    <phoneticPr fontId="3"/>
  </si>
  <si>
    <t>金額</t>
    <rPh sb="0" eb="2">
      <t>キンガク</t>
    </rPh>
    <phoneticPr fontId="3"/>
  </si>
  <si>
    <t>IBX80
/ANA3180</t>
    <phoneticPr fontId="3"/>
  </si>
  <si>
    <t>IBX82
/ANA3182</t>
    <phoneticPr fontId="3"/>
  </si>
  <si>
    <t>IBX79
/ANA3179</t>
    <phoneticPr fontId="3"/>
  </si>
  <si>
    <t>IBX81
/ANA3181</t>
    <phoneticPr fontId="3"/>
  </si>
  <si>
    <t>事業実績調書</t>
    <rPh sb="0" eb="2">
      <t>ジギョウ</t>
    </rPh>
    <rPh sb="2" eb="4">
      <t>ジッセキ</t>
    </rPh>
    <rPh sb="4" eb="6">
      <t>チョウショ</t>
    </rPh>
    <phoneticPr fontId="3"/>
  </si>
  <si>
    <t>区分１(1)</t>
    <rPh sb="0" eb="2">
      <t>クブン</t>
    </rPh>
    <phoneticPr fontId="3"/>
  </si>
  <si>
    <t>区分１(2)</t>
    <rPh sb="0" eb="2">
      <t>クブン</t>
    </rPh>
    <phoneticPr fontId="3"/>
  </si>
  <si>
    <t>区分１(3)</t>
    <rPh sb="0" eb="2">
      <t>クブン</t>
    </rPh>
    <phoneticPr fontId="3"/>
  </si>
  <si>
    <t>区分２(1)</t>
    <rPh sb="0" eb="2">
      <t>クブン</t>
    </rPh>
    <phoneticPr fontId="3"/>
  </si>
  <si>
    <t>区分２(2)</t>
    <rPh sb="0" eb="2">
      <t>クブン</t>
    </rPh>
    <phoneticPr fontId="3"/>
  </si>
  <si>
    <t>区分２(3)</t>
    <rPh sb="0" eb="2">
      <t>クブン</t>
    </rPh>
    <phoneticPr fontId="3"/>
  </si>
  <si>
    <t>区分２(４)</t>
    <rPh sb="0" eb="2">
      <t>クブン</t>
    </rPh>
    <phoneticPr fontId="3"/>
  </si>
  <si>
    <t>合計額</t>
    <rPh sb="0" eb="3">
      <t>ゴウケイガク</t>
    </rPh>
    <phoneticPr fontId="3"/>
  </si>
  <si>
    <t>ANA1696
及び
ANA1697</t>
    <rPh sb="8" eb="9">
      <t>オヨ</t>
    </rPh>
    <phoneticPr fontId="3"/>
  </si>
  <si>
    <t>ANA1696のみ</t>
    <phoneticPr fontId="3"/>
  </si>
  <si>
    <t>ANA1697のみ</t>
    <phoneticPr fontId="3"/>
  </si>
  <si>
    <t>(1)～(3)に該当しないとき</t>
    <rPh sb="8" eb="10">
      <t>ガイトウ</t>
    </rPh>
    <phoneticPr fontId="3"/>
  </si>
  <si>
    <t>令和8年4月1日附則　第２条加算</t>
    <rPh sb="0" eb="2">
      <t>レイワ</t>
    </rPh>
    <rPh sb="3" eb="4">
      <t>ネン</t>
    </rPh>
    <rPh sb="5" eb="6">
      <t>ガツ</t>
    </rPh>
    <rPh sb="7" eb="8">
      <t>ニチ</t>
    </rPh>
    <rPh sb="8" eb="10">
      <t>フソク</t>
    </rPh>
    <rPh sb="11" eb="12">
      <t>ダイ</t>
    </rPh>
    <rPh sb="13" eb="14">
      <t>ジョウ</t>
    </rPh>
    <rPh sb="14" eb="16">
      <t>カサン</t>
    </rPh>
    <phoneticPr fontId="3"/>
  </si>
  <si>
    <t>(1)ANA1696及びANA1697利用</t>
    <rPh sb="10" eb="11">
      <t>オヨ</t>
    </rPh>
    <rPh sb="19" eb="21">
      <t>リヨウ</t>
    </rPh>
    <phoneticPr fontId="3"/>
  </si>
  <si>
    <t>補助額</t>
    <rPh sb="0" eb="3">
      <t>ホジョガク</t>
    </rPh>
    <phoneticPr fontId="3"/>
  </si>
  <si>
    <t>(2)ANA1696のみ</t>
    <phoneticPr fontId="3"/>
  </si>
  <si>
    <t>(3)ANA1697のみ</t>
    <phoneticPr fontId="3"/>
  </si>
  <si>
    <t>(4)(1)～(3)に該当しない</t>
    <rPh sb="11" eb="13">
      <t>ガイトウ</t>
    </rPh>
    <phoneticPr fontId="3"/>
  </si>
  <si>
    <t>伊丹での
乗継便利用人数</t>
    <rPh sb="0" eb="2">
      <t>イタミ</t>
    </rPh>
    <rPh sb="5" eb="7">
      <t>ノリツギ</t>
    </rPh>
    <rPh sb="7" eb="8">
      <t>ビン</t>
    </rPh>
    <rPh sb="8" eb="10">
      <t>リヨウ</t>
    </rPh>
    <rPh sb="10" eb="12">
      <t>ニンズウ</t>
    </rPh>
    <phoneticPr fontId="3"/>
  </si>
  <si>
    <t>-</t>
    <phoneticPr fontId="3"/>
  </si>
  <si>
    <t>往復人数</t>
    <rPh sb="0" eb="2">
      <t>オウフク</t>
    </rPh>
    <rPh sb="2" eb="4">
      <t>ニンズウ</t>
    </rPh>
    <phoneticPr fontId="3"/>
  </si>
  <si>
    <t>往路便</t>
    <rPh sb="0" eb="2">
      <t>オウロ</t>
    </rPh>
    <rPh sb="2" eb="3">
      <t>ビン</t>
    </rPh>
    <phoneticPr fontId="3"/>
  </si>
  <si>
    <t>復路便</t>
    <rPh sb="0" eb="2">
      <t>フクロ</t>
    </rPh>
    <rPh sb="2" eb="3">
      <t>ビン</t>
    </rPh>
    <phoneticPr fontId="3"/>
  </si>
  <si>
    <t>検索値（Category）</t>
    <rPh sb="0" eb="3">
      <t>ケンサクチ</t>
    </rPh>
    <phoneticPr fontId="3"/>
  </si>
  <si>
    <t>区分１　大型機材【C_3_1】</t>
    <rPh sb="0" eb="2">
      <t>クブン</t>
    </rPh>
    <rPh sb="4" eb="6">
      <t>オオガタ</t>
    </rPh>
    <rPh sb="6" eb="8">
      <t>キザイ</t>
    </rPh>
    <phoneticPr fontId="3"/>
  </si>
  <si>
    <t>区分２　乗継利用あり【C_3_2】</t>
    <rPh sb="0" eb="2">
      <t>クブン</t>
    </rPh>
    <rPh sb="4" eb="6">
      <t>ノリツギ</t>
    </rPh>
    <rPh sb="6" eb="8">
      <t>リヨウ</t>
    </rPh>
    <phoneticPr fontId="3"/>
  </si>
  <si>
    <t>【Cat_】</t>
    <phoneticPr fontId="3"/>
  </si>
  <si>
    <t>様式タイトル</t>
    <rPh sb="0" eb="2">
      <t>ヨウシキ</t>
    </rPh>
    <phoneticPr fontId="3"/>
  </si>
  <si>
    <t>第１号様式(1)（第４条関係）</t>
    <phoneticPr fontId="3"/>
  </si>
  <si>
    <t>第４号様式(1)（第10条関係）</t>
    <phoneticPr fontId="3"/>
  </si>
  <si>
    <t>様式NO</t>
    <rPh sb="0" eb="2">
      <t>ヨウシキ</t>
    </rPh>
    <phoneticPr fontId="3"/>
  </si>
  <si>
    <t>申請</t>
    <rPh sb="0" eb="2">
      <t>シンセイ</t>
    </rPh>
    <phoneticPr fontId="3"/>
  </si>
  <si>
    <t>実績報告</t>
    <rPh sb="0" eb="2">
      <t>ジッセキ</t>
    </rPh>
    <rPh sb="2" eb="4">
      <t>ホウコク</t>
    </rPh>
    <phoneticPr fontId="3"/>
  </si>
  <si>
    <t>附則別表　大阪路線利用の場合</t>
    <rPh sb="0" eb="2">
      <t>フソク</t>
    </rPh>
    <rPh sb="2" eb="4">
      <t>ベッピョウ</t>
    </rPh>
    <rPh sb="5" eb="7">
      <t>オオサカ</t>
    </rPh>
    <rPh sb="7" eb="9">
      <t>ロセン</t>
    </rPh>
    <rPh sb="9" eb="11">
      <t>リヨウ</t>
    </rPh>
    <rPh sb="12" eb="14">
      <t>バアイ</t>
    </rPh>
    <phoneticPr fontId="3"/>
  </si>
  <si>
    <t>補助額（別表第３又は附則別表）</t>
    <rPh sb="0" eb="3">
      <t>ホジョガク</t>
    </rPh>
    <rPh sb="4" eb="6">
      <t>ベッピョウ</t>
    </rPh>
    <rPh sb="6" eb="7">
      <t>ダイ</t>
    </rPh>
    <rPh sb="8" eb="9">
      <t>マタ</t>
    </rPh>
    <rPh sb="10" eb="12">
      <t>フソク</t>
    </rPh>
    <rPh sb="12" eb="14">
      <t>ベッピョウ</t>
    </rPh>
    <phoneticPr fontId="3"/>
  </si>
  <si>
    <t>附則別表
区分１(4)</t>
    <rPh sb="0" eb="2">
      <t>フソク</t>
    </rPh>
    <rPh sb="2" eb="4">
      <t>ベッピョウ</t>
    </rPh>
    <rPh sb="5" eb="7">
      <t>クブン</t>
    </rPh>
    <phoneticPr fontId="3"/>
  </si>
  <si>
    <t>(1)～(3)に該当しないとき</t>
    <phoneticPr fontId="3"/>
  </si>
  <si>
    <t>補助対象事業の終期</t>
    <rPh sb="0" eb="4">
      <t>ホジョタイショウ</t>
    </rPh>
    <rPh sb="4" eb="6">
      <t>ジギョウ</t>
    </rPh>
    <rPh sb="7" eb="9">
      <t>シュウキ</t>
    </rPh>
    <phoneticPr fontId="3"/>
  </si>
  <si>
    <t>別表（Appended Table）</t>
    <rPh sb="0" eb="2">
      <t>ベッピョウ</t>
    </rPh>
    <phoneticPr fontId="3"/>
  </si>
  <si>
    <t>【AT_】</t>
    <phoneticPr fontId="3"/>
  </si>
  <si>
    <t>【TO】</t>
    <phoneticPr fontId="3"/>
  </si>
  <si>
    <t>附則別表
区分１(1)</t>
    <rPh sb="0" eb="2">
      <t>フソク</t>
    </rPh>
    <rPh sb="2" eb="4">
      <t>ベッピョウ</t>
    </rPh>
    <rPh sb="5" eb="7">
      <t>クブン</t>
    </rPh>
    <phoneticPr fontId="3"/>
  </si>
  <si>
    <t>附則別表
区分１(2)</t>
    <rPh sb="0" eb="2">
      <t>フソク</t>
    </rPh>
    <rPh sb="2" eb="4">
      <t>ベッピョウ</t>
    </rPh>
    <rPh sb="5" eb="7">
      <t>クブン</t>
    </rPh>
    <phoneticPr fontId="3"/>
  </si>
  <si>
    <t>附則別表
区分１(3)</t>
    <rPh sb="0" eb="2">
      <t>フソク</t>
    </rPh>
    <rPh sb="2" eb="4">
      <t>ベッピョウ</t>
    </rPh>
    <rPh sb="5" eb="7">
      <t>クブン</t>
    </rPh>
    <phoneticPr fontId="3"/>
  </si>
  <si>
    <t>※記入欄が不足する場合は、別葉とすること。</t>
    <rPh sb="1" eb="3">
      <t>キニュウ</t>
    </rPh>
    <rPh sb="3" eb="4">
      <t>ラン</t>
    </rPh>
    <rPh sb="5" eb="7">
      <t>フソク</t>
    </rPh>
    <rPh sb="9" eb="11">
      <t>バアイ</t>
    </rPh>
    <rPh sb="13" eb="14">
      <t>ベツ</t>
    </rPh>
    <rPh sb="14" eb="15">
      <t>ハ</t>
    </rPh>
    <phoneticPr fontId="3"/>
  </si>
  <si>
    <t>往路
利用
人数</t>
    <rPh sb="0" eb="2">
      <t>オウロ</t>
    </rPh>
    <rPh sb="3" eb="5">
      <t>リヨウ</t>
    </rPh>
    <rPh sb="6" eb="8">
      <t>ニンズウ</t>
    </rPh>
    <phoneticPr fontId="3"/>
  </si>
  <si>
    <t>復路
利用
人数</t>
    <rPh sb="0" eb="2">
      <t>フクロ</t>
    </rPh>
    <rPh sb="3" eb="5">
      <t>リヨウ</t>
    </rPh>
    <rPh sb="6" eb="8">
      <t>ニンズウ</t>
    </rPh>
    <phoneticPr fontId="3"/>
  </si>
  <si>
    <t>旅行参加
総人数
(添乗員及び
幼児を除く)</t>
    <rPh sb="0" eb="2">
      <t>リョコウ</t>
    </rPh>
    <rPh sb="2" eb="4">
      <t>サンカ</t>
    </rPh>
    <rPh sb="5" eb="8">
      <t>ソウニンズウ</t>
    </rPh>
    <rPh sb="11" eb="14">
      <t>テンジョウイン</t>
    </rPh>
    <rPh sb="14" eb="15">
      <t>オヨ</t>
    </rPh>
    <rPh sb="17" eb="19">
      <t>ヨウジ</t>
    </rPh>
    <rPh sb="20" eb="21">
      <t>ノゾ</t>
    </rPh>
    <phoneticPr fontId="3"/>
  </si>
  <si>
    <t>ANA1696</t>
  </si>
  <si>
    <t>ANA1697</t>
  </si>
  <si>
    <t>上乗せ</t>
    <rPh sb="0" eb="2">
      <t>ウワノ</t>
    </rPh>
    <phoneticPr fontId="3"/>
  </si>
  <si>
    <t>→1,000+3,000=+4,000→7,000+4,000=11,000</t>
    <phoneticPr fontId="3"/>
  </si>
  <si>
    <t>→2,000+1,000=+3,000→3,000+3,000=6,000</t>
    <phoneticPr fontId="3"/>
  </si>
  <si>
    <t>→2,000+3,000=+5,000→10,000+5,000=15,000</t>
    <phoneticPr fontId="3"/>
  </si>
  <si>
    <t>→1,000+1,000=+2,000→0+2,000=2,000</t>
    <phoneticPr fontId="3"/>
  </si>
  <si>
    <t>大阪</t>
    <rPh sb="0" eb="2">
      <t>オオサカ</t>
    </rPh>
    <phoneticPr fontId="3"/>
  </si>
  <si>
    <t>職場研修旅行</t>
    <rPh sb="0" eb="2">
      <t>ショクバ</t>
    </rPh>
    <rPh sb="2" eb="4">
      <t>ケンシュウ</t>
    </rPh>
    <rPh sb="4" eb="6">
      <t>リョコウ</t>
    </rPh>
    <phoneticPr fontId="3"/>
  </si>
  <si>
    <t>大阪・京都</t>
    <rPh sb="0" eb="2">
      <t>オオサカ</t>
    </rPh>
    <rPh sb="3" eb="5">
      <t>キョウト</t>
    </rPh>
    <phoneticPr fontId="3"/>
  </si>
  <si>
    <t>○○会</t>
    <rPh sb="2" eb="3">
      <t>カイ</t>
    </rPh>
    <phoneticPr fontId="3"/>
  </si>
  <si>
    <t>◇◇会</t>
    <rPh sb="2" eb="3">
      <t>カイ</t>
    </rPh>
    <phoneticPr fontId="3"/>
  </si>
  <si>
    <t>南九州（鹿児島・宮崎）</t>
    <rPh sb="0" eb="1">
      <t>ミナミ</t>
    </rPh>
    <rPh sb="1" eb="3">
      <t>キュウシュウ</t>
    </rPh>
    <rPh sb="4" eb="7">
      <t>カゴシマ</t>
    </rPh>
    <rPh sb="8" eb="10">
      <t>ミヤザキ</t>
    </rPh>
    <phoneticPr fontId="3"/>
  </si>
  <si>
    <t>IBX80
/ANA3180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</si>
</sst>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b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u/>
      <sz val="16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 vertical="center"/>
    </xf>
    <xf numFmtId="38" fontId="2" fillId="0" borderId="1" xfId="1" applyFont="1" applyBorder="1" applyAlignment="1"/>
    <xf numFmtId="0" fontId="2" fillId="2" borderId="0" xfId="0" applyFont="1" applyFill="1"/>
    <xf numFmtId="0" fontId="2" fillId="0" borderId="0" xfId="0" applyFont="1" applyAlignment="1">
      <alignment horizontal="left" vertical="top"/>
    </xf>
    <xf numFmtId="0" fontId="4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8" fontId="2" fillId="0" borderId="1" xfId="1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57" fontId="2" fillId="0" borderId="1" xfId="0" applyNumberFormat="1" applyFont="1" applyBorder="1"/>
    <xf numFmtId="38" fontId="2" fillId="0" borderId="1" xfId="1" applyFont="1" applyBorder="1" applyAlignment="1">
      <alignment horizontal="right"/>
    </xf>
    <xf numFmtId="176" fontId="9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76" fontId="13" fillId="0" borderId="0" xfId="0" applyNumberFormat="1" applyFont="1" applyAlignment="1" applyProtection="1">
      <alignment horizontal="left" vertical="center"/>
      <protection locked="0"/>
    </xf>
    <xf numFmtId="0" fontId="5" fillId="0" borderId="0" xfId="0" applyFont="1"/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/>
    <xf numFmtId="38" fontId="8" fillId="0" borderId="1" xfId="1" applyFont="1" applyBorder="1" applyAlignment="1" applyProtection="1">
      <alignment horizontal="right" vertical="center"/>
    </xf>
    <xf numFmtId="38" fontId="8" fillId="0" borderId="1" xfId="1" applyFont="1" applyBorder="1" applyAlignment="1" applyProtection="1"/>
    <xf numFmtId="38" fontId="9" fillId="0" borderId="1" xfId="1" applyFont="1" applyBorder="1" applyAlignment="1" applyProtection="1"/>
    <xf numFmtId="38" fontId="9" fillId="0" borderId="0" xfId="1" applyFont="1" applyBorder="1" applyAlignment="1" applyProtection="1"/>
    <xf numFmtId="38" fontId="12" fillId="0" borderId="11" xfId="0" applyNumberFormat="1" applyFont="1" applyBorder="1" applyAlignment="1">
      <alignment horizontal="center" vertical="center"/>
    </xf>
    <xf numFmtId="38" fontId="12" fillId="0" borderId="0" xfId="0" applyNumberFormat="1" applyFont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57" fontId="2" fillId="0" borderId="0" xfId="0" applyNumberFormat="1" applyFont="1"/>
    <xf numFmtId="38" fontId="2" fillId="0" borderId="0" xfId="1" applyFont="1" applyBorder="1" applyAlignment="1">
      <alignment horizontal="right"/>
    </xf>
    <xf numFmtId="38" fontId="2" fillId="0" borderId="0" xfId="1" quotePrefix="1" applyFont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distributed" vertical="distributed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38" fontId="8" fillId="0" borderId="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A6D11-3F71-4E81-B164-CAC8BDB4BAA3}">
  <sheetPr>
    <pageSetUpPr fitToPage="1"/>
  </sheetPr>
  <dimension ref="B1:X46"/>
  <sheetViews>
    <sheetView tabSelected="1" view="pageBreakPreview" zoomScale="85" zoomScaleNormal="100" zoomScaleSheetLayoutView="85" workbookViewId="0">
      <pane xSplit="6" ySplit="13" topLeftCell="G14" activePane="bottomRight" state="frozen"/>
      <selection pane="topRight" activeCell="G1" sqref="G1"/>
      <selection pane="bottomLeft" activeCell="A13" sqref="A13"/>
      <selection pane="bottomRight" activeCell="G14" sqref="G14:G16"/>
    </sheetView>
  </sheetViews>
  <sheetFormatPr defaultColWidth="4.625" defaultRowHeight="14.25"/>
  <cols>
    <col min="1" max="1" width="1.125" style="28" customWidth="1"/>
    <col min="2" max="2" width="1.875" style="28" customWidth="1"/>
    <col min="3" max="3" width="4.125" style="28" customWidth="1"/>
    <col min="4" max="4" width="10.125" style="28" bestFit="1" customWidth="1"/>
    <col min="5" max="5" width="11.875" style="28" bestFit="1" customWidth="1"/>
    <col min="6" max="6" width="16.75" style="28" customWidth="1"/>
    <col min="7" max="7" width="22.875" style="28" customWidth="1"/>
    <col min="8" max="8" width="14.875" style="28" customWidth="1"/>
    <col min="9" max="9" width="12" style="28" customWidth="1"/>
    <col min="10" max="10" width="8.75" style="28" customWidth="1"/>
    <col min="11" max="11" width="11.5" style="28" customWidth="1"/>
    <col min="12" max="12" width="8.75" style="28" customWidth="1"/>
    <col min="13" max="14" width="8.625" style="28" customWidth="1"/>
    <col min="15" max="15" width="9.5" style="28" bestFit="1" customWidth="1"/>
    <col min="16" max="23" width="12.125" style="28" customWidth="1"/>
    <col min="24" max="24" width="13.375" style="28" customWidth="1"/>
    <col min="25" max="25" width="2" style="28" customWidth="1"/>
    <col min="26" max="16384" width="4.625" style="28"/>
  </cols>
  <sheetData>
    <row r="1" spans="2:24" ht="3.75" customHeight="1" thickBot="1"/>
    <row r="2" spans="2:24" ht="33.75" customHeight="1" thickBot="1">
      <c r="F2" s="46" t="s">
        <v>53</v>
      </c>
    </row>
    <row r="5" spans="2:24" ht="6" customHeight="1"/>
    <row r="6" spans="2:24">
      <c r="B6" s="50" t="str">
        <f>IF(F2=設定値!A5,設定値!A2,設定値!A3)</f>
        <v>第１号様式(1)（第４条関係）</v>
      </c>
      <c r="C6" s="50"/>
      <c r="D6" s="50"/>
      <c r="E6" s="50"/>
      <c r="F6" s="50"/>
    </row>
    <row r="7" spans="2:24" ht="7.5" customHeight="1"/>
    <row r="8" spans="2:24" ht="31.5" customHeight="1">
      <c r="D8" s="51" t="str">
        <f>IF(F2=設定値!A5,設定値!B2,設定値!B3)</f>
        <v>事業計画書</v>
      </c>
      <c r="E8" s="51"/>
      <c r="F8" s="51"/>
      <c r="G8" s="29"/>
      <c r="H8" s="30"/>
      <c r="P8" s="31"/>
      <c r="Q8" s="31"/>
    </row>
    <row r="9" spans="2:24" ht="6" customHeight="1"/>
    <row r="10" spans="2:24" ht="18.75" customHeight="1">
      <c r="C10" s="52" t="s">
        <v>1</v>
      </c>
      <c r="D10" s="53" t="s">
        <v>2</v>
      </c>
      <c r="E10" s="54"/>
      <c r="F10" s="52" t="s">
        <v>3</v>
      </c>
      <c r="G10" s="59" t="s">
        <v>15</v>
      </c>
      <c r="H10" s="59" t="s">
        <v>69</v>
      </c>
      <c r="I10" s="53" t="s">
        <v>7</v>
      </c>
      <c r="J10" s="60"/>
      <c r="K10" s="60"/>
      <c r="L10" s="54"/>
      <c r="M10" s="63" t="s">
        <v>40</v>
      </c>
      <c r="N10" s="64"/>
      <c r="O10" s="34"/>
      <c r="P10" s="69" t="s">
        <v>56</v>
      </c>
      <c r="Q10" s="69"/>
      <c r="R10" s="69"/>
      <c r="S10" s="69"/>
      <c r="T10" s="69"/>
      <c r="U10" s="69"/>
      <c r="V10" s="69"/>
      <c r="W10" s="69"/>
      <c r="X10" s="69"/>
    </row>
    <row r="11" spans="2:24" ht="37.5" customHeight="1">
      <c r="C11" s="52"/>
      <c r="D11" s="55"/>
      <c r="E11" s="56"/>
      <c r="F11" s="52"/>
      <c r="G11" s="59"/>
      <c r="H11" s="59"/>
      <c r="I11" s="55"/>
      <c r="J11" s="61"/>
      <c r="K11" s="61"/>
      <c r="L11" s="56"/>
      <c r="M11" s="65"/>
      <c r="N11" s="66"/>
      <c r="O11" s="34"/>
      <c r="P11" s="33" t="s">
        <v>22</v>
      </c>
      <c r="Q11" s="32" t="s">
        <v>23</v>
      </c>
      <c r="R11" s="32" t="s">
        <v>24</v>
      </c>
      <c r="S11" s="33" t="s">
        <v>41</v>
      </c>
      <c r="T11" s="32" t="s">
        <v>25</v>
      </c>
      <c r="U11" s="32" t="s">
        <v>26</v>
      </c>
      <c r="V11" s="32" t="s">
        <v>27</v>
      </c>
      <c r="W11" s="32" t="s">
        <v>28</v>
      </c>
      <c r="X11" s="70" t="s">
        <v>29</v>
      </c>
    </row>
    <row r="12" spans="2:24" ht="27" customHeight="1">
      <c r="C12" s="52"/>
      <c r="D12" s="57"/>
      <c r="E12" s="58"/>
      <c r="F12" s="52"/>
      <c r="G12" s="59"/>
      <c r="H12" s="59"/>
      <c r="I12" s="57"/>
      <c r="J12" s="62"/>
      <c r="K12" s="62"/>
      <c r="L12" s="58"/>
      <c r="M12" s="67"/>
      <c r="N12" s="68"/>
      <c r="O12" s="34"/>
      <c r="P12" s="36" t="s">
        <v>63</v>
      </c>
      <c r="Q12" s="36" t="s">
        <v>64</v>
      </c>
      <c r="R12" s="36" t="s">
        <v>65</v>
      </c>
      <c r="S12" s="36" t="s">
        <v>57</v>
      </c>
      <c r="T12" s="32" t="s">
        <v>41</v>
      </c>
      <c r="U12" s="32" t="s">
        <v>41</v>
      </c>
      <c r="V12" s="32" t="s">
        <v>41</v>
      </c>
      <c r="W12" s="32" t="s">
        <v>41</v>
      </c>
      <c r="X12" s="71"/>
    </row>
    <row r="13" spans="2:24" ht="42.75">
      <c r="C13" s="52"/>
      <c r="D13" s="32" t="s">
        <v>4</v>
      </c>
      <c r="E13" s="32" t="s">
        <v>5</v>
      </c>
      <c r="F13" s="52"/>
      <c r="G13" s="52"/>
      <c r="H13" s="59"/>
      <c r="I13" s="32" t="s">
        <v>43</v>
      </c>
      <c r="J13" s="33" t="s">
        <v>67</v>
      </c>
      <c r="K13" s="32" t="s">
        <v>44</v>
      </c>
      <c r="L13" s="33" t="s">
        <v>68</v>
      </c>
      <c r="M13" s="33" t="s">
        <v>67</v>
      </c>
      <c r="N13" s="33" t="s">
        <v>68</v>
      </c>
      <c r="O13" s="37"/>
      <c r="P13" s="33" t="s">
        <v>30</v>
      </c>
      <c r="Q13" s="32" t="s">
        <v>31</v>
      </c>
      <c r="R13" s="32" t="s">
        <v>32</v>
      </c>
      <c r="S13" s="10" t="s">
        <v>58</v>
      </c>
      <c r="T13" s="33" t="s">
        <v>30</v>
      </c>
      <c r="U13" s="32" t="s">
        <v>31</v>
      </c>
      <c r="V13" s="32" t="s">
        <v>32</v>
      </c>
      <c r="W13" s="10" t="s">
        <v>33</v>
      </c>
      <c r="X13" s="72"/>
    </row>
    <row r="14" spans="2:24" ht="21" customHeight="1">
      <c r="C14" s="52">
        <v>1</v>
      </c>
      <c r="D14" s="73"/>
      <c r="E14" s="73"/>
      <c r="F14" s="74"/>
      <c r="G14" s="74"/>
      <c r="H14" s="74"/>
      <c r="I14" s="74"/>
      <c r="J14" s="75"/>
      <c r="K14" s="74"/>
      <c r="L14" s="75"/>
      <c r="M14" s="75"/>
      <c r="N14" s="75"/>
      <c r="O14" s="12" t="s">
        <v>42</v>
      </c>
      <c r="P14" s="38" t="str">
        <f>IF(D14="","",IF(COUNTIF($I14,Cat_1696)+COUNTIF($I14,Cat_1697)+COUNTIF($K14,Cat_1696)+COUNTIF($K14,Cat_1697)&gt;=2,($J14+$L14)-$H14,0))</f>
        <v/>
      </c>
      <c r="Q14" s="39" t="str">
        <f>IF(D14="","",IF(AND($P14&lt;=0,OR($I14=Cat_1696,$K14=Cat_1696)),IF(COUNTIF($I14,Cat_1696)+COUNTIF($K14,Cat_1696)&lt;2,($J14+$L14)-$H14,0),0))</f>
        <v/>
      </c>
      <c r="R14" s="39" t="str">
        <f>IF(D14="","",IF(AND($P14&lt;=0,OR($I14=Cat_1697,$K14=Cat_1697)),IF(COUNTIF($I14,Cat_1697)+COUNTIF($K14,Cat_1697)&lt;2,($J14+$L14)-$H14,0),0))</f>
        <v/>
      </c>
      <c r="S14" s="39" t="str">
        <f>IF(D14="","",IF(COUNTIF($I14,Cat_1696)+COUNTIF($I14,Cat_1697)+COUNTIF($K14,Cat_1696)+COUNTIF($K14,Cat_1697)=0,($J14+$L14)-$H14,0))</f>
        <v/>
      </c>
      <c r="T14" s="39" t="str">
        <f>IF(D14="","",IF(COUNTIF($I14,Cat_1696)+COUNTIF($I14,Cat_1697)+COUNTIF($K14,Cat_1696)+COUNTIF($K14,Cat_1697)&gt;=2,IF(($M14+$N14)-$H14&lt;=0,0,($M14+$N14)-$H14),0))</f>
        <v/>
      </c>
      <c r="U14" s="39" t="str">
        <f>IF(D14="","",IF(AND($P14&lt;=0,OR($I14=Cat_1696,$K14=Cat_1696)),IF(COUNTIF($I14,Cat_1696)+COUNTIF($K14,Cat_1696)&lt;2,IF(($M14+$N14)-$H14&lt;0,0,($M14+$N14)-$H14),0),0))</f>
        <v/>
      </c>
      <c r="V14" s="39" t="str">
        <f>IF(D14="","",IF(AND($P14&lt;=0,OR($I14=Cat_1697,$K14=Cat_1697)),IF(COUNTIF($I14,Cat_1697)+COUNTIF($K14,Cat_1697)&lt;2,IF(($M14+$N14)-$H14&lt;0,0,($M14+$N14)-$H14),0),0))</f>
        <v/>
      </c>
      <c r="W14" s="39" t="str">
        <f>IF(D14="","",IF(COUNTIF($I14,Cat_1696)+COUNTIF($I14,Cat_1697)+COUNTIF($K14,Cat_1696)+COUNTIF($K14,Cat_1697)=0,IF(($M14+$N14)-$H14&lt;0,0,($M14+$N14)-$H14),0))</f>
        <v/>
      </c>
      <c r="X14" s="76" t="str">
        <f>IF(D14="","",SUM(P16:W16))</f>
        <v/>
      </c>
    </row>
    <row r="15" spans="2:24" ht="21" customHeight="1">
      <c r="C15" s="52"/>
      <c r="D15" s="73"/>
      <c r="E15" s="73"/>
      <c r="F15" s="74"/>
      <c r="G15" s="74"/>
      <c r="H15" s="74"/>
      <c r="I15" s="74"/>
      <c r="J15" s="75"/>
      <c r="K15" s="74"/>
      <c r="L15" s="75"/>
      <c r="M15" s="75"/>
      <c r="N15" s="75"/>
      <c r="O15" s="12" t="s">
        <v>13</v>
      </c>
      <c r="P15" s="40" t="str">
        <f>IF(D14="","",IF(COUNTIF($I14,Cat_1696)+COUNTIF($I14,Cat_1697)+COUNTIF($K14,Cat_1696)+COUNTIF($K14,Cat_1697)&gt;=2,IF($E14&lt;=TO,AT_1,C_3_1_1),0))</f>
        <v/>
      </c>
      <c r="Q15" s="41" t="str">
        <f>IF(D14="","",IF(AND($P14&lt;=0,OR($I14=Cat_1696,$K14=Cat_1696)),IF(COUNTIF($I14,Cat_1696)+COUNTIF($K14,Cat_1696)&lt;2,IF($E14&lt;=TO,AT_2,C_3_1_2),0),0))</f>
        <v/>
      </c>
      <c r="R15" s="41" t="str">
        <f>IF(D14="","",IF(AND($P14&lt;=0,OR($I14=Cat_1697,$K14=Cat_1697)),IF(COUNTIF($J14,Cat_1697)+COUNTIF($L14,Cat_1697)&lt;2,IF($E14&lt;=TO,AT_3,C_3_1_3),0),0))</f>
        <v/>
      </c>
      <c r="S15" s="41" t="str">
        <f>IF(D14="","",IF(COUNTIF($I14,Cat_1696)+COUNTIF($I14,Cat_1697)+COUNTIF($K14,Cat_1696)+COUNTIF($K14,Cat_1697)=0,IF(E14&lt;=TO,AT_4,0),0))</f>
        <v/>
      </c>
      <c r="T15" s="41" t="str">
        <f>IF(D14="","",IF(COUNTIF($I14,Cat_1696)+COUNTIF($I14,Cat_1697)+COUNTIF($K14,Cat_1696)+COUNTIF($K14,Cat_1697)&gt;=2,IF(T14=0,0,C_3_2_1),0))</f>
        <v/>
      </c>
      <c r="U15" s="41" t="str">
        <f>IF(D14="","",IF(AND($P14&lt;=0,OR($I14=Cat_1696,$K14=Cat_1696)),IF(COUNTIF($I14,Cat_1696)+COUNTIF($K14,Cat_1696)&lt;2,IF(U14=0,0,C_3_2_2),0),0))</f>
        <v/>
      </c>
      <c r="V15" s="41" t="str">
        <f>IF(D14="","",IF(AND($P14&lt;=0,OR($I14=Cat_1697,$K14=Cat_1697)),IF(COUNTIF($J14,Cat_1697)+COUNTIF($L14,Cat_1697)&lt;2,IF(V14=0,0,C_3_2_3),0),0))</f>
        <v/>
      </c>
      <c r="W15" s="41" t="str">
        <f>IF(D14="","",IF(COUNTIF($I14,Cat_1696)+COUNTIF($I14,Cat_1697)+COUNTIF($K14,Cat_1696)+COUNTIF($K14,Cat_1697)=0,IF(W14=0,0,C_3_2_4),0))</f>
        <v/>
      </c>
      <c r="X15" s="71"/>
    </row>
    <row r="16" spans="2:24" ht="21" customHeight="1">
      <c r="C16" s="52"/>
      <c r="D16" s="73"/>
      <c r="E16" s="73"/>
      <c r="F16" s="74"/>
      <c r="G16" s="74"/>
      <c r="H16" s="74"/>
      <c r="I16" s="74"/>
      <c r="J16" s="75"/>
      <c r="K16" s="74"/>
      <c r="L16" s="75"/>
      <c r="M16" s="75"/>
      <c r="N16" s="75"/>
      <c r="O16" s="12" t="s">
        <v>16</v>
      </c>
      <c r="P16" s="42" t="str">
        <f t="shared" ref="P16:W16" si="0">IF(P14&lt;&gt;"",P14*P15,"")</f>
        <v/>
      </c>
      <c r="Q16" s="42" t="str">
        <f t="shared" si="0"/>
        <v/>
      </c>
      <c r="R16" s="42" t="str">
        <f t="shared" si="0"/>
        <v/>
      </c>
      <c r="S16" s="42" t="str">
        <f t="shared" si="0"/>
        <v/>
      </c>
      <c r="T16" s="42" t="str">
        <f t="shared" si="0"/>
        <v/>
      </c>
      <c r="U16" s="42" t="str">
        <f t="shared" si="0"/>
        <v/>
      </c>
      <c r="V16" s="42" t="str">
        <f t="shared" si="0"/>
        <v/>
      </c>
      <c r="W16" s="42" t="str">
        <f t="shared" si="0"/>
        <v/>
      </c>
      <c r="X16" s="72"/>
    </row>
    <row r="17" spans="3:24" ht="21" customHeight="1">
      <c r="C17" s="52">
        <v>2</v>
      </c>
      <c r="D17" s="73"/>
      <c r="E17" s="73"/>
      <c r="F17" s="74"/>
      <c r="G17" s="74"/>
      <c r="H17" s="74"/>
      <c r="I17" s="74"/>
      <c r="J17" s="75"/>
      <c r="K17" s="74"/>
      <c r="L17" s="75"/>
      <c r="M17" s="75"/>
      <c r="N17" s="75"/>
      <c r="O17" s="12" t="s">
        <v>42</v>
      </c>
      <c r="P17" s="38" t="str">
        <f>IF(D17="","",IF(COUNTIF($I17,Cat_1696)+COUNTIF($I17,Cat_1697)+COUNTIF($K17,Cat_1696)+COUNTIF($K17,Cat_1697)&gt;=2,($J17+$L17)-$H17,0))</f>
        <v/>
      </c>
      <c r="Q17" s="39" t="str">
        <f>IF(D17="","",IF(AND($P17&lt;=0,OR($I17=Cat_1696,$K17=Cat_1696)),IF(COUNTIF($I17,Cat_1696)+COUNTIF($K17,Cat_1696)&lt;2,($J17+$L17)-$H17,0),0))</f>
        <v/>
      </c>
      <c r="R17" s="39" t="str">
        <f>IF(D17="","",IF(AND($P17&lt;=0,OR($I17=Cat_1697,$K17=Cat_1697)),IF(COUNTIF($I17,Cat_1697)+COUNTIF($K17,Cat_1697)&lt;2,($J17+$L17)-$H17,0),0))</f>
        <v/>
      </c>
      <c r="S17" s="39" t="str">
        <f>IF(D17="","",IF(COUNTIF($I17,Cat_1696)+COUNTIF($I17,Cat_1697)+COUNTIF($K17,Cat_1696)+COUNTIF($K17,Cat_1697)=0,($J17+$L17)-$H17,0))</f>
        <v/>
      </c>
      <c r="T17" s="39" t="str">
        <f>IF(D17="","",IF(COUNTIF($I17,Cat_1696)+COUNTIF($I17,Cat_1697)+COUNTIF($K17,Cat_1696)+COUNTIF($K17,Cat_1697)&gt;=2,IF(($M17+$N17)-$H17&lt;=0,0,($M17+$N17)-$H17),0))</f>
        <v/>
      </c>
      <c r="U17" s="39" t="str">
        <f>IF(D17="","",IF(AND($P17&lt;=0,OR($I17=Cat_1696,$K17=Cat_1696)),IF(COUNTIF($I17,Cat_1696)+COUNTIF($K17,Cat_1696)&lt;2,IF(($M17+$N17)-$H17&lt;0,0,($M17+$N17)-$H17),0),0))</f>
        <v/>
      </c>
      <c r="V17" s="39" t="str">
        <f>IF(D17="","",IF(AND($P17&lt;=0,OR($I17=Cat_1697,$K17=Cat_1697)),IF(COUNTIF($I17,Cat_1697)+COUNTIF($K17,Cat_1697)&lt;2,IF(($M17+$N17)-$H17&lt;0,0,($M17+$N17)-$H17),0),0))</f>
        <v/>
      </c>
      <c r="W17" s="39" t="str">
        <f>IF(D17="","",IF(COUNTIF($I17,Cat_1696)+COUNTIF($I17,Cat_1697)+COUNTIF($K17,Cat_1696)+COUNTIF($K17,Cat_1697)=0,IF(($M17+$N17)-$H17&lt;0,0,($M17+$N17)-$H17),0))</f>
        <v/>
      </c>
      <c r="X17" s="76" t="str">
        <f>IF(D17="","",SUM(P19:W19))</f>
        <v/>
      </c>
    </row>
    <row r="18" spans="3:24" ht="21" customHeight="1">
      <c r="C18" s="52"/>
      <c r="D18" s="73"/>
      <c r="E18" s="73"/>
      <c r="F18" s="74"/>
      <c r="G18" s="74"/>
      <c r="H18" s="74"/>
      <c r="I18" s="74"/>
      <c r="J18" s="75"/>
      <c r="K18" s="74"/>
      <c r="L18" s="75"/>
      <c r="M18" s="75"/>
      <c r="N18" s="75"/>
      <c r="O18" s="12" t="s">
        <v>13</v>
      </c>
      <c r="P18" s="40" t="str">
        <f>IF(D17="","",IF(COUNTIF($I17,Cat_1696)+COUNTIF($I17,Cat_1697)+COUNTIF($K17,Cat_1696)+COUNTIF($K17,Cat_1697)&gt;=2,IF($E17&lt;=TO,AT_1,C_3_1_1),0))</f>
        <v/>
      </c>
      <c r="Q18" s="41" t="str">
        <f>IF(D17="","",IF(AND($P17&lt;=0,OR($I17=Cat_1696,$K17=Cat_1696)),IF(COUNTIF($I17,Cat_1696)+COUNTIF($K17,Cat_1696)&lt;2,IF($E17&lt;=TO,AT_2,C_3_1_2),0),0))</f>
        <v/>
      </c>
      <c r="R18" s="41" t="str">
        <f>IF(D17="","",IF(AND($P17&lt;=0,OR($I17=Cat_1697,$K17=Cat_1697)),IF(COUNTIF($J17,Cat_1697)+COUNTIF($L17,Cat_1697)&lt;2,IF($E17&lt;=TO,AT_3,C_3_1_3),0),0))</f>
        <v/>
      </c>
      <c r="S18" s="41" t="str">
        <f>IF(D17="","",IF(COUNTIF($I17,Cat_1696)+COUNTIF($I17,Cat_1697)+COUNTIF($K17,Cat_1696)+COUNTIF($K17,Cat_1697)=0,IF(E17&lt;=TO,AT_4,0),0))</f>
        <v/>
      </c>
      <c r="T18" s="41" t="str">
        <f>IF(D17="","",IF(COUNTIF($I17,Cat_1696)+COUNTIF($I17,Cat_1697)+COUNTIF($K17,Cat_1696)+COUNTIF($K17,Cat_1697)&gt;=2,IF(T17=0,0,C_3_2_1),0))</f>
        <v/>
      </c>
      <c r="U18" s="41" t="str">
        <f>IF(D17="","",IF(AND($P17&lt;=0,OR($I17=Cat_1696,$K17=Cat_1696)),IF(COUNTIF($I17,Cat_1696)+COUNTIF($K17,Cat_1696)&lt;2,IF(U17=0,0,C_3_2_2),0),0))</f>
        <v/>
      </c>
      <c r="V18" s="41" t="str">
        <f>IF(D17="","",IF(AND($P17&lt;=0,OR($I17=Cat_1697,$K17=Cat_1697)),IF(COUNTIF($J17,Cat_1697)+COUNTIF($L17,Cat_1697)&lt;2,IF(V17=0,0,C_3_2_3),0),0))</f>
        <v/>
      </c>
      <c r="W18" s="41" t="str">
        <f>IF(D17="","",IF(COUNTIF($I17,Cat_1696)+COUNTIF($I17,Cat_1697)+COUNTIF($K17,Cat_1696)+COUNTIF($K17,Cat_1697)=0,IF(W17=0,0,C_3_2_4),0))</f>
        <v/>
      </c>
      <c r="X18" s="71"/>
    </row>
    <row r="19" spans="3:24" ht="21" customHeight="1">
      <c r="C19" s="52"/>
      <c r="D19" s="73"/>
      <c r="E19" s="73"/>
      <c r="F19" s="74"/>
      <c r="G19" s="74"/>
      <c r="H19" s="74"/>
      <c r="I19" s="74"/>
      <c r="J19" s="75"/>
      <c r="K19" s="74"/>
      <c r="L19" s="75"/>
      <c r="M19" s="75"/>
      <c r="N19" s="75"/>
      <c r="O19" s="12" t="s">
        <v>16</v>
      </c>
      <c r="P19" s="42" t="str">
        <f t="shared" ref="P19:W19" si="1">IF(P17&lt;&gt;"",P17*P18,"")</f>
        <v/>
      </c>
      <c r="Q19" s="42" t="str">
        <f t="shared" si="1"/>
        <v/>
      </c>
      <c r="R19" s="42" t="str">
        <f t="shared" si="1"/>
        <v/>
      </c>
      <c r="S19" s="42" t="str">
        <f t="shared" si="1"/>
        <v/>
      </c>
      <c r="T19" s="42" t="str">
        <f t="shared" si="1"/>
        <v/>
      </c>
      <c r="U19" s="42" t="str">
        <f t="shared" si="1"/>
        <v/>
      </c>
      <c r="V19" s="42" t="str">
        <f t="shared" si="1"/>
        <v/>
      </c>
      <c r="W19" s="42" t="str">
        <f t="shared" si="1"/>
        <v/>
      </c>
      <c r="X19" s="72"/>
    </row>
    <row r="20" spans="3:24" ht="21" customHeight="1">
      <c r="C20" s="52">
        <v>3</v>
      </c>
      <c r="D20" s="73"/>
      <c r="E20" s="73"/>
      <c r="F20" s="74"/>
      <c r="G20" s="74"/>
      <c r="H20" s="74"/>
      <c r="I20" s="74"/>
      <c r="J20" s="75"/>
      <c r="K20" s="74"/>
      <c r="L20" s="75"/>
      <c r="M20" s="75"/>
      <c r="N20" s="75"/>
      <c r="O20" s="12" t="s">
        <v>42</v>
      </c>
      <c r="P20" s="38" t="str">
        <f>IF(D20="","",IF(COUNTIF($I20,Cat_1696)+COUNTIF($I20,Cat_1697)+COUNTIF($K20,Cat_1696)+COUNTIF($K20,Cat_1697)&gt;=2,($J20+$L20)-$H20,0))</f>
        <v/>
      </c>
      <c r="Q20" s="39" t="str">
        <f>IF(D20="","",IF(AND($P20&lt;=0,OR($I20=Cat_1696,$K20=Cat_1696)),IF(COUNTIF($I20,Cat_1696)+COUNTIF($K20,Cat_1696)&lt;2,($J20+$L20)-$H20,0),0))</f>
        <v/>
      </c>
      <c r="R20" s="39" t="str">
        <f>IF(D20="","",IF(AND($P20&lt;=0,OR($I20=Cat_1697,$K20=Cat_1697)),IF(COUNTIF($I20,Cat_1697)+COUNTIF($K20,Cat_1697)&lt;2,($J20+$L20)-$H20,0),0))</f>
        <v/>
      </c>
      <c r="S20" s="39" t="str">
        <f>IF(D20="","",IF(COUNTIF($I20,Cat_1696)+COUNTIF($I20,Cat_1697)+COUNTIF($K20,Cat_1696)+COUNTIF($K20,Cat_1697)=0,($J20+$L20)-$H20,0))</f>
        <v/>
      </c>
      <c r="T20" s="39" t="str">
        <f>IF(D20="","",IF(COUNTIF($I20,Cat_1696)+COUNTIF($I20,Cat_1697)+COUNTIF($K20,Cat_1696)+COUNTIF($K20,Cat_1697)&gt;=2,IF(($M20+$N20)-$H20&lt;=0,0,($M20+$N20)-$H20),0))</f>
        <v/>
      </c>
      <c r="U20" s="39" t="str">
        <f>IF(D20="","",IF(AND($P20&lt;=0,OR($I20=Cat_1696,$K20=Cat_1696)),IF(COUNTIF($I20,Cat_1696)+COUNTIF($K20,Cat_1696)&lt;2,IF(($M20+$N20)-$H20&lt;0,0,($M20+$N20)-$H20),0),0))</f>
        <v/>
      </c>
      <c r="V20" s="39" t="str">
        <f>IF(D20="","",IF(AND($P20&lt;=0,OR($I20=Cat_1697,$K20=Cat_1697)),IF(COUNTIF($I20,Cat_1697)+COUNTIF($K20,Cat_1697)&lt;2,IF(($M20+$N20)-$H20&lt;0,0,($M20+$N20)-$H20),0),0))</f>
        <v/>
      </c>
      <c r="W20" s="39" t="str">
        <f>IF(D20="","",IF(COUNTIF($I20,Cat_1696)+COUNTIF($I20,Cat_1697)+COUNTIF($K20,Cat_1696)+COUNTIF($K20,Cat_1697)=0,IF(($M20+$N20)-$H20&lt;0,0,($M20+$N20)-$H20),0))</f>
        <v/>
      </c>
      <c r="X20" s="76" t="str">
        <f>IF(D20="","",SUM(P22:W22))</f>
        <v/>
      </c>
    </row>
    <row r="21" spans="3:24" ht="21" customHeight="1">
      <c r="C21" s="52"/>
      <c r="D21" s="73"/>
      <c r="E21" s="73"/>
      <c r="F21" s="74"/>
      <c r="G21" s="74"/>
      <c r="H21" s="74"/>
      <c r="I21" s="74"/>
      <c r="J21" s="75"/>
      <c r="K21" s="74"/>
      <c r="L21" s="75"/>
      <c r="M21" s="75"/>
      <c r="N21" s="75"/>
      <c r="O21" s="12" t="s">
        <v>13</v>
      </c>
      <c r="P21" s="40" t="str">
        <f>IF(D20="","",IF(COUNTIF($I20,Cat_1696)+COUNTIF($I20,Cat_1697)+COUNTIF($K20,Cat_1696)+COUNTIF($K20,Cat_1697)&gt;=2,IF($E20&lt;=TO,AT_1,C_3_1_1),0))</f>
        <v/>
      </c>
      <c r="Q21" s="41" t="str">
        <f>IF(D20="","",IF(AND($P20&lt;=0,OR($I20=Cat_1696,$K20=Cat_1696)),IF(COUNTIF($I20,Cat_1696)+COUNTIF($K20,Cat_1696)&lt;2,IF($E20&lt;=TO,AT_2,C_3_1_2),0),0))</f>
        <v/>
      </c>
      <c r="R21" s="41" t="str">
        <f>IF(D20="","",IF(AND($P20&lt;=0,OR($I20=Cat_1697,$K20=Cat_1697)),IF(COUNTIF($J20,Cat_1697)+COUNTIF($L20,Cat_1697)&lt;2,IF($E20&lt;=TO,AT_3,C_3_1_3),0),0))</f>
        <v/>
      </c>
      <c r="S21" s="41" t="str">
        <f>IF(D20="","",IF(COUNTIF($I20,Cat_1696)+COUNTIF($I20,Cat_1697)+COUNTIF($K20,Cat_1696)+COUNTIF($K20,Cat_1697)=0,IF(E20&lt;=TO,AT_4,0),0))</f>
        <v/>
      </c>
      <c r="T21" s="41" t="str">
        <f>IF(D20="","",IF(COUNTIF($I20,Cat_1696)+COUNTIF($I20,Cat_1697)+COUNTIF($K20,Cat_1696)+COUNTIF($K20,Cat_1697)&gt;=2,IF(T20=0,0,C_3_2_1),0))</f>
        <v/>
      </c>
      <c r="U21" s="41" t="str">
        <f>IF(D20="","",IF(AND($P20&lt;=0,OR($I20=Cat_1696,$K20=Cat_1696)),IF(COUNTIF($I20,Cat_1696)+COUNTIF($K20,Cat_1696)&lt;2,IF(U20=0,0,C_3_2_2),0),0))</f>
        <v/>
      </c>
      <c r="V21" s="41" t="str">
        <f>IF(D20="","",IF(AND($P20&lt;=0,OR($I20=Cat_1697,$K20=Cat_1697)),IF(COUNTIF($J20,Cat_1697)+COUNTIF($L20,Cat_1697)&lt;2,IF(V20=0,0,C_3_2_3),0),0))</f>
        <v/>
      </c>
      <c r="W21" s="41" t="str">
        <f>IF(D20="","",IF(COUNTIF($I20,Cat_1696)+COUNTIF($I20,Cat_1697)+COUNTIF($K20,Cat_1696)+COUNTIF($K20,Cat_1697)=0,IF(W20=0,0,C_3_2_4),0))</f>
        <v/>
      </c>
      <c r="X21" s="71"/>
    </row>
    <row r="22" spans="3:24" ht="21" customHeight="1">
      <c r="C22" s="52"/>
      <c r="D22" s="73"/>
      <c r="E22" s="73"/>
      <c r="F22" s="74"/>
      <c r="G22" s="74"/>
      <c r="H22" s="74"/>
      <c r="I22" s="74"/>
      <c r="J22" s="75"/>
      <c r="K22" s="74"/>
      <c r="L22" s="75"/>
      <c r="M22" s="75"/>
      <c r="N22" s="75"/>
      <c r="O22" s="12" t="s">
        <v>16</v>
      </c>
      <c r="P22" s="42" t="str">
        <f t="shared" ref="P22:W22" si="2">IF(P20&lt;&gt;"",P20*P21,"")</f>
        <v/>
      </c>
      <c r="Q22" s="42" t="str">
        <f t="shared" si="2"/>
        <v/>
      </c>
      <c r="R22" s="42" t="str">
        <f t="shared" si="2"/>
        <v/>
      </c>
      <c r="S22" s="42" t="str">
        <f t="shared" si="2"/>
        <v/>
      </c>
      <c r="T22" s="42" t="str">
        <f t="shared" si="2"/>
        <v/>
      </c>
      <c r="U22" s="42" t="str">
        <f t="shared" si="2"/>
        <v/>
      </c>
      <c r="V22" s="42" t="str">
        <f t="shared" si="2"/>
        <v/>
      </c>
      <c r="W22" s="42" t="str">
        <f t="shared" si="2"/>
        <v/>
      </c>
      <c r="X22" s="72"/>
    </row>
    <row r="23" spans="3:24" ht="21" customHeight="1">
      <c r="C23" s="52">
        <v>4</v>
      </c>
      <c r="D23" s="73"/>
      <c r="E23" s="73"/>
      <c r="F23" s="74"/>
      <c r="G23" s="74"/>
      <c r="H23" s="74"/>
      <c r="I23" s="74"/>
      <c r="J23" s="75"/>
      <c r="K23" s="74"/>
      <c r="L23" s="75"/>
      <c r="M23" s="75"/>
      <c r="N23" s="75"/>
      <c r="O23" s="12" t="s">
        <v>42</v>
      </c>
      <c r="P23" s="38" t="str">
        <f>IF(D23="","",IF(COUNTIF($I23,Cat_1696)+COUNTIF($I23,Cat_1697)+COUNTIF($K23,Cat_1696)+COUNTIF($K23,Cat_1697)&gt;=2,($J23+$L23)-$H23,0))</f>
        <v/>
      </c>
      <c r="Q23" s="39" t="str">
        <f>IF(D23="","",IF(AND($P23&lt;=0,OR($I23=Cat_1696,$K23=Cat_1696)),IF(COUNTIF($I23,Cat_1696)+COUNTIF($K23,Cat_1696)&lt;2,($J23+$L23)-$H23,0),0))</f>
        <v/>
      </c>
      <c r="R23" s="39" t="str">
        <f>IF(D23="","",IF(AND($P23&lt;=0,OR($I23=Cat_1697,$K23=Cat_1697)),IF(COUNTIF($I23,Cat_1697)+COUNTIF($K23,Cat_1697)&lt;2,($J23+$L23)-$H23,0),0))</f>
        <v/>
      </c>
      <c r="S23" s="39" t="str">
        <f>IF(D23="","",IF(COUNTIF($I23,Cat_1696)+COUNTIF($I23,Cat_1697)+COUNTIF($K23,Cat_1696)+COUNTIF($K23,Cat_1697)=0,($J23+$L23)-$H23,0))</f>
        <v/>
      </c>
      <c r="T23" s="39" t="str">
        <f>IF(D23="","",IF(COUNTIF($I23,Cat_1696)+COUNTIF($I23,Cat_1697)+COUNTIF($K23,Cat_1696)+COUNTIF($K23,Cat_1697)&gt;=2,IF(($M23+$N23)-$H23&lt;=0,0,($M23+$N23)-$H23),0))</f>
        <v/>
      </c>
      <c r="U23" s="39" t="str">
        <f>IF(D23="","",IF(AND($P23&lt;=0,OR($I23=Cat_1696,$K23=Cat_1696)),IF(COUNTIF($I23,Cat_1696)+COUNTIF($K23,Cat_1696)&lt;2,IF(($M23+$N23)-$H23&lt;0,0,($M23+$N23)-$H23),0),0))</f>
        <v/>
      </c>
      <c r="V23" s="39" t="str">
        <f>IF(D23="","",IF(AND($P23&lt;=0,OR($I23=Cat_1697,$K23=Cat_1697)),IF(COUNTIF($I23,Cat_1697)+COUNTIF($K23,Cat_1697)&lt;2,IF(($M23+$N23)-$H23&lt;0,0,($M23+$N23)-$H23),0),0))</f>
        <v/>
      </c>
      <c r="W23" s="39" t="str">
        <f>IF(D23="","",IF(COUNTIF($I23,Cat_1696)+COUNTIF($I23,Cat_1697)+COUNTIF($K23,Cat_1696)+COUNTIF($K23,Cat_1697)=0,IF(($M23+$N23)-$H23&lt;0,0,($M23+$N23)-$H23),0))</f>
        <v/>
      </c>
      <c r="X23" s="76" t="str">
        <f>IF(D23="","",SUM(P25:W25))</f>
        <v/>
      </c>
    </row>
    <row r="24" spans="3:24" ht="21" customHeight="1">
      <c r="C24" s="52"/>
      <c r="D24" s="73"/>
      <c r="E24" s="73"/>
      <c r="F24" s="74"/>
      <c r="G24" s="74"/>
      <c r="H24" s="74"/>
      <c r="I24" s="74"/>
      <c r="J24" s="75"/>
      <c r="K24" s="74"/>
      <c r="L24" s="75"/>
      <c r="M24" s="75"/>
      <c r="N24" s="75"/>
      <c r="O24" s="12" t="s">
        <v>13</v>
      </c>
      <c r="P24" s="40" t="str">
        <f>IF(D23="","",IF(COUNTIF($I23,Cat_1696)+COUNTIF($I23,Cat_1697)+COUNTIF($K23,Cat_1696)+COUNTIF($K23,Cat_1697)&gt;=2,IF($E23&lt;=TO,AT_1,C_3_1_1),0))</f>
        <v/>
      </c>
      <c r="Q24" s="41" t="str">
        <f>IF(D23="","",IF(AND($P23&lt;=0,OR($I23=Cat_1696,$K23=Cat_1696)),IF(COUNTIF($I23,Cat_1696)+COUNTIF($K23,Cat_1696)&lt;2,IF($E23&lt;=TO,AT_2,C_3_1_2),0),0))</f>
        <v/>
      </c>
      <c r="R24" s="41" t="str">
        <f>IF(D23="","",IF(AND($P23&lt;=0,OR($I23=Cat_1697,$K23=Cat_1697)),IF(COUNTIF($J23,Cat_1697)+COUNTIF($L23,Cat_1697)&lt;2,IF($E23&lt;=TO,AT_3,C_3_1_3),0),0))</f>
        <v/>
      </c>
      <c r="S24" s="41" t="str">
        <f>IF(D23="","",IF(COUNTIF($I23,Cat_1696)+COUNTIF($I23,Cat_1697)+COUNTIF($K23,Cat_1696)+COUNTIF($K23,Cat_1697)=0,IF(E23&lt;=TO,AT_4,0),0))</f>
        <v/>
      </c>
      <c r="T24" s="41" t="str">
        <f>IF(D23="","",IF(COUNTIF($I23,Cat_1696)+COUNTIF($I23,Cat_1697)+COUNTIF($K23,Cat_1696)+COUNTIF($K23,Cat_1697)&gt;=2,IF(T23=0,0,C_3_2_1),0))</f>
        <v/>
      </c>
      <c r="U24" s="41" t="str">
        <f>IF(D23="","",IF(AND($P23&lt;=0,OR($I23=Cat_1696,$K23=Cat_1696)),IF(COUNTIF($I23,Cat_1696)+COUNTIF($K23,Cat_1696)&lt;2,IF(U23=0,0,C_3_2_2),0),0))</f>
        <v/>
      </c>
      <c r="V24" s="41" t="str">
        <f>IF(D23="","",IF(AND($P23&lt;=0,OR($I23=Cat_1697,$K23=Cat_1697)),IF(COUNTIF($J23,Cat_1697)+COUNTIF($L23,Cat_1697)&lt;2,IF(V23=0,0,C_3_2_3),0),0))</f>
        <v/>
      </c>
      <c r="W24" s="41" t="str">
        <f>IF(D23="","",IF(COUNTIF($I23,Cat_1696)+COUNTIF($I23,Cat_1697)+COUNTIF($K23,Cat_1696)+COUNTIF($K23,Cat_1697)=0,IF(W23=0,0,C_3_2_4),0))</f>
        <v/>
      </c>
      <c r="X24" s="71"/>
    </row>
    <row r="25" spans="3:24" ht="21" customHeight="1">
      <c r="C25" s="52"/>
      <c r="D25" s="73"/>
      <c r="E25" s="73"/>
      <c r="F25" s="74"/>
      <c r="G25" s="74"/>
      <c r="H25" s="74"/>
      <c r="I25" s="74"/>
      <c r="J25" s="75"/>
      <c r="K25" s="74"/>
      <c r="L25" s="75"/>
      <c r="M25" s="75"/>
      <c r="N25" s="75"/>
      <c r="O25" s="12" t="s">
        <v>16</v>
      </c>
      <c r="P25" s="42" t="str">
        <f t="shared" ref="P25:W25" si="3">IF(P23&lt;&gt;"",P23*P24,"")</f>
        <v/>
      </c>
      <c r="Q25" s="42" t="str">
        <f t="shared" si="3"/>
        <v/>
      </c>
      <c r="R25" s="42" t="str">
        <f t="shared" si="3"/>
        <v/>
      </c>
      <c r="S25" s="42" t="str">
        <f t="shared" si="3"/>
        <v/>
      </c>
      <c r="T25" s="42" t="str">
        <f t="shared" si="3"/>
        <v/>
      </c>
      <c r="U25" s="42" t="str">
        <f t="shared" si="3"/>
        <v/>
      </c>
      <c r="V25" s="42" t="str">
        <f t="shared" si="3"/>
        <v/>
      </c>
      <c r="W25" s="42" t="str">
        <f t="shared" si="3"/>
        <v/>
      </c>
      <c r="X25" s="72"/>
    </row>
    <row r="26" spans="3:24" ht="21" customHeight="1">
      <c r="C26" s="52">
        <v>5</v>
      </c>
      <c r="D26" s="73"/>
      <c r="E26" s="73"/>
      <c r="F26" s="74"/>
      <c r="G26" s="74"/>
      <c r="H26" s="74"/>
      <c r="I26" s="74"/>
      <c r="J26" s="75"/>
      <c r="K26" s="74"/>
      <c r="L26" s="75"/>
      <c r="M26" s="75"/>
      <c r="N26" s="75"/>
      <c r="O26" s="12" t="s">
        <v>42</v>
      </c>
      <c r="P26" s="38" t="str">
        <f>IF(D26="","",IF(COUNTIF($I26,Cat_1696)+COUNTIF($I26,Cat_1697)+COUNTIF($K26,Cat_1696)+COUNTIF($K26,Cat_1697)&gt;=2,($J26+$L26)-$H26,0))</f>
        <v/>
      </c>
      <c r="Q26" s="39" t="str">
        <f>IF(D26="","",IF(AND($P26&lt;=0,OR($I26=Cat_1696,$K26=Cat_1696)),IF(COUNTIF($I26,Cat_1696)+COUNTIF($K26,Cat_1696)&lt;2,($J26+$L26)-$H26,0),0))</f>
        <v/>
      </c>
      <c r="R26" s="39" t="str">
        <f>IF(D26="","",IF(AND($P26&lt;=0,OR($I26=Cat_1697,$K26=Cat_1697)),IF(COUNTIF($I26,Cat_1697)+COUNTIF($K26,Cat_1697)&lt;2,($J26+$L26)-$H26,0),0))</f>
        <v/>
      </c>
      <c r="S26" s="39" t="str">
        <f>IF(D26="","",IF(COUNTIF($I26,Cat_1696)+COUNTIF($I26,Cat_1697)+COUNTIF($K26,Cat_1696)+COUNTIF($K26,Cat_1697)=0,($J26+$L26)-$H26,0))</f>
        <v/>
      </c>
      <c r="T26" s="39" t="str">
        <f>IF(D26="","",IF(COUNTIF($I26,Cat_1696)+COUNTIF($I26,Cat_1697)+COUNTIF($K26,Cat_1696)+COUNTIF($K26,Cat_1697)&gt;=2,IF(($M26+$N26)-$H26&lt;=0,0,($M26+$N26)-$H26),0))</f>
        <v/>
      </c>
      <c r="U26" s="39" t="str">
        <f>IF(D26="","",IF(AND($P26&lt;=0,OR($I26=Cat_1696,$K26=Cat_1696)),IF(COUNTIF($I26,Cat_1696)+COUNTIF($K26,Cat_1696)&lt;2,IF(($M26+$N26)-$H26&lt;0,0,($M26+$N26)-$H26),0),0))</f>
        <v/>
      </c>
      <c r="V26" s="39" t="str">
        <f>IF(D26="","",IF(AND($P26&lt;=0,OR($I26=Cat_1697,$K26=Cat_1697)),IF(COUNTIF($I26,Cat_1697)+COUNTIF($K26,Cat_1697)&lt;2,IF(($M26+$N26)-$H26&lt;0,0,($M26+$N26)-$H26),0),0))</f>
        <v/>
      </c>
      <c r="W26" s="39" t="str">
        <f>IF(D26="","",IF(COUNTIF($I26,Cat_1696)+COUNTIF($I26,Cat_1697)+COUNTIF($K26,Cat_1696)+COUNTIF($K26,Cat_1697)=0,IF(($M26+$N26)-$H26&lt;0,0,($M26+$N26)-$H26),0))</f>
        <v/>
      </c>
      <c r="X26" s="76" t="str">
        <f>IF(D26="","",SUM(P28:W28))</f>
        <v/>
      </c>
    </row>
    <row r="27" spans="3:24" ht="21" customHeight="1">
      <c r="C27" s="52"/>
      <c r="D27" s="73"/>
      <c r="E27" s="73"/>
      <c r="F27" s="74"/>
      <c r="G27" s="74"/>
      <c r="H27" s="74"/>
      <c r="I27" s="74"/>
      <c r="J27" s="75"/>
      <c r="K27" s="74"/>
      <c r="L27" s="75"/>
      <c r="M27" s="75"/>
      <c r="N27" s="75"/>
      <c r="O27" s="12" t="s">
        <v>13</v>
      </c>
      <c r="P27" s="40" t="str">
        <f>IF(D26="","",IF(COUNTIF($I26,Cat_1696)+COUNTIF($I26,Cat_1697)+COUNTIF($K26,Cat_1696)+COUNTIF($K26,Cat_1697)&gt;=2,IF($E26&lt;=TO,AT_1,C_3_1_1),0))</f>
        <v/>
      </c>
      <c r="Q27" s="41" t="str">
        <f>IF(D26="","",IF(AND($P26&lt;=0,OR($I26=Cat_1696,$K26=Cat_1696)),IF(COUNTIF($I26,Cat_1696)+COUNTIF($K26,Cat_1696)&lt;2,IF($E26&lt;=TO,AT_2,C_3_1_2),0),0))</f>
        <v/>
      </c>
      <c r="R27" s="41" t="str">
        <f>IF(D26="","",IF(AND($P26&lt;=0,OR($I26=Cat_1697,$K26=Cat_1697)),IF(COUNTIF($J26,Cat_1697)+COUNTIF($L26,Cat_1697)&lt;2,IF($E26&lt;=TO,AT_3,C_3_1_3),0),0))</f>
        <v/>
      </c>
      <c r="S27" s="41" t="str">
        <f>IF(D26="","",IF(COUNTIF($I26,Cat_1696)+COUNTIF($I26,Cat_1697)+COUNTIF($K26,Cat_1696)+COUNTIF($K26,Cat_1697)=0,IF(E26&lt;=TO,AT_4,0),0))</f>
        <v/>
      </c>
      <c r="T27" s="41" t="str">
        <f>IF(D26="","",IF(COUNTIF($I26,Cat_1696)+COUNTIF($I26,Cat_1697)+COUNTIF($K26,Cat_1696)+COUNTIF($K26,Cat_1697)&gt;=2,IF(T26=0,0,C_3_2_1),0))</f>
        <v/>
      </c>
      <c r="U27" s="41" t="str">
        <f>IF(D26="","",IF(AND($P26&lt;=0,OR($I26=Cat_1696,$K26=Cat_1696)),IF(COUNTIF($I26,Cat_1696)+COUNTIF($K26,Cat_1696)&lt;2,IF(U26=0,0,C_3_2_2),0),0))</f>
        <v/>
      </c>
      <c r="V27" s="41" t="str">
        <f>IF(D26="","",IF(AND($P26&lt;=0,OR($I26=Cat_1697,$K26=Cat_1697)),IF(COUNTIF($J26,Cat_1697)+COUNTIF($L26,Cat_1697)&lt;2,IF(V26=0,0,C_3_2_3),0),0))</f>
        <v/>
      </c>
      <c r="W27" s="41" t="str">
        <f>IF(D26="","",IF(COUNTIF($I26,Cat_1696)+COUNTIF($I26,Cat_1697)+COUNTIF($K26,Cat_1696)+COUNTIF($K26,Cat_1697)=0,IF(W26=0,0,C_3_2_4),0))</f>
        <v/>
      </c>
      <c r="X27" s="71"/>
    </row>
    <row r="28" spans="3:24" ht="21" customHeight="1">
      <c r="C28" s="52"/>
      <c r="D28" s="73"/>
      <c r="E28" s="73"/>
      <c r="F28" s="74"/>
      <c r="G28" s="74"/>
      <c r="H28" s="74"/>
      <c r="I28" s="74"/>
      <c r="J28" s="75"/>
      <c r="K28" s="74"/>
      <c r="L28" s="75"/>
      <c r="M28" s="75"/>
      <c r="N28" s="75"/>
      <c r="O28" s="12" t="s">
        <v>16</v>
      </c>
      <c r="P28" s="42" t="str">
        <f t="shared" ref="P28:W28" si="4">IF(P26&lt;&gt;"",P26*P27,"")</f>
        <v/>
      </c>
      <c r="Q28" s="42" t="str">
        <f t="shared" si="4"/>
        <v/>
      </c>
      <c r="R28" s="42" t="str">
        <f t="shared" si="4"/>
        <v/>
      </c>
      <c r="S28" s="42" t="str">
        <f t="shared" si="4"/>
        <v/>
      </c>
      <c r="T28" s="42" t="str">
        <f t="shared" si="4"/>
        <v/>
      </c>
      <c r="U28" s="42" t="str">
        <f t="shared" si="4"/>
        <v/>
      </c>
      <c r="V28" s="42" t="str">
        <f t="shared" si="4"/>
        <v/>
      </c>
      <c r="W28" s="42" t="str">
        <f t="shared" si="4"/>
        <v/>
      </c>
      <c r="X28" s="72"/>
    </row>
    <row r="29" spans="3:24" ht="21" customHeight="1">
      <c r="C29" s="52">
        <v>6</v>
      </c>
      <c r="D29" s="73"/>
      <c r="E29" s="73"/>
      <c r="F29" s="74"/>
      <c r="G29" s="74"/>
      <c r="H29" s="74"/>
      <c r="I29" s="74"/>
      <c r="J29" s="75"/>
      <c r="K29" s="74"/>
      <c r="L29" s="75"/>
      <c r="M29" s="75"/>
      <c r="N29" s="75"/>
      <c r="O29" s="12" t="s">
        <v>42</v>
      </c>
      <c r="P29" s="38" t="str">
        <f>IF(D29="","",IF(COUNTIF($I29,Cat_1696)+COUNTIF($I29,Cat_1697)+COUNTIF($K29,Cat_1696)+COUNTIF($K29,Cat_1697)&gt;=2,($J29+$L29)-$H29,0))</f>
        <v/>
      </c>
      <c r="Q29" s="39" t="str">
        <f>IF(D29="","",IF(AND($P29&lt;=0,OR($I29=Cat_1696,$K29=Cat_1696)),IF(COUNTIF($I29,Cat_1696)+COUNTIF($K29,Cat_1696)&lt;2,($J29+$L29)-$H29,0),0))</f>
        <v/>
      </c>
      <c r="R29" s="39" t="str">
        <f>IF(D29="","",IF(AND($P29&lt;=0,OR($I29=Cat_1697,$K29=Cat_1697)),IF(COUNTIF($I29,Cat_1697)+COUNTIF($K29,Cat_1697)&lt;2,($J29+$L29)-$H29,0),0))</f>
        <v/>
      </c>
      <c r="S29" s="39" t="str">
        <f>IF(D29="","",IF(COUNTIF($I29,Cat_1696)+COUNTIF($I29,Cat_1697)+COUNTIF($K29,Cat_1696)+COUNTIF($K29,Cat_1697)=0,($J29+$L29)-$H29,0))</f>
        <v/>
      </c>
      <c r="T29" s="39" t="str">
        <f>IF(D29="","",IF(COUNTIF($I29,Cat_1696)+COUNTIF($I29,Cat_1697)+COUNTIF($K29,Cat_1696)+COUNTIF($K29,Cat_1697)&gt;=2,IF(($M29+$N29)-$H29&lt;=0,0,($M29+$N29)-$H29),0))</f>
        <v/>
      </c>
      <c r="U29" s="39" t="str">
        <f>IF(D29="","",IF(AND($P29&lt;=0,OR($I29=Cat_1696,$K29=Cat_1696)),IF(COUNTIF($I29,Cat_1696)+COUNTIF($K29,Cat_1696)&lt;2,IF(($M29+$N29)-$H29&lt;0,0,($M29+$N29)-$H29),0),0))</f>
        <v/>
      </c>
      <c r="V29" s="39" t="str">
        <f>IF(D29="","",IF(AND($P29&lt;=0,OR($I29=Cat_1697,$K29=Cat_1697)),IF(COUNTIF($I29,Cat_1697)+COUNTIF($K29,Cat_1697)&lt;2,IF(($M29+$N29)-$H29&lt;0,0,($M29+$N29)-$H29),0),0))</f>
        <v/>
      </c>
      <c r="W29" s="39" t="str">
        <f>IF(D29="","",IF(COUNTIF($I29,Cat_1696)+COUNTIF($I29,Cat_1697)+COUNTIF($K29,Cat_1696)+COUNTIF($K29,Cat_1697)=0,IF(($M29+$N29)-$H29&lt;0,0,($M29+$N29)-$H29),0))</f>
        <v/>
      </c>
      <c r="X29" s="76" t="str">
        <f>IF(D29="","",SUM(P31:W31))</f>
        <v/>
      </c>
    </row>
    <row r="30" spans="3:24" ht="21" customHeight="1">
      <c r="C30" s="52"/>
      <c r="D30" s="73"/>
      <c r="E30" s="73"/>
      <c r="F30" s="74"/>
      <c r="G30" s="74"/>
      <c r="H30" s="74"/>
      <c r="I30" s="74"/>
      <c r="J30" s="75"/>
      <c r="K30" s="74"/>
      <c r="L30" s="75"/>
      <c r="M30" s="75"/>
      <c r="N30" s="75"/>
      <c r="O30" s="12" t="s">
        <v>13</v>
      </c>
      <c r="P30" s="40" t="str">
        <f>IF(D29="","",IF(COUNTIF($I29,Cat_1696)+COUNTIF($I29,Cat_1697)+COUNTIF($K29,Cat_1696)+COUNTIF($K29,Cat_1697)&gt;=2,IF($E29&lt;=TO,AT_1,C_3_1_1),0))</f>
        <v/>
      </c>
      <c r="Q30" s="41" t="str">
        <f>IF(D29="","",IF(AND($P29&lt;=0,OR($I29=Cat_1696,$K29=Cat_1696)),IF(COUNTIF($I29,Cat_1696)+COUNTIF($K29,Cat_1696)&lt;2,IF($E29&lt;=TO,AT_2,C_3_1_2),0),0))</f>
        <v/>
      </c>
      <c r="R30" s="41" t="str">
        <f>IF(D29="","",IF(AND($P29&lt;=0,OR($I29=Cat_1697,$K29=Cat_1697)),IF(COUNTIF($J29,Cat_1697)+COUNTIF($L29,Cat_1697)&lt;2,IF($E29&lt;=TO,AT_3,C_3_1_3),0),0))</f>
        <v/>
      </c>
      <c r="S30" s="41" t="str">
        <f>IF(D29="","",IF(COUNTIF($I29,Cat_1696)+COUNTIF($I29,Cat_1697)+COUNTIF($K29,Cat_1696)+COUNTIF($K29,Cat_1697)=0,IF(E29&lt;=TO,AT_4,0),0))</f>
        <v/>
      </c>
      <c r="T30" s="41" t="str">
        <f>IF(D29="","",IF(COUNTIF($I29,Cat_1696)+COUNTIF($I29,Cat_1697)+COUNTIF($K29,Cat_1696)+COUNTIF($K29,Cat_1697)&gt;=2,IF(T29=0,0,C_3_2_1),0))</f>
        <v/>
      </c>
      <c r="U30" s="41" t="str">
        <f>IF(D29="","",IF(AND($P29&lt;=0,OR($I29=Cat_1696,$K29=Cat_1696)),IF(COUNTIF($I29,Cat_1696)+COUNTIF($K29,Cat_1696)&lt;2,IF(U29=0,0,C_3_2_2),0),0))</f>
        <v/>
      </c>
      <c r="V30" s="41" t="str">
        <f>IF(D29="","",IF(AND($P29&lt;=0,OR($I29=Cat_1697,$K29=Cat_1697)),IF(COUNTIF($J29,Cat_1697)+COUNTIF($L29,Cat_1697)&lt;2,IF(V29=0,0,C_3_2_3),0),0))</f>
        <v/>
      </c>
      <c r="W30" s="41" t="str">
        <f>IF(D29="","",IF(COUNTIF($I29,Cat_1696)+COUNTIF($I29,Cat_1697)+COUNTIF($K29,Cat_1696)+COUNTIF($K29,Cat_1697)=0,IF(W29=0,0,C_3_2_4),0))</f>
        <v/>
      </c>
      <c r="X30" s="71"/>
    </row>
    <row r="31" spans="3:24" ht="21" customHeight="1">
      <c r="C31" s="52"/>
      <c r="D31" s="73"/>
      <c r="E31" s="73"/>
      <c r="F31" s="74"/>
      <c r="G31" s="74"/>
      <c r="H31" s="74"/>
      <c r="I31" s="74"/>
      <c r="J31" s="75"/>
      <c r="K31" s="74"/>
      <c r="L31" s="75"/>
      <c r="M31" s="75"/>
      <c r="N31" s="75"/>
      <c r="O31" s="12" t="s">
        <v>16</v>
      </c>
      <c r="P31" s="42" t="str">
        <f t="shared" ref="P31:W31" si="5">IF(P29&lt;&gt;"",P29*P30,"")</f>
        <v/>
      </c>
      <c r="Q31" s="42" t="str">
        <f t="shared" si="5"/>
        <v/>
      </c>
      <c r="R31" s="42" t="str">
        <f t="shared" si="5"/>
        <v/>
      </c>
      <c r="S31" s="42" t="str">
        <f t="shared" si="5"/>
        <v/>
      </c>
      <c r="T31" s="42" t="str">
        <f t="shared" si="5"/>
        <v/>
      </c>
      <c r="U31" s="42" t="str">
        <f t="shared" si="5"/>
        <v/>
      </c>
      <c r="V31" s="42" t="str">
        <f t="shared" si="5"/>
        <v/>
      </c>
      <c r="W31" s="42" t="str">
        <f t="shared" si="5"/>
        <v/>
      </c>
      <c r="X31" s="72"/>
    </row>
    <row r="32" spans="3:24" ht="21" customHeight="1">
      <c r="C32" s="52">
        <v>7</v>
      </c>
      <c r="D32" s="73"/>
      <c r="E32" s="73"/>
      <c r="F32" s="74"/>
      <c r="G32" s="74"/>
      <c r="H32" s="74"/>
      <c r="I32" s="74"/>
      <c r="J32" s="75"/>
      <c r="K32" s="74"/>
      <c r="L32" s="75"/>
      <c r="M32" s="75"/>
      <c r="N32" s="75"/>
      <c r="O32" s="12" t="s">
        <v>42</v>
      </c>
      <c r="P32" s="38" t="str">
        <f>IF(D32="","",IF(COUNTIF($I32,Cat_1696)+COUNTIF($I32,Cat_1697)+COUNTIF($K32,Cat_1696)+COUNTIF($K32,Cat_1697)&gt;=2,($J32+$L32)-$H32,0))</f>
        <v/>
      </c>
      <c r="Q32" s="39" t="str">
        <f>IF(D32="","",IF(AND($P32&lt;=0,OR($I32=Cat_1696,$K32=Cat_1696)),IF(COUNTIF($I32,Cat_1696)+COUNTIF($K32,Cat_1696)&lt;2,($J32+$L32)-$H32,0),0))</f>
        <v/>
      </c>
      <c r="R32" s="39" t="str">
        <f>IF(D32="","",IF(AND($P32&lt;=0,OR($I32=Cat_1697,$K32=Cat_1697)),IF(COUNTIF($I32,Cat_1697)+COUNTIF($K32,Cat_1697)&lt;2,($J32+$L32)-$H32,0),0))</f>
        <v/>
      </c>
      <c r="S32" s="39" t="str">
        <f>IF(D32="","",IF(COUNTIF($I32,Cat_1696)+COUNTIF($I32,Cat_1697)+COUNTIF($K32,Cat_1696)+COUNTIF($K32,Cat_1697)=0,($J32+$L32)-$H32,0))</f>
        <v/>
      </c>
      <c r="T32" s="39" t="str">
        <f>IF(D32="","",IF(COUNTIF($I32,Cat_1696)+COUNTIF($I32,Cat_1697)+COUNTIF($K32,Cat_1696)+COUNTIF($K32,Cat_1697)&gt;=2,IF(($M32+$N32)-$H32&lt;=0,0,($M32+$N32)-$H32),0))</f>
        <v/>
      </c>
      <c r="U32" s="39" t="str">
        <f>IF(D32="","",IF(AND($P32&lt;=0,OR($I32=Cat_1696,$K32=Cat_1696)),IF(COUNTIF($I32,Cat_1696)+COUNTIF($K32,Cat_1696)&lt;2,IF(($M32+$N32)-$H32&lt;0,0,($M32+$N32)-$H32),0),0))</f>
        <v/>
      </c>
      <c r="V32" s="39" t="str">
        <f>IF(D32="","",IF(AND($P32&lt;=0,OR($I32=Cat_1697,$K32=Cat_1697)),IF(COUNTIF($I32,Cat_1697)+COUNTIF($K32,Cat_1697)&lt;2,IF(($M32+$N32)-$H32&lt;0,0,($M32+$N32)-$H32),0),0))</f>
        <v/>
      </c>
      <c r="W32" s="39" t="str">
        <f>IF(D32="","",IF(COUNTIF($I32,Cat_1696)+COUNTIF($I32,Cat_1697)+COUNTIF($K32,Cat_1696)+COUNTIF($K32,Cat_1697)=0,IF(($M32+$N32)-$H32&lt;0,0,($M32+$N32)-$H32),0))</f>
        <v/>
      </c>
      <c r="X32" s="76" t="str">
        <f>IF(D32="","",SUM(P34:W34))</f>
        <v/>
      </c>
    </row>
    <row r="33" spans="3:24" ht="21" customHeight="1">
      <c r="C33" s="52"/>
      <c r="D33" s="73"/>
      <c r="E33" s="73"/>
      <c r="F33" s="74"/>
      <c r="G33" s="74"/>
      <c r="H33" s="74"/>
      <c r="I33" s="74"/>
      <c r="J33" s="75"/>
      <c r="K33" s="74"/>
      <c r="L33" s="75"/>
      <c r="M33" s="75"/>
      <c r="N33" s="75"/>
      <c r="O33" s="12" t="s">
        <v>13</v>
      </c>
      <c r="P33" s="40" t="str">
        <f>IF(D32="","",IF(COUNTIF($I32,Cat_1696)+COUNTIF($I32,Cat_1697)+COUNTIF($K32,Cat_1696)+COUNTIF($K32,Cat_1697)&gt;=2,IF($E32&lt;=TO,AT_1,C_3_1_1),0))</f>
        <v/>
      </c>
      <c r="Q33" s="41" t="str">
        <f>IF(D32="","",IF(AND($P32&lt;=0,OR($I32=Cat_1696,$K32=Cat_1696)),IF(COUNTIF($I32,Cat_1696)+COUNTIF($K32,Cat_1696)&lt;2,IF($E32&lt;=TO,AT_2,C_3_1_2),0),0))</f>
        <v/>
      </c>
      <c r="R33" s="41" t="str">
        <f>IF(D32="","",IF(AND($P32&lt;=0,OR($I32=Cat_1697,$K32=Cat_1697)),IF(COUNTIF($J32,Cat_1697)+COUNTIF($L32,Cat_1697)&lt;2,IF($E32&lt;=TO,AT_3,C_3_1_3),0),0))</f>
        <v/>
      </c>
      <c r="S33" s="41" t="str">
        <f>IF(D32="","",IF(COUNTIF($I32,Cat_1696)+COUNTIF($I32,Cat_1697)+COUNTIF($K32,Cat_1696)+COUNTIF($K32,Cat_1697)=0,IF(E32&lt;=TO,AT_4,0),0))</f>
        <v/>
      </c>
      <c r="T33" s="41" t="str">
        <f>IF(D32="","",IF(COUNTIF($I32,Cat_1696)+COUNTIF($I32,Cat_1697)+COUNTIF($K32,Cat_1696)+COUNTIF($K32,Cat_1697)&gt;=2,IF(T32=0,0,C_3_2_1),0))</f>
        <v/>
      </c>
      <c r="U33" s="41" t="str">
        <f>IF(D32="","",IF(AND($P32&lt;=0,OR($I32=Cat_1696,$K32=Cat_1696)),IF(COUNTIF($I32,Cat_1696)+COUNTIF($K32,Cat_1696)&lt;2,IF(U32=0,0,C_3_2_2),0),0))</f>
        <v/>
      </c>
      <c r="V33" s="41" t="str">
        <f>IF(D32="","",IF(AND($P32&lt;=0,OR($I32=Cat_1697,$K32=Cat_1697)),IF(COUNTIF($J32,Cat_1697)+COUNTIF($L32,Cat_1697)&lt;2,IF(V32=0,0,C_3_2_3),0),0))</f>
        <v/>
      </c>
      <c r="W33" s="41" t="str">
        <f>IF(D32="","",IF(COUNTIF($I32,Cat_1696)+COUNTIF($I32,Cat_1697)+COUNTIF($K32,Cat_1696)+COUNTIF($K32,Cat_1697)=0,IF(W32=0,0,C_3_2_4),0))</f>
        <v/>
      </c>
      <c r="X33" s="71"/>
    </row>
    <row r="34" spans="3:24" ht="21" customHeight="1">
      <c r="C34" s="52"/>
      <c r="D34" s="73"/>
      <c r="E34" s="73"/>
      <c r="F34" s="74"/>
      <c r="G34" s="74"/>
      <c r="H34" s="74"/>
      <c r="I34" s="74"/>
      <c r="J34" s="75"/>
      <c r="K34" s="74"/>
      <c r="L34" s="75"/>
      <c r="M34" s="75"/>
      <c r="N34" s="75"/>
      <c r="O34" s="12" t="s">
        <v>16</v>
      </c>
      <c r="P34" s="42" t="str">
        <f t="shared" ref="P34:W34" si="6">IF(P32&lt;&gt;"",P32*P33,"")</f>
        <v/>
      </c>
      <c r="Q34" s="42" t="str">
        <f t="shared" si="6"/>
        <v/>
      </c>
      <c r="R34" s="42" t="str">
        <f t="shared" si="6"/>
        <v/>
      </c>
      <c r="S34" s="42" t="str">
        <f t="shared" si="6"/>
        <v/>
      </c>
      <c r="T34" s="42" t="str">
        <f t="shared" si="6"/>
        <v/>
      </c>
      <c r="U34" s="42" t="str">
        <f t="shared" si="6"/>
        <v/>
      </c>
      <c r="V34" s="42" t="str">
        <f t="shared" si="6"/>
        <v/>
      </c>
      <c r="W34" s="42" t="str">
        <f t="shared" si="6"/>
        <v/>
      </c>
      <c r="X34" s="72"/>
    </row>
    <row r="35" spans="3:24" ht="21" customHeight="1">
      <c r="C35" s="52">
        <v>8</v>
      </c>
      <c r="D35" s="73"/>
      <c r="E35" s="73"/>
      <c r="F35" s="74"/>
      <c r="G35" s="74"/>
      <c r="H35" s="74"/>
      <c r="I35" s="74"/>
      <c r="J35" s="75"/>
      <c r="K35" s="74"/>
      <c r="L35" s="75"/>
      <c r="M35" s="75"/>
      <c r="N35" s="75"/>
      <c r="O35" s="12" t="s">
        <v>42</v>
      </c>
      <c r="P35" s="38" t="str">
        <f>IF(D35="","",IF(COUNTIF($I35,Cat_1696)+COUNTIF($I35,Cat_1697)+COUNTIF($K35,Cat_1696)+COUNTIF($K35,Cat_1697)&gt;=2,($J35+$L35)-$H35,0))</f>
        <v/>
      </c>
      <c r="Q35" s="39" t="str">
        <f>IF(D35="","",IF(AND($P35&lt;=0,OR($I35=Cat_1696,$K35=Cat_1696)),IF(COUNTIF($I35,Cat_1696)+COUNTIF($K35,Cat_1696)&lt;2,($J35+$L35)-$H35,0),0))</f>
        <v/>
      </c>
      <c r="R35" s="39" t="str">
        <f>IF(D35="","",IF(AND($P35&lt;=0,OR($I35=Cat_1697,$K35=Cat_1697)),IF(COUNTIF($I35,Cat_1697)+COUNTIF($K35,Cat_1697)&lt;2,($J35+$L35)-$H35,0),0))</f>
        <v/>
      </c>
      <c r="S35" s="39" t="str">
        <f>IF(D35="","",IF(COUNTIF($I35,Cat_1696)+COUNTIF($I35,Cat_1697)+COUNTIF($K35,Cat_1696)+COUNTIF($K35,Cat_1697)=0,($J35+$L35)-$H35,0))</f>
        <v/>
      </c>
      <c r="T35" s="39" t="str">
        <f>IF(D35="","",IF(COUNTIF($I35,Cat_1696)+COUNTIF($I35,Cat_1697)+COUNTIF($K35,Cat_1696)+COUNTIF($K35,Cat_1697)&gt;=2,IF(($M35+$N35)-$H35&lt;=0,0,($M35+$N35)-$H35),0))</f>
        <v/>
      </c>
      <c r="U35" s="39" t="str">
        <f>IF(D35="","",IF(AND($P35&lt;=0,OR($I35=Cat_1696,$K35=Cat_1696)),IF(COUNTIF($I35,Cat_1696)+COUNTIF($K35,Cat_1696)&lt;2,IF(($M35+$N35)-$H35&lt;0,0,($M35+$N35)-$H35),0),0))</f>
        <v/>
      </c>
      <c r="V35" s="39" t="str">
        <f>IF(D35="","",IF(AND($P35&lt;=0,OR($I35=Cat_1697,$K35=Cat_1697)),IF(COUNTIF($I35,Cat_1697)+COUNTIF($K35,Cat_1697)&lt;2,IF(($M35+$N35)-$H35&lt;0,0,($M35+$N35)-$H35),0),0))</f>
        <v/>
      </c>
      <c r="W35" s="39" t="str">
        <f>IF(D35="","",IF(COUNTIF($I35,Cat_1696)+COUNTIF($I35,Cat_1697)+COUNTIF($K35,Cat_1696)+COUNTIF($K35,Cat_1697)=0,IF(($M35+$N35)-$H35&lt;0,0,($M35+$N35)-$H35),0))</f>
        <v/>
      </c>
      <c r="X35" s="76" t="str">
        <f>IF(D35="","",SUM(P37:W37))</f>
        <v/>
      </c>
    </row>
    <row r="36" spans="3:24" ht="21" customHeight="1">
      <c r="C36" s="52"/>
      <c r="D36" s="73"/>
      <c r="E36" s="73"/>
      <c r="F36" s="74"/>
      <c r="G36" s="74"/>
      <c r="H36" s="74"/>
      <c r="I36" s="74"/>
      <c r="J36" s="75"/>
      <c r="K36" s="74"/>
      <c r="L36" s="75"/>
      <c r="M36" s="75"/>
      <c r="N36" s="75"/>
      <c r="O36" s="12" t="s">
        <v>13</v>
      </c>
      <c r="P36" s="40" t="str">
        <f>IF(D35="","",IF(COUNTIF($I35,Cat_1696)+COUNTIF($I35,Cat_1697)+COUNTIF($K35,Cat_1696)+COUNTIF($K35,Cat_1697)&gt;=2,IF($E35&lt;=TO,AT_1,C_3_1_1),0))</f>
        <v/>
      </c>
      <c r="Q36" s="41" t="str">
        <f>IF(D35="","",IF(AND($P35&lt;=0,OR($I35=Cat_1696,$K35=Cat_1696)),IF(COUNTIF($I35,Cat_1696)+COUNTIF($K35,Cat_1696)&lt;2,IF($E35&lt;=TO,AT_2,C_3_1_2),0),0))</f>
        <v/>
      </c>
      <c r="R36" s="41" t="str">
        <f>IF(D35="","",IF(AND($P35&lt;=0,OR($I35=Cat_1697,$K35=Cat_1697)),IF(COUNTIF($J35,Cat_1697)+COUNTIF($L35,Cat_1697)&lt;2,IF($E35&lt;=TO,AT_3,C_3_1_3),0),0))</f>
        <v/>
      </c>
      <c r="S36" s="41" t="str">
        <f>IF(D35="","",IF(COUNTIF($I35,Cat_1696)+COUNTIF($I35,Cat_1697)+COUNTIF($K35,Cat_1696)+COUNTIF($K35,Cat_1697)=0,IF(E35&lt;=TO,AT_4,0),0))</f>
        <v/>
      </c>
      <c r="T36" s="41" t="str">
        <f>IF(D35="","",IF(COUNTIF($I35,Cat_1696)+COUNTIF($I35,Cat_1697)+COUNTIF($K35,Cat_1696)+COUNTIF($K35,Cat_1697)&gt;=2,IF(T35=0,0,C_3_2_1),0))</f>
        <v/>
      </c>
      <c r="U36" s="41" t="str">
        <f>IF(D35="","",IF(AND($P35&lt;=0,OR($I35=Cat_1696,$K35=Cat_1696)),IF(COUNTIF($I35,Cat_1696)+COUNTIF($K35,Cat_1696)&lt;2,IF(U35=0,0,C_3_2_2),0),0))</f>
        <v/>
      </c>
      <c r="V36" s="41" t="str">
        <f>IF(D35="","",IF(AND($P35&lt;=0,OR($I35=Cat_1697,$K35=Cat_1697)),IF(COUNTIF($J35,Cat_1697)+COUNTIF($L35,Cat_1697)&lt;2,IF(V35=0,0,C_3_2_3),0),0))</f>
        <v/>
      </c>
      <c r="W36" s="41" t="str">
        <f>IF(D35="","",IF(COUNTIF($I35,Cat_1696)+COUNTIF($I35,Cat_1697)+COUNTIF($K35,Cat_1696)+COUNTIF($K35,Cat_1697)=0,IF(W35=0,0,C_3_2_4),0))</f>
        <v/>
      </c>
      <c r="X36" s="71"/>
    </row>
    <row r="37" spans="3:24" ht="21" customHeight="1">
      <c r="C37" s="52"/>
      <c r="D37" s="73"/>
      <c r="E37" s="73"/>
      <c r="F37" s="74"/>
      <c r="G37" s="74"/>
      <c r="H37" s="74"/>
      <c r="I37" s="74"/>
      <c r="J37" s="75"/>
      <c r="K37" s="74"/>
      <c r="L37" s="75"/>
      <c r="M37" s="75"/>
      <c r="N37" s="75"/>
      <c r="O37" s="12" t="s">
        <v>16</v>
      </c>
      <c r="P37" s="42" t="str">
        <f t="shared" ref="P37:W37" si="7">IF(P35&lt;&gt;"",P35*P36,"")</f>
        <v/>
      </c>
      <c r="Q37" s="42" t="str">
        <f t="shared" si="7"/>
        <v/>
      </c>
      <c r="R37" s="42" t="str">
        <f t="shared" si="7"/>
        <v/>
      </c>
      <c r="S37" s="42" t="str">
        <f t="shared" si="7"/>
        <v/>
      </c>
      <c r="T37" s="42" t="str">
        <f t="shared" si="7"/>
        <v/>
      </c>
      <c r="U37" s="42" t="str">
        <f t="shared" si="7"/>
        <v/>
      </c>
      <c r="V37" s="42" t="str">
        <f t="shared" si="7"/>
        <v/>
      </c>
      <c r="W37" s="42" t="str">
        <f t="shared" si="7"/>
        <v/>
      </c>
      <c r="X37" s="72"/>
    </row>
    <row r="38" spans="3:24" ht="21" customHeight="1">
      <c r="C38" s="52">
        <v>9</v>
      </c>
      <c r="D38" s="73"/>
      <c r="E38" s="73"/>
      <c r="F38" s="74"/>
      <c r="G38" s="74"/>
      <c r="H38" s="74"/>
      <c r="I38" s="74"/>
      <c r="J38" s="75"/>
      <c r="K38" s="74"/>
      <c r="L38" s="75"/>
      <c r="M38" s="75"/>
      <c r="N38" s="75"/>
      <c r="O38" s="12" t="s">
        <v>42</v>
      </c>
      <c r="P38" s="38" t="str">
        <f>IF(D38="","",IF(COUNTIF($I38,Cat_1696)+COUNTIF($I38,Cat_1697)+COUNTIF($K38,Cat_1696)+COUNTIF($K38,Cat_1697)&gt;=2,($J38+$L38)-$H38,0))</f>
        <v/>
      </c>
      <c r="Q38" s="39" t="str">
        <f>IF(D38="","",IF(AND($P38&lt;=0,OR($I38=Cat_1696,$K38=Cat_1696)),IF(COUNTIF($I38,Cat_1696)+COUNTIF($K38,Cat_1696)&lt;2,($J38+$L38)-$H38,0),0))</f>
        <v/>
      </c>
      <c r="R38" s="39" t="str">
        <f>IF(D38="","",IF(AND($P38&lt;=0,OR($I38=Cat_1697,$K38=Cat_1697)),IF(COUNTIF($I38,Cat_1697)+COUNTIF($K38,Cat_1697)&lt;2,($J38+$L38)-$H38,0),0))</f>
        <v/>
      </c>
      <c r="S38" s="39" t="str">
        <f>IF(D38="","",IF(COUNTIF($I38,Cat_1696)+COUNTIF($I38,Cat_1697)+COUNTIF($K38,Cat_1696)+COUNTIF($K38,Cat_1697)=0,($J38+$L38)-$H38,0))</f>
        <v/>
      </c>
      <c r="T38" s="39" t="str">
        <f>IF(D38="","",IF(COUNTIF($I38,Cat_1696)+COUNTIF($I38,Cat_1697)+COUNTIF($K38,Cat_1696)+COUNTIF($K38,Cat_1697)&gt;=2,IF(($M38+$N38)-$H38&lt;=0,0,($M38+$N38)-$H38),0))</f>
        <v/>
      </c>
      <c r="U38" s="39" t="str">
        <f>IF(D38="","",IF(AND($P38&lt;=0,OR($I38=Cat_1696,$K38=Cat_1696)),IF(COUNTIF($I38,Cat_1696)+COUNTIF($K38,Cat_1696)&lt;2,IF(($M38+$N38)-$H38&lt;0,0,($M38+$N38)-$H38),0),0))</f>
        <v/>
      </c>
      <c r="V38" s="39" t="str">
        <f>IF(D38="","",IF(AND($P38&lt;=0,OR($I38=Cat_1697,$K38=Cat_1697)),IF(COUNTIF($I38,Cat_1697)+COUNTIF($K38,Cat_1697)&lt;2,IF(($M38+$N38)-$H38&lt;0,0,($M38+$N38)-$H38),0),0))</f>
        <v/>
      </c>
      <c r="W38" s="39" t="str">
        <f>IF(D38="","",IF(COUNTIF($I38,Cat_1696)+COUNTIF($I38,Cat_1697)+COUNTIF($K38,Cat_1696)+COUNTIF($K38,Cat_1697)=0,IF(($M38+$N38)-$H38&lt;0,0,($M38+$N38)-$H38),0))</f>
        <v/>
      </c>
      <c r="X38" s="76" t="str">
        <f>IF(D38="","",SUM(P40:W40))</f>
        <v/>
      </c>
    </row>
    <row r="39" spans="3:24" ht="21" customHeight="1">
      <c r="C39" s="52"/>
      <c r="D39" s="73"/>
      <c r="E39" s="73"/>
      <c r="F39" s="74"/>
      <c r="G39" s="74"/>
      <c r="H39" s="74"/>
      <c r="I39" s="74"/>
      <c r="J39" s="75"/>
      <c r="K39" s="74"/>
      <c r="L39" s="75"/>
      <c r="M39" s="75"/>
      <c r="N39" s="75"/>
      <c r="O39" s="12" t="s">
        <v>13</v>
      </c>
      <c r="P39" s="40" t="str">
        <f>IF(D38="","",IF(COUNTIF($I38,Cat_1696)+COUNTIF($I38,Cat_1697)+COUNTIF($K38,Cat_1696)+COUNTIF($K38,Cat_1697)&gt;=2,IF($E38&lt;=TO,AT_1,C_3_1_1),0))</f>
        <v/>
      </c>
      <c r="Q39" s="41" t="str">
        <f>IF(D38="","",IF(AND($P38&lt;=0,OR($I38=Cat_1696,$K38=Cat_1696)),IF(COUNTIF($I38,Cat_1696)+COUNTIF($K38,Cat_1696)&lt;2,IF($E38&lt;=TO,AT_2,C_3_1_2),0),0))</f>
        <v/>
      </c>
      <c r="R39" s="41" t="str">
        <f>IF(D38="","",IF(AND($P38&lt;=0,OR($I38=Cat_1697,$K38=Cat_1697)),IF(COUNTIF($J38,Cat_1697)+COUNTIF($L38,Cat_1697)&lt;2,IF($E38&lt;=TO,AT_3,C_3_1_3),0),0))</f>
        <v/>
      </c>
      <c r="S39" s="41" t="str">
        <f>IF(D38="","",IF(COUNTIF($I38,Cat_1696)+COUNTIF($I38,Cat_1697)+COUNTIF($K38,Cat_1696)+COUNTIF($K38,Cat_1697)=0,IF(E38&lt;=TO,AT_4,0),0))</f>
        <v/>
      </c>
      <c r="T39" s="41" t="str">
        <f>IF(D38="","",IF(COUNTIF($I38,Cat_1696)+COUNTIF($I38,Cat_1697)+COUNTIF($K38,Cat_1696)+COUNTIF($K38,Cat_1697)&gt;=2,IF(T38=0,0,C_3_2_1),0))</f>
        <v/>
      </c>
      <c r="U39" s="41" t="str">
        <f>IF(D38="","",IF(AND($P38&lt;=0,OR($I38=Cat_1696,$K38=Cat_1696)),IF(COUNTIF($I38,Cat_1696)+COUNTIF($K38,Cat_1696)&lt;2,IF(U38=0,0,C_3_2_2),0),0))</f>
        <v/>
      </c>
      <c r="V39" s="41" t="str">
        <f>IF(D38="","",IF(AND($P38&lt;=0,OR($I38=Cat_1697,$K38=Cat_1697)),IF(COUNTIF($J38,Cat_1697)+COUNTIF($L38,Cat_1697)&lt;2,IF(V38=0,0,C_3_2_3),0),0))</f>
        <v/>
      </c>
      <c r="W39" s="41" t="str">
        <f>IF(D38="","",IF(COUNTIF($I38,Cat_1696)+COUNTIF($I38,Cat_1697)+COUNTIF($K38,Cat_1696)+COUNTIF($K38,Cat_1697)=0,IF(W38=0,0,C_3_2_4),0))</f>
        <v/>
      </c>
      <c r="X39" s="71"/>
    </row>
    <row r="40" spans="3:24" ht="21" customHeight="1">
      <c r="C40" s="52"/>
      <c r="D40" s="73"/>
      <c r="E40" s="73"/>
      <c r="F40" s="74"/>
      <c r="G40" s="74"/>
      <c r="H40" s="74"/>
      <c r="I40" s="74"/>
      <c r="J40" s="75"/>
      <c r="K40" s="74"/>
      <c r="L40" s="75"/>
      <c r="M40" s="75"/>
      <c r="N40" s="75"/>
      <c r="O40" s="12" t="s">
        <v>16</v>
      </c>
      <c r="P40" s="42" t="str">
        <f t="shared" ref="P40:W40" si="8">IF(P38&lt;&gt;"",P38*P39,"")</f>
        <v/>
      </c>
      <c r="Q40" s="42" t="str">
        <f t="shared" si="8"/>
        <v/>
      </c>
      <c r="R40" s="42" t="str">
        <f t="shared" si="8"/>
        <v/>
      </c>
      <c r="S40" s="42" t="str">
        <f t="shared" si="8"/>
        <v/>
      </c>
      <c r="T40" s="42" t="str">
        <f t="shared" si="8"/>
        <v/>
      </c>
      <c r="U40" s="42" t="str">
        <f t="shared" si="8"/>
        <v/>
      </c>
      <c r="V40" s="42" t="str">
        <f t="shared" si="8"/>
        <v/>
      </c>
      <c r="W40" s="42" t="str">
        <f t="shared" si="8"/>
        <v/>
      </c>
      <c r="X40" s="72"/>
    </row>
    <row r="41" spans="3:24" ht="21" customHeight="1">
      <c r="C41" s="52">
        <v>10</v>
      </c>
      <c r="D41" s="73"/>
      <c r="E41" s="73"/>
      <c r="F41" s="74"/>
      <c r="G41" s="74"/>
      <c r="H41" s="74"/>
      <c r="I41" s="74"/>
      <c r="J41" s="75"/>
      <c r="K41" s="74"/>
      <c r="L41" s="75"/>
      <c r="M41" s="75"/>
      <c r="N41" s="75"/>
      <c r="O41" s="12" t="s">
        <v>42</v>
      </c>
      <c r="P41" s="38" t="str">
        <f>IF(D41="","",IF(COUNTIF($I41,Cat_1696)+COUNTIF($I41,Cat_1697)+COUNTIF($K41,Cat_1696)+COUNTIF($K41,Cat_1697)&gt;=2,($J41+$L41)-$H41,0))</f>
        <v/>
      </c>
      <c r="Q41" s="39" t="str">
        <f>IF(D41="","",IF(AND($P41&lt;=0,OR($I41=Cat_1696,$K41=Cat_1696)),IF(COUNTIF($I41,Cat_1696)+COUNTIF($K41,Cat_1696)&lt;2,($J41+$L41)-$H41,0),0))</f>
        <v/>
      </c>
      <c r="R41" s="39" t="str">
        <f>IF(D41="","",IF(AND($P41&lt;=0,OR($I41=Cat_1697,$K41=Cat_1697)),IF(COUNTIF($I41,Cat_1697)+COUNTIF($K41,Cat_1697)&lt;2,($J41+$L41)-$H41,0),0))</f>
        <v/>
      </c>
      <c r="S41" s="39" t="str">
        <f>IF(D41="","",IF(COUNTIF($I41,Cat_1696)+COUNTIF($I41,Cat_1697)+COUNTIF($K41,Cat_1696)+COUNTIF($K41,Cat_1697)=0,($J41+$L41)-$H41,0))</f>
        <v/>
      </c>
      <c r="T41" s="39" t="str">
        <f>IF(D41="","",IF(COUNTIF($I41,Cat_1696)+COUNTIF($I41,Cat_1697)+COUNTIF($K41,Cat_1696)+COUNTIF($K41,Cat_1697)&gt;=2,IF(($M41+$N41)-$H41&lt;=0,0,($M41+$N41)-$H41),0))</f>
        <v/>
      </c>
      <c r="U41" s="39" t="str">
        <f>IF(D41="","",IF(AND($P41&lt;=0,OR($I41=Cat_1696,$K41=Cat_1696)),IF(COUNTIF($I41,Cat_1696)+COUNTIF($K41,Cat_1696)&lt;2,IF(($M41+$N41)-$H41&lt;0,0,($M41+$N41)-$H41),0),0))</f>
        <v/>
      </c>
      <c r="V41" s="39" t="str">
        <f>IF(D41="","",IF(AND($P41&lt;=0,OR($I41=Cat_1697,$K41=Cat_1697)),IF(COUNTIF($I41,Cat_1697)+COUNTIF($K41,Cat_1697)&lt;2,IF(($M41+$N41)-$H41&lt;0,0,($M41+$N41)-$H41),0),0))</f>
        <v/>
      </c>
      <c r="W41" s="39" t="str">
        <f>IF(D41="","",IF(COUNTIF($I41,Cat_1696)+COUNTIF($I41,Cat_1697)+COUNTIF($K41,Cat_1696)+COUNTIF($K41,Cat_1697)=0,IF(($M41+$N41)-$H41&lt;0,0,($M41+$N41)-$H41),0))</f>
        <v/>
      </c>
      <c r="X41" s="76" t="str">
        <f>IF(D41="","",SUM(P43:W43))</f>
        <v/>
      </c>
    </row>
    <row r="42" spans="3:24" ht="21" customHeight="1">
      <c r="C42" s="52"/>
      <c r="D42" s="73"/>
      <c r="E42" s="73"/>
      <c r="F42" s="74"/>
      <c r="G42" s="74"/>
      <c r="H42" s="74"/>
      <c r="I42" s="74"/>
      <c r="J42" s="75"/>
      <c r="K42" s="74"/>
      <c r="L42" s="75"/>
      <c r="M42" s="75"/>
      <c r="N42" s="75"/>
      <c r="O42" s="12" t="s">
        <v>13</v>
      </c>
      <c r="P42" s="40" t="str">
        <f>IF(D41="","",IF(COUNTIF($I41,Cat_1696)+COUNTIF($I41,Cat_1697)+COUNTIF($K41,Cat_1696)+COUNTIF($K41,Cat_1697)&gt;=2,IF($E41&lt;=TO,AT_1,C_3_1_1),0))</f>
        <v/>
      </c>
      <c r="Q42" s="41" t="str">
        <f>IF(D41="","",IF(AND($P41&lt;=0,OR($I41=Cat_1696,$K41=Cat_1696)),IF(COUNTIF($I41,Cat_1696)+COUNTIF($K41,Cat_1696)&lt;2,IF($E41&lt;=TO,AT_2,C_3_1_2),0),0))</f>
        <v/>
      </c>
      <c r="R42" s="41" t="str">
        <f>IF(D41="","",IF(AND($P41&lt;=0,OR($I41=Cat_1697,$K41=Cat_1697)),IF(COUNTIF($J41,Cat_1697)+COUNTIF($L41,Cat_1697)&lt;2,IF($E41&lt;=TO,AT_3,C_3_1_3),0),0))</f>
        <v/>
      </c>
      <c r="S42" s="41" t="str">
        <f>IF(D41="","",IF(COUNTIF($I41,Cat_1696)+COUNTIF($I41,Cat_1697)+COUNTIF($K41,Cat_1696)+COUNTIF($K41,Cat_1697)=0,IF(E41&lt;=TO,AT_4,0),0))</f>
        <v/>
      </c>
      <c r="T42" s="41" t="str">
        <f>IF(D41="","",IF(COUNTIF($I41,Cat_1696)+COUNTIF($I41,Cat_1697)+COUNTIF($K41,Cat_1696)+COUNTIF($K41,Cat_1697)&gt;=2,IF(T41=0,0,C_3_2_1),0))</f>
        <v/>
      </c>
      <c r="U42" s="41" t="str">
        <f>IF(D41="","",IF(AND($P41&lt;=0,OR($I41=Cat_1696,$K41=Cat_1696)),IF(COUNTIF($I41,Cat_1696)+COUNTIF($K41,Cat_1696)&lt;2,IF(U41=0,0,C_3_2_2),0),0))</f>
        <v/>
      </c>
      <c r="V42" s="41" t="str">
        <f>IF(D41="","",IF(AND($P41&lt;=0,OR($I41=Cat_1697,$K41=Cat_1697)),IF(COUNTIF($J41,Cat_1697)+COUNTIF($L41,Cat_1697)&lt;2,IF(V41=0,0,C_3_2_3),0),0))</f>
        <v/>
      </c>
      <c r="W42" s="41" t="str">
        <f>IF(D41="","",IF(COUNTIF($I41,Cat_1696)+COUNTIF($I41,Cat_1697)+COUNTIF($K41,Cat_1696)+COUNTIF($K41,Cat_1697)=0,IF(W41=0,0,C_3_2_4),0))</f>
        <v/>
      </c>
      <c r="X42" s="71"/>
    </row>
    <row r="43" spans="3:24" ht="21" customHeight="1" thickBot="1">
      <c r="C43" s="52"/>
      <c r="D43" s="73"/>
      <c r="E43" s="73"/>
      <c r="F43" s="74"/>
      <c r="G43" s="74"/>
      <c r="H43" s="74"/>
      <c r="I43" s="74"/>
      <c r="J43" s="75"/>
      <c r="K43" s="74"/>
      <c r="L43" s="75"/>
      <c r="M43" s="75"/>
      <c r="N43" s="75"/>
      <c r="O43" s="12" t="s">
        <v>16</v>
      </c>
      <c r="P43" s="42" t="str">
        <f t="shared" ref="P43:W43" si="9">IF(P41&lt;&gt;"",P41*P42,"")</f>
        <v/>
      </c>
      <c r="Q43" s="42" t="str">
        <f t="shared" si="9"/>
        <v/>
      </c>
      <c r="R43" s="42" t="str">
        <f t="shared" si="9"/>
        <v/>
      </c>
      <c r="S43" s="42" t="str">
        <f t="shared" si="9"/>
        <v/>
      </c>
      <c r="T43" s="42" t="str">
        <f t="shared" si="9"/>
        <v/>
      </c>
      <c r="U43" s="42" t="str">
        <f t="shared" si="9"/>
        <v/>
      </c>
      <c r="V43" s="42" t="str">
        <f t="shared" si="9"/>
        <v/>
      </c>
      <c r="W43" s="42" t="str">
        <f t="shared" si="9"/>
        <v/>
      </c>
      <c r="X43" s="72"/>
    </row>
    <row r="44" spans="3:24" ht="29.25" customHeight="1" thickBot="1">
      <c r="C44" s="35"/>
      <c r="D44" s="23"/>
      <c r="E44" s="23"/>
      <c r="F44" s="24"/>
      <c r="G44" s="24"/>
      <c r="H44" s="24"/>
      <c r="I44" s="24"/>
      <c r="J44" s="25"/>
      <c r="K44" s="24"/>
      <c r="L44" s="25"/>
      <c r="M44" s="25"/>
      <c r="N44" s="25"/>
      <c r="O44" s="26"/>
      <c r="P44" s="43"/>
      <c r="Q44" s="43"/>
      <c r="R44" s="43"/>
      <c r="S44" s="43"/>
      <c r="T44" s="43"/>
      <c r="U44" s="43"/>
      <c r="V44" s="43"/>
      <c r="W44" s="43"/>
      <c r="X44" s="44" t="str">
        <f>IF(X14="","",SUM(X14:X43))</f>
        <v/>
      </c>
    </row>
    <row r="45" spans="3:24" ht="29.25" customHeight="1">
      <c r="C45" s="35"/>
      <c r="D45" s="27" t="s">
        <v>66</v>
      </c>
      <c r="E45" s="23"/>
      <c r="F45" s="24"/>
      <c r="G45" s="24"/>
      <c r="H45" s="24"/>
      <c r="I45" s="24"/>
      <c r="J45" s="25"/>
      <c r="K45" s="24"/>
      <c r="L45" s="25"/>
      <c r="M45" s="25"/>
      <c r="N45" s="25"/>
      <c r="O45" s="26"/>
      <c r="P45" s="43"/>
      <c r="Q45" s="43"/>
      <c r="R45" s="43"/>
      <c r="S45" s="43"/>
      <c r="T45" s="43"/>
      <c r="U45" s="43"/>
      <c r="V45" s="43"/>
      <c r="W45" s="43"/>
      <c r="X45" s="45"/>
    </row>
    <row r="46" spans="3:24" ht="43.15" customHeight="1">
      <c r="J46" s="35">
        <f>SUM(J14:J43)</f>
        <v>0</v>
      </c>
      <c r="L46" s="35">
        <f>SUM(L14:L43)</f>
        <v>0</v>
      </c>
      <c r="M46" s="35">
        <f>SUM(M14:M43)</f>
        <v>0</v>
      </c>
      <c r="N46" s="35">
        <f>SUM(N14:N43)</f>
        <v>0</v>
      </c>
    </row>
  </sheetData>
  <sheetProtection algorithmName="SHA-512" hashValue="hIjDeSVRoDeJeUDbiiFAc9VhI41MKpVR9yUZoxHP3sIVi2gVrUOB91ViaY8JekDcTo4K1XCSomYE9F5Bg0qZcA==" saltValue="BfaIYPLVq2TYs9KBXp2lig==" spinCount="100000" sheet="1" objects="1" scenarios="1"/>
  <mergeCells count="141">
    <mergeCell ref="K41:K43"/>
    <mergeCell ref="L41:L43"/>
    <mergeCell ref="M41:M43"/>
    <mergeCell ref="N41:N43"/>
    <mergeCell ref="X41:X43"/>
    <mergeCell ref="N38:N40"/>
    <mergeCell ref="X38:X40"/>
    <mergeCell ref="C41:C43"/>
    <mergeCell ref="D41:D43"/>
    <mergeCell ref="E41:E43"/>
    <mergeCell ref="F41:F43"/>
    <mergeCell ref="G41:G43"/>
    <mergeCell ref="H41:H43"/>
    <mergeCell ref="I41:I43"/>
    <mergeCell ref="J41:J43"/>
    <mergeCell ref="H38:H40"/>
    <mergeCell ref="I38:I40"/>
    <mergeCell ref="J38:J40"/>
    <mergeCell ref="K38:K40"/>
    <mergeCell ref="L38:L40"/>
    <mergeCell ref="M38:M40"/>
    <mergeCell ref="K35:K37"/>
    <mergeCell ref="L35:L37"/>
    <mergeCell ref="M35:M37"/>
    <mergeCell ref="N35:N37"/>
    <mergeCell ref="X35:X37"/>
    <mergeCell ref="C38:C40"/>
    <mergeCell ref="D38:D40"/>
    <mergeCell ref="E38:E40"/>
    <mergeCell ref="F38:F40"/>
    <mergeCell ref="G38:G40"/>
    <mergeCell ref="C35:C37"/>
    <mergeCell ref="D35:D37"/>
    <mergeCell ref="E35:E37"/>
    <mergeCell ref="F35:F37"/>
    <mergeCell ref="G35:G37"/>
    <mergeCell ref="H35:H37"/>
    <mergeCell ref="I35:I37"/>
    <mergeCell ref="J35:J37"/>
    <mergeCell ref="H32:H34"/>
    <mergeCell ref="I32:I34"/>
    <mergeCell ref="J32:J34"/>
    <mergeCell ref="K29:K31"/>
    <mergeCell ref="L29:L31"/>
    <mergeCell ref="M29:M31"/>
    <mergeCell ref="N29:N31"/>
    <mergeCell ref="X29:X31"/>
    <mergeCell ref="C32:C34"/>
    <mergeCell ref="D32:D34"/>
    <mergeCell ref="E32:E34"/>
    <mergeCell ref="F32:F34"/>
    <mergeCell ref="G32:G34"/>
    <mergeCell ref="N32:N34"/>
    <mergeCell ref="X32:X34"/>
    <mergeCell ref="K32:K34"/>
    <mergeCell ref="L32:L34"/>
    <mergeCell ref="M32:M34"/>
    <mergeCell ref="C29:C31"/>
    <mergeCell ref="D29:D31"/>
    <mergeCell ref="E29:E31"/>
    <mergeCell ref="F29:F31"/>
    <mergeCell ref="G29:G31"/>
    <mergeCell ref="H29:H31"/>
    <mergeCell ref="I29:I31"/>
    <mergeCell ref="J29:J31"/>
    <mergeCell ref="H26:H28"/>
    <mergeCell ref="I26:I28"/>
    <mergeCell ref="J26:J28"/>
    <mergeCell ref="K23:K25"/>
    <mergeCell ref="L23:L25"/>
    <mergeCell ref="M23:M25"/>
    <mergeCell ref="N23:N25"/>
    <mergeCell ref="X23:X25"/>
    <mergeCell ref="C26:C28"/>
    <mergeCell ref="D26:D28"/>
    <mergeCell ref="E26:E28"/>
    <mergeCell ref="F26:F28"/>
    <mergeCell ref="G26:G28"/>
    <mergeCell ref="N26:N28"/>
    <mergeCell ref="X26:X28"/>
    <mergeCell ref="K26:K28"/>
    <mergeCell ref="L26:L28"/>
    <mergeCell ref="M26:M28"/>
    <mergeCell ref="C23:C25"/>
    <mergeCell ref="D23:D25"/>
    <mergeCell ref="E23:E25"/>
    <mergeCell ref="F23:F25"/>
    <mergeCell ref="G23:G25"/>
    <mergeCell ref="H23:H25"/>
    <mergeCell ref="I23:I25"/>
    <mergeCell ref="J23:J25"/>
    <mergeCell ref="H20:H22"/>
    <mergeCell ref="I20:I22"/>
    <mergeCell ref="J20:J22"/>
    <mergeCell ref="K17:K19"/>
    <mergeCell ref="L17:L19"/>
    <mergeCell ref="M17:M19"/>
    <mergeCell ref="N17:N19"/>
    <mergeCell ref="X17:X19"/>
    <mergeCell ref="C20:C22"/>
    <mergeCell ref="D20:D22"/>
    <mergeCell ref="E20:E22"/>
    <mergeCell ref="F20:F22"/>
    <mergeCell ref="G20:G22"/>
    <mergeCell ref="N20:N22"/>
    <mergeCell ref="X20:X22"/>
    <mergeCell ref="K20:K22"/>
    <mergeCell ref="L20:L22"/>
    <mergeCell ref="M20:M22"/>
    <mergeCell ref="C17:C19"/>
    <mergeCell ref="D17:D19"/>
    <mergeCell ref="E17:E19"/>
    <mergeCell ref="F17:F19"/>
    <mergeCell ref="G17:G19"/>
    <mergeCell ref="H17:H19"/>
    <mergeCell ref="I17:I19"/>
    <mergeCell ref="J17:J19"/>
    <mergeCell ref="H14:H16"/>
    <mergeCell ref="I14:I16"/>
    <mergeCell ref="J14:J16"/>
    <mergeCell ref="P10:X10"/>
    <mergeCell ref="X11:X13"/>
    <mergeCell ref="C14:C16"/>
    <mergeCell ref="D14:D16"/>
    <mergeCell ref="E14:E16"/>
    <mergeCell ref="F14:F16"/>
    <mergeCell ref="G14:G16"/>
    <mergeCell ref="N14:N16"/>
    <mergeCell ref="X14:X16"/>
    <mergeCell ref="K14:K16"/>
    <mergeCell ref="L14:L16"/>
    <mergeCell ref="M14:M16"/>
    <mergeCell ref="B6:F6"/>
    <mergeCell ref="D8:F8"/>
    <mergeCell ref="C10:C13"/>
    <mergeCell ref="D10:E12"/>
    <mergeCell ref="F10:F13"/>
    <mergeCell ref="G10:G13"/>
    <mergeCell ref="H10:H13"/>
    <mergeCell ref="I10:L12"/>
    <mergeCell ref="M10:N12"/>
  </mergeCells>
  <phoneticPr fontId="3"/>
  <conditionalFormatting sqref="D14:N43">
    <cfRule type="containsBlanks" dxfId="1" priority="1">
      <formula>LEN(TRIM(D14))=0</formula>
    </cfRule>
  </conditionalFormatting>
  <dataValidations count="12">
    <dataValidation type="whole" operator="lessThanOrEqual" allowBlank="1" showInputMessage="1" showErrorMessage="1" errorTitle="乗継人数超過" error="乗継人数が、旅行参加総人数を超過しています。_x000a_入力内容を確認してください。" promptTitle="入力内容" prompt="伊丹より先（伊丹において）乗継便を利用した人数を入力してください。_x000a_総参加人数を超えた人数は入力できません。" sqref="N44:N45 M14:M45" xr:uid="{40FC789A-F32C-4D88-8D21-5338B504960E}">
      <formula1>H14</formula1>
    </dataValidation>
    <dataValidation type="whole" operator="lessThanOrEqual" allowBlank="1" showInputMessage="1" showErrorMessage="1" errorTitle="利用人数超過" error="復路人数が、旅行総参加人数を超過しています。_x000a_入力内容を再度確認してください。" promptTitle="入力内容" prompt="復路で利用した人数を記載してください。_x000a_旅行総参加人数を越した人数は、入力できません。" sqref="L44:L45" xr:uid="{FEBA6518-5F90-4065-8D5E-CE238B26FBDF}">
      <formula1>J44</formula1>
    </dataValidation>
    <dataValidation type="list" allowBlank="1" showInputMessage="1" showErrorMessage="1" promptTitle="入力内容" prompt="復路で利用した便を、プルダウンから選択してください。" sqref="K14:K45" xr:uid="{015AB0BE-5962-4F5E-B410-344636267CA2}">
      <formula1>FKS_ARR</formula1>
    </dataValidation>
    <dataValidation type="whole" operator="lessThanOrEqual" allowBlank="1" showInputMessage="1" showErrorMessage="1" errorTitle="利用人数超過" error="往路人数が、旅行総参加人数を超過しています。_x000a_入力内容を再度確認してください。" promptTitle="入力内容" prompt="往路で利用した人数を記載してください。_x000a_旅行総参加人数を越した人数は、入力できません。" sqref="J14:J45" xr:uid="{9150EEA4-BA0A-4E15-8A19-7309637BA78E}">
      <formula1>H14</formula1>
    </dataValidation>
    <dataValidation type="list" allowBlank="1" showInputMessage="1" showErrorMessage="1" promptTitle="入力内容" prompt="往路で利用した便を、プルダウンから選択してください。" sqref="I14:I45" xr:uid="{B15F3165-8795-40FA-9579-8F92785F02C9}">
      <formula1>FKS_DEP</formula1>
    </dataValidation>
    <dataValidation allowBlank="1" showInputMessage="1" showErrorMessage="1" promptTitle="入力内容" prompt="対象となる旅行の総参加人数を入力してください。_x000a_添乗員や座席を要しなかった幼児は、必ず除いてください。" sqref="H14:H45" xr:uid="{C350C6DE-7118-431A-B669-FAE555C446DB}"/>
    <dataValidation allowBlank="1" showInputMessage="1" showErrorMessage="1" promptTitle="入力内容" prompt="対象となる旅行の団体名又はコース番号など、対象案件を特定できる情報を入力してください。" sqref="G14:G45" xr:uid="{D1383DB4-94C7-4887-89D6-B2DDECF05FC5}"/>
    <dataValidation allowBlank="1" showInputMessage="1" showErrorMessage="1" promptTitle="入力内容" prompt="旅行の主な目的地を入力してください。_x000a_例）大阪、福岡など" sqref="F14:F45" xr:uid="{86BA474E-7B38-4E67-A27C-383D75D8A061}"/>
    <dataValidation allowBlank="1" showInputMessage="1" showErrorMessage="1" promptTitle="入力内容" prompt="旅行の終期（帰着日）を入力してください。_x000a_記載例）4/3" sqref="E14:E45" xr:uid="{166017C5-04A3-49D5-83A7-16E5E2B54818}"/>
    <dataValidation allowBlank="1" showInputMessage="1" showErrorMessage="1" promptTitle="入力内容" prompt="旅行の始期（出発日）を入力してください。_x000a_記載例）4/1" sqref="D14:D45" xr:uid="{C6DB721C-BC69-4876-B43C-129D5B91DC54}"/>
    <dataValidation type="whole" operator="lessThanOrEqual" allowBlank="1" showInputMessage="1" showErrorMessage="1" errorTitle="利用人数超過" error="復路人数が、旅行総参加人数を超過しています。_x000a_入力内容を再度確認してください。" promptTitle="入力内容" prompt="復路で利用した人数を記載してください。_x000a_旅行総参加人数を越した人数は、入力できません。" sqref="L14:L43" xr:uid="{304AB12D-738F-437D-947C-B00D3C8F4A8A}">
      <formula1>H14</formula1>
    </dataValidation>
    <dataValidation type="whole" operator="lessThanOrEqual" allowBlank="1" showInputMessage="1" showErrorMessage="1" errorTitle="乗継人数超過" error="乗継人数が、旅行参加総人数を超過しています。_x000a_入力内容を確認してください。" promptTitle="入力内容" prompt="伊丹より先（伊丹において）乗継便を利用した人数を入力してください。_x000a_総参加人数を超えた人数は入力できません。" sqref="N14:N43" xr:uid="{D4D78013-D804-4D88-8276-FA9EB3F92876}">
      <formula1>H14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9" orientation="landscape" blackAndWhite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まずはじめに選択してください。" prompt="申請種類選択してください。_x000a_申請　又は　実績報告_x000a_連動して様式番号や件名が変更されます。" xr:uid="{B0FE103B-E150-400D-B02A-3BBDCB4FB350}">
          <x14:formula1>
            <xm:f>設定値!$A$5:$A$6</xm:f>
          </x14:formula1>
          <xm:sqref>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40349-C4D1-4F10-B39D-E463E77BBE49}">
  <sheetPr>
    <pageSetUpPr fitToPage="1"/>
  </sheetPr>
  <dimension ref="B1:X47"/>
  <sheetViews>
    <sheetView showGridLines="0" view="pageBreakPreview" zoomScale="85" zoomScaleNormal="100" zoomScaleSheetLayoutView="85" workbookViewId="0">
      <pane xSplit="6" ySplit="13" topLeftCell="G14" activePane="bottomRight" state="frozen"/>
      <selection pane="topRight" activeCell="G1" sqref="G1"/>
      <selection pane="bottomLeft" activeCell="A13" sqref="A13"/>
      <selection pane="bottomRight" activeCell="G14" sqref="G14:G16"/>
    </sheetView>
  </sheetViews>
  <sheetFormatPr defaultColWidth="4.625" defaultRowHeight="14.25"/>
  <cols>
    <col min="1" max="1" width="1.125" style="28" customWidth="1"/>
    <col min="2" max="2" width="1.875" style="28" customWidth="1"/>
    <col min="3" max="3" width="4.125" style="28" customWidth="1"/>
    <col min="4" max="4" width="10.125" style="28" bestFit="1" customWidth="1"/>
    <col min="5" max="5" width="11.875" style="28" bestFit="1" customWidth="1"/>
    <col min="6" max="6" width="16.75" style="28" customWidth="1"/>
    <col min="7" max="7" width="22.875" style="28" customWidth="1"/>
    <col min="8" max="8" width="14.875" style="28" customWidth="1"/>
    <col min="9" max="9" width="12" style="28" customWidth="1"/>
    <col min="10" max="10" width="8.75" style="28" customWidth="1"/>
    <col min="11" max="11" width="11.5" style="28" customWidth="1"/>
    <col min="12" max="12" width="8.75" style="28" customWidth="1"/>
    <col min="13" max="14" width="8.625" style="28" customWidth="1"/>
    <col min="15" max="15" width="9.5" style="28" bestFit="1" customWidth="1"/>
    <col min="16" max="23" width="12.125" style="28" customWidth="1"/>
    <col min="24" max="24" width="13.375" style="28" customWidth="1"/>
    <col min="25" max="25" width="2" style="28" customWidth="1"/>
    <col min="26" max="16384" width="4.625" style="28"/>
  </cols>
  <sheetData>
    <row r="1" spans="2:24" ht="3.75" customHeight="1" thickBot="1"/>
    <row r="2" spans="2:24" ht="33.75" customHeight="1" thickBot="1">
      <c r="F2" s="46" t="s">
        <v>54</v>
      </c>
    </row>
    <row r="5" spans="2:24" ht="6" customHeight="1"/>
    <row r="6" spans="2:24">
      <c r="B6" s="50" t="str">
        <f>IF(F2=設定値!A5,設定値!A2,設定値!A3)</f>
        <v>第４号様式(1)（第10条関係）</v>
      </c>
      <c r="C6" s="50"/>
      <c r="D6" s="50"/>
      <c r="E6" s="50"/>
      <c r="F6" s="50"/>
    </row>
    <row r="7" spans="2:24" ht="7.5" customHeight="1"/>
    <row r="8" spans="2:24" ht="31.5" customHeight="1">
      <c r="D8" s="51" t="str">
        <f>IF(F2=設定値!A5,設定値!B2,設定値!B3)</f>
        <v>事業実績調書</v>
      </c>
      <c r="E8" s="51"/>
      <c r="F8" s="51"/>
      <c r="G8" s="29"/>
      <c r="H8" s="30"/>
      <c r="P8" s="31"/>
      <c r="Q8" s="31"/>
    </row>
    <row r="9" spans="2:24" ht="6" customHeight="1"/>
    <row r="10" spans="2:24" ht="18.75" customHeight="1">
      <c r="C10" s="52" t="s">
        <v>1</v>
      </c>
      <c r="D10" s="53" t="s">
        <v>2</v>
      </c>
      <c r="E10" s="54"/>
      <c r="F10" s="52" t="s">
        <v>3</v>
      </c>
      <c r="G10" s="59" t="s">
        <v>15</v>
      </c>
      <c r="H10" s="59" t="s">
        <v>69</v>
      </c>
      <c r="I10" s="53" t="s">
        <v>7</v>
      </c>
      <c r="J10" s="60"/>
      <c r="K10" s="60"/>
      <c r="L10" s="54"/>
      <c r="M10" s="63" t="s">
        <v>40</v>
      </c>
      <c r="N10" s="64"/>
      <c r="O10" s="34"/>
      <c r="P10" s="69" t="s">
        <v>56</v>
      </c>
      <c r="Q10" s="69"/>
      <c r="R10" s="69"/>
      <c r="S10" s="69"/>
      <c r="T10" s="69"/>
      <c r="U10" s="69"/>
      <c r="V10" s="69"/>
      <c r="W10" s="69"/>
      <c r="X10" s="69"/>
    </row>
    <row r="11" spans="2:24" ht="37.5" customHeight="1">
      <c r="C11" s="52"/>
      <c r="D11" s="55"/>
      <c r="E11" s="56"/>
      <c r="F11" s="52"/>
      <c r="G11" s="59"/>
      <c r="H11" s="59"/>
      <c r="I11" s="55"/>
      <c r="J11" s="61"/>
      <c r="K11" s="61"/>
      <c r="L11" s="56"/>
      <c r="M11" s="65"/>
      <c r="N11" s="66"/>
      <c r="O11" s="34"/>
      <c r="P11" s="33" t="s">
        <v>22</v>
      </c>
      <c r="Q11" s="32" t="s">
        <v>23</v>
      </c>
      <c r="R11" s="32" t="s">
        <v>24</v>
      </c>
      <c r="S11" s="33" t="s">
        <v>41</v>
      </c>
      <c r="T11" s="32" t="s">
        <v>25</v>
      </c>
      <c r="U11" s="32" t="s">
        <v>26</v>
      </c>
      <c r="V11" s="32" t="s">
        <v>27</v>
      </c>
      <c r="W11" s="32" t="s">
        <v>28</v>
      </c>
      <c r="X11" s="70" t="s">
        <v>29</v>
      </c>
    </row>
    <row r="12" spans="2:24" ht="27" customHeight="1">
      <c r="C12" s="52"/>
      <c r="D12" s="57"/>
      <c r="E12" s="58"/>
      <c r="F12" s="52"/>
      <c r="G12" s="59"/>
      <c r="H12" s="59"/>
      <c r="I12" s="57"/>
      <c r="J12" s="62"/>
      <c r="K12" s="62"/>
      <c r="L12" s="58"/>
      <c r="M12" s="67"/>
      <c r="N12" s="68"/>
      <c r="O12" s="34"/>
      <c r="P12" s="36" t="s">
        <v>63</v>
      </c>
      <c r="Q12" s="36" t="s">
        <v>64</v>
      </c>
      <c r="R12" s="36" t="s">
        <v>65</v>
      </c>
      <c r="S12" s="36" t="s">
        <v>57</v>
      </c>
      <c r="T12" s="32" t="s">
        <v>41</v>
      </c>
      <c r="U12" s="32" t="s">
        <v>41</v>
      </c>
      <c r="V12" s="32" t="s">
        <v>41</v>
      </c>
      <c r="W12" s="32" t="s">
        <v>41</v>
      </c>
      <c r="X12" s="71"/>
    </row>
    <row r="13" spans="2:24" ht="42.75">
      <c r="C13" s="52"/>
      <c r="D13" s="32" t="s">
        <v>4</v>
      </c>
      <c r="E13" s="32" t="s">
        <v>5</v>
      </c>
      <c r="F13" s="52"/>
      <c r="G13" s="52"/>
      <c r="H13" s="59"/>
      <c r="I13" s="32" t="s">
        <v>43</v>
      </c>
      <c r="J13" s="33" t="s">
        <v>67</v>
      </c>
      <c r="K13" s="32" t="s">
        <v>44</v>
      </c>
      <c r="L13" s="33" t="s">
        <v>68</v>
      </c>
      <c r="M13" s="33" t="s">
        <v>67</v>
      </c>
      <c r="N13" s="33" t="s">
        <v>68</v>
      </c>
      <c r="O13" s="37"/>
      <c r="P13" s="33" t="s">
        <v>30</v>
      </c>
      <c r="Q13" s="32" t="s">
        <v>31</v>
      </c>
      <c r="R13" s="32" t="s">
        <v>32</v>
      </c>
      <c r="S13" s="10" t="s">
        <v>58</v>
      </c>
      <c r="T13" s="33" t="s">
        <v>30</v>
      </c>
      <c r="U13" s="32" t="s">
        <v>31</v>
      </c>
      <c r="V13" s="32" t="s">
        <v>32</v>
      </c>
      <c r="W13" s="10" t="s">
        <v>33</v>
      </c>
      <c r="X13" s="72"/>
    </row>
    <row r="14" spans="2:24" ht="21" customHeight="1">
      <c r="C14" s="52">
        <v>1</v>
      </c>
      <c r="D14" s="73"/>
      <c r="E14" s="73"/>
      <c r="F14" s="74"/>
      <c r="G14" s="74"/>
      <c r="H14" s="74"/>
      <c r="I14" s="74"/>
      <c r="J14" s="75"/>
      <c r="K14" s="74"/>
      <c r="L14" s="75"/>
      <c r="M14" s="75"/>
      <c r="N14" s="75"/>
      <c r="O14" s="12" t="s">
        <v>42</v>
      </c>
      <c r="P14" s="38"/>
      <c r="Q14" s="39"/>
      <c r="R14" s="39"/>
      <c r="S14" s="39"/>
      <c r="T14" s="39"/>
      <c r="U14" s="39"/>
      <c r="V14" s="39"/>
      <c r="W14" s="39"/>
      <c r="X14" s="76"/>
    </row>
    <row r="15" spans="2:24" ht="21" customHeight="1">
      <c r="C15" s="52"/>
      <c r="D15" s="73"/>
      <c r="E15" s="73"/>
      <c r="F15" s="74"/>
      <c r="G15" s="74"/>
      <c r="H15" s="74"/>
      <c r="I15" s="74"/>
      <c r="J15" s="75"/>
      <c r="K15" s="74"/>
      <c r="L15" s="75"/>
      <c r="M15" s="75"/>
      <c r="N15" s="75"/>
      <c r="O15" s="12" t="s">
        <v>13</v>
      </c>
      <c r="P15" s="40"/>
      <c r="Q15" s="41"/>
      <c r="R15" s="41"/>
      <c r="S15" s="41"/>
      <c r="T15" s="41"/>
      <c r="U15" s="41"/>
      <c r="V15" s="41"/>
      <c r="W15" s="41"/>
      <c r="X15" s="71"/>
    </row>
    <row r="16" spans="2:24" ht="21" customHeight="1">
      <c r="C16" s="52"/>
      <c r="D16" s="73"/>
      <c r="E16" s="73"/>
      <c r="F16" s="74"/>
      <c r="G16" s="74"/>
      <c r="H16" s="74"/>
      <c r="I16" s="74"/>
      <c r="J16" s="75"/>
      <c r="K16" s="74"/>
      <c r="L16" s="75"/>
      <c r="M16" s="75"/>
      <c r="N16" s="75"/>
      <c r="O16" s="12" t="s">
        <v>16</v>
      </c>
      <c r="P16" s="42"/>
      <c r="Q16" s="42"/>
      <c r="R16" s="42"/>
      <c r="S16" s="42"/>
      <c r="T16" s="42"/>
      <c r="U16" s="42"/>
      <c r="V16" s="42"/>
      <c r="W16" s="42"/>
      <c r="X16" s="72"/>
    </row>
    <row r="17" spans="3:24" ht="21" customHeight="1">
      <c r="C17" s="52">
        <v>2</v>
      </c>
      <c r="D17" s="73"/>
      <c r="E17" s="73"/>
      <c r="F17" s="74"/>
      <c r="G17" s="74"/>
      <c r="H17" s="74"/>
      <c r="I17" s="74"/>
      <c r="J17" s="75"/>
      <c r="K17" s="74"/>
      <c r="L17" s="75"/>
      <c r="M17" s="75"/>
      <c r="N17" s="75"/>
      <c r="O17" s="12" t="s">
        <v>42</v>
      </c>
      <c r="P17" s="38"/>
      <c r="Q17" s="39"/>
      <c r="R17" s="39"/>
      <c r="S17" s="39"/>
      <c r="T17" s="39"/>
      <c r="U17" s="39"/>
      <c r="V17" s="39"/>
      <c r="W17" s="39"/>
      <c r="X17" s="76"/>
    </row>
    <row r="18" spans="3:24" ht="21" customHeight="1">
      <c r="C18" s="52"/>
      <c r="D18" s="73"/>
      <c r="E18" s="73"/>
      <c r="F18" s="74"/>
      <c r="G18" s="74"/>
      <c r="H18" s="74"/>
      <c r="I18" s="74"/>
      <c r="J18" s="75"/>
      <c r="K18" s="74"/>
      <c r="L18" s="75"/>
      <c r="M18" s="75"/>
      <c r="N18" s="75"/>
      <c r="O18" s="12" t="s">
        <v>13</v>
      </c>
      <c r="P18" s="40"/>
      <c r="Q18" s="41"/>
      <c r="R18" s="41"/>
      <c r="S18" s="41"/>
      <c r="T18" s="41"/>
      <c r="U18" s="41"/>
      <c r="V18" s="41"/>
      <c r="W18" s="41"/>
      <c r="X18" s="71"/>
    </row>
    <row r="19" spans="3:24" ht="21" customHeight="1">
      <c r="C19" s="52"/>
      <c r="D19" s="73"/>
      <c r="E19" s="73"/>
      <c r="F19" s="74"/>
      <c r="G19" s="74"/>
      <c r="H19" s="74"/>
      <c r="I19" s="74"/>
      <c r="J19" s="75"/>
      <c r="K19" s="74"/>
      <c r="L19" s="75"/>
      <c r="M19" s="75"/>
      <c r="N19" s="75"/>
      <c r="O19" s="12" t="s">
        <v>16</v>
      </c>
      <c r="P19" s="42"/>
      <c r="Q19" s="42"/>
      <c r="R19" s="42"/>
      <c r="S19" s="42"/>
      <c r="T19" s="42"/>
      <c r="U19" s="42"/>
      <c r="V19" s="42"/>
      <c r="W19" s="42"/>
      <c r="X19" s="72"/>
    </row>
    <row r="20" spans="3:24" ht="21" customHeight="1">
      <c r="C20" s="52">
        <v>3</v>
      </c>
      <c r="D20" s="73"/>
      <c r="E20" s="73"/>
      <c r="F20" s="74"/>
      <c r="G20" s="74"/>
      <c r="H20" s="74"/>
      <c r="I20" s="74"/>
      <c r="J20" s="75"/>
      <c r="K20" s="74"/>
      <c r="L20" s="75"/>
      <c r="M20" s="75"/>
      <c r="N20" s="75"/>
      <c r="O20" s="12" t="s">
        <v>42</v>
      </c>
      <c r="P20" s="38"/>
      <c r="Q20" s="39"/>
      <c r="R20" s="39"/>
      <c r="S20" s="39"/>
      <c r="T20" s="39"/>
      <c r="U20" s="39"/>
      <c r="V20" s="39"/>
      <c r="W20" s="39"/>
      <c r="X20" s="76"/>
    </row>
    <row r="21" spans="3:24" ht="21" customHeight="1">
      <c r="C21" s="52"/>
      <c r="D21" s="73"/>
      <c r="E21" s="73"/>
      <c r="F21" s="74"/>
      <c r="G21" s="74"/>
      <c r="H21" s="74"/>
      <c r="I21" s="74"/>
      <c r="J21" s="75"/>
      <c r="K21" s="74"/>
      <c r="L21" s="75"/>
      <c r="M21" s="75"/>
      <c r="N21" s="75"/>
      <c r="O21" s="12" t="s">
        <v>13</v>
      </c>
      <c r="P21" s="40"/>
      <c r="Q21" s="41"/>
      <c r="R21" s="41"/>
      <c r="S21" s="41"/>
      <c r="T21" s="41"/>
      <c r="U21" s="41"/>
      <c r="V21" s="41"/>
      <c r="W21" s="41"/>
      <c r="X21" s="71"/>
    </row>
    <row r="22" spans="3:24" ht="21" customHeight="1">
      <c r="C22" s="52"/>
      <c r="D22" s="73"/>
      <c r="E22" s="73"/>
      <c r="F22" s="74"/>
      <c r="G22" s="74"/>
      <c r="H22" s="74"/>
      <c r="I22" s="74"/>
      <c r="J22" s="75"/>
      <c r="K22" s="74"/>
      <c r="L22" s="75"/>
      <c r="M22" s="75"/>
      <c r="N22" s="75"/>
      <c r="O22" s="12" t="s">
        <v>16</v>
      </c>
      <c r="P22" s="42"/>
      <c r="Q22" s="42"/>
      <c r="R22" s="42"/>
      <c r="S22" s="42"/>
      <c r="T22" s="42"/>
      <c r="U22" s="42"/>
      <c r="V22" s="42"/>
      <c r="W22" s="42"/>
      <c r="X22" s="72"/>
    </row>
    <row r="23" spans="3:24" ht="21" customHeight="1">
      <c r="C23" s="52">
        <v>4</v>
      </c>
      <c r="D23" s="73"/>
      <c r="E23" s="73"/>
      <c r="F23" s="74"/>
      <c r="G23" s="74"/>
      <c r="H23" s="74"/>
      <c r="I23" s="74"/>
      <c r="J23" s="75"/>
      <c r="K23" s="74"/>
      <c r="L23" s="75"/>
      <c r="M23" s="75"/>
      <c r="N23" s="75"/>
      <c r="O23" s="12" t="s">
        <v>42</v>
      </c>
      <c r="P23" s="38"/>
      <c r="Q23" s="39"/>
      <c r="R23" s="39"/>
      <c r="S23" s="39"/>
      <c r="T23" s="39"/>
      <c r="U23" s="39"/>
      <c r="V23" s="39"/>
      <c r="W23" s="39"/>
      <c r="X23" s="76"/>
    </row>
    <row r="24" spans="3:24" ht="21" customHeight="1">
      <c r="C24" s="52"/>
      <c r="D24" s="73"/>
      <c r="E24" s="73"/>
      <c r="F24" s="74"/>
      <c r="G24" s="74"/>
      <c r="H24" s="74"/>
      <c r="I24" s="74"/>
      <c r="J24" s="75"/>
      <c r="K24" s="74"/>
      <c r="L24" s="75"/>
      <c r="M24" s="75"/>
      <c r="N24" s="75"/>
      <c r="O24" s="12" t="s">
        <v>13</v>
      </c>
      <c r="P24" s="40"/>
      <c r="Q24" s="41"/>
      <c r="R24" s="41"/>
      <c r="S24" s="41"/>
      <c r="T24" s="41"/>
      <c r="U24" s="41"/>
      <c r="V24" s="41"/>
      <c r="W24" s="41"/>
      <c r="X24" s="71"/>
    </row>
    <row r="25" spans="3:24" ht="21" customHeight="1">
      <c r="C25" s="52"/>
      <c r="D25" s="73"/>
      <c r="E25" s="73"/>
      <c r="F25" s="74"/>
      <c r="G25" s="74"/>
      <c r="H25" s="74"/>
      <c r="I25" s="74"/>
      <c r="J25" s="75"/>
      <c r="K25" s="74"/>
      <c r="L25" s="75"/>
      <c r="M25" s="75"/>
      <c r="N25" s="75"/>
      <c r="O25" s="12" t="s">
        <v>16</v>
      </c>
      <c r="P25" s="42"/>
      <c r="Q25" s="42"/>
      <c r="R25" s="42"/>
      <c r="S25" s="42"/>
      <c r="T25" s="42"/>
      <c r="U25" s="42"/>
      <c r="V25" s="42"/>
      <c r="W25" s="42"/>
      <c r="X25" s="72"/>
    </row>
    <row r="26" spans="3:24" ht="21" customHeight="1">
      <c r="C26" s="52">
        <v>5</v>
      </c>
      <c r="D26" s="73"/>
      <c r="E26" s="73"/>
      <c r="F26" s="74"/>
      <c r="G26" s="74"/>
      <c r="H26" s="74"/>
      <c r="I26" s="74"/>
      <c r="J26" s="75"/>
      <c r="K26" s="74"/>
      <c r="L26" s="75"/>
      <c r="M26" s="75"/>
      <c r="N26" s="75"/>
      <c r="O26" s="12" t="s">
        <v>42</v>
      </c>
      <c r="P26" s="38"/>
      <c r="Q26" s="39"/>
      <c r="R26" s="39"/>
      <c r="S26" s="39"/>
      <c r="T26" s="39"/>
      <c r="U26" s="39"/>
      <c r="V26" s="39"/>
      <c r="W26" s="39"/>
      <c r="X26" s="76"/>
    </row>
    <row r="27" spans="3:24" ht="21" customHeight="1">
      <c r="C27" s="52"/>
      <c r="D27" s="73"/>
      <c r="E27" s="73"/>
      <c r="F27" s="74"/>
      <c r="G27" s="74"/>
      <c r="H27" s="74"/>
      <c r="I27" s="74"/>
      <c r="J27" s="75"/>
      <c r="K27" s="74"/>
      <c r="L27" s="75"/>
      <c r="M27" s="75"/>
      <c r="N27" s="75"/>
      <c r="O27" s="12" t="s">
        <v>13</v>
      </c>
      <c r="P27" s="40"/>
      <c r="Q27" s="41"/>
      <c r="R27" s="41"/>
      <c r="S27" s="41"/>
      <c r="T27" s="41"/>
      <c r="U27" s="41"/>
      <c r="V27" s="41"/>
      <c r="W27" s="41"/>
      <c r="X27" s="71"/>
    </row>
    <row r="28" spans="3:24" ht="21" customHeight="1">
      <c r="C28" s="52"/>
      <c r="D28" s="73"/>
      <c r="E28" s="73"/>
      <c r="F28" s="74"/>
      <c r="G28" s="74"/>
      <c r="H28" s="74"/>
      <c r="I28" s="74"/>
      <c r="J28" s="75"/>
      <c r="K28" s="74"/>
      <c r="L28" s="75"/>
      <c r="M28" s="75"/>
      <c r="N28" s="75"/>
      <c r="O28" s="12" t="s">
        <v>16</v>
      </c>
      <c r="P28" s="42"/>
      <c r="Q28" s="42"/>
      <c r="R28" s="42"/>
      <c r="S28" s="42"/>
      <c r="T28" s="42"/>
      <c r="U28" s="42"/>
      <c r="V28" s="42"/>
      <c r="W28" s="42"/>
      <c r="X28" s="72"/>
    </row>
    <row r="29" spans="3:24" ht="21" customHeight="1">
      <c r="C29" s="52">
        <v>6</v>
      </c>
      <c r="D29" s="73"/>
      <c r="E29" s="73"/>
      <c r="F29" s="74"/>
      <c r="G29" s="74"/>
      <c r="H29" s="74"/>
      <c r="I29" s="74"/>
      <c r="J29" s="75"/>
      <c r="K29" s="74"/>
      <c r="L29" s="75"/>
      <c r="M29" s="75"/>
      <c r="N29" s="75"/>
      <c r="O29" s="12" t="s">
        <v>42</v>
      </c>
      <c r="P29" s="38"/>
      <c r="Q29" s="39"/>
      <c r="R29" s="39"/>
      <c r="S29" s="39"/>
      <c r="T29" s="39"/>
      <c r="U29" s="39"/>
      <c r="V29" s="39"/>
      <c r="W29" s="39"/>
      <c r="X29" s="76"/>
    </row>
    <row r="30" spans="3:24" ht="21" customHeight="1">
      <c r="C30" s="52"/>
      <c r="D30" s="73"/>
      <c r="E30" s="73"/>
      <c r="F30" s="74"/>
      <c r="G30" s="74"/>
      <c r="H30" s="74"/>
      <c r="I30" s="74"/>
      <c r="J30" s="75"/>
      <c r="K30" s="74"/>
      <c r="L30" s="75"/>
      <c r="M30" s="75"/>
      <c r="N30" s="75"/>
      <c r="O30" s="12" t="s">
        <v>13</v>
      </c>
      <c r="P30" s="40"/>
      <c r="Q30" s="41"/>
      <c r="R30" s="41"/>
      <c r="S30" s="41"/>
      <c r="T30" s="41"/>
      <c r="U30" s="41"/>
      <c r="V30" s="41"/>
      <c r="W30" s="41"/>
      <c r="X30" s="71"/>
    </row>
    <row r="31" spans="3:24" ht="21" customHeight="1">
      <c r="C31" s="52"/>
      <c r="D31" s="73"/>
      <c r="E31" s="73"/>
      <c r="F31" s="74"/>
      <c r="G31" s="74"/>
      <c r="H31" s="74"/>
      <c r="I31" s="74"/>
      <c r="J31" s="75"/>
      <c r="K31" s="74"/>
      <c r="L31" s="75"/>
      <c r="M31" s="75"/>
      <c r="N31" s="75"/>
      <c r="O31" s="12" t="s">
        <v>16</v>
      </c>
      <c r="P31" s="42"/>
      <c r="Q31" s="42"/>
      <c r="R31" s="42"/>
      <c r="S31" s="42"/>
      <c r="T31" s="42"/>
      <c r="U31" s="42"/>
      <c r="V31" s="42"/>
      <c r="W31" s="42"/>
      <c r="X31" s="72"/>
    </row>
    <row r="32" spans="3:24" ht="21" customHeight="1">
      <c r="C32" s="52">
        <v>7</v>
      </c>
      <c r="D32" s="73"/>
      <c r="E32" s="73"/>
      <c r="F32" s="74"/>
      <c r="G32" s="74"/>
      <c r="H32" s="74"/>
      <c r="I32" s="74"/>
      <c r="J32" s="75"/>
      <c r="K32" s="74"/>
      <c r="L32" s="75"/>
      <c r="M32" s="75"/>
      <c r="N32" s="75"/>
      <c r="O32" s="12" t="s">
        <v>42</v>
      </c>
      <c r="P32" s="38"/>
      <c r="Q32" s="39"/>
      <c r="R32" s="39"/>
      <c r="S32" s="39"/>
      <c r="T32" s="39"/>
      <c r="U32" s="39"/>
      <c r="V32" s="39"/>
      <c r="W32" s="39"/>
      <c r="X32" s="76"/>
    </row>
    <row r="33" spans="3:24" ht="21" customHeight="1">
      <c r="C33" s="52"/>
      <c r="D33" s="73"/>
      <c r="E33" s="73"/>
      <c r="F33" s="74"/>
      <c r="G33" s="74"/>
      <c r="H33" s="74"/>
      <c r="I33" s="74"/>
      <c r="J33" s="75"/>
      <c r="K33" s="74"/>
      <c r="L33" s="75"/>
      <c r="M33" s="75"/>
      <c r="N33" s="75"/>
      <c r="O33" s="12" t="s">
        <v>13</v>
      </c>
      <c r="P33" s="40"/>
      <c r="Q33" s="41"/>
      <c r="R33" s="41"/>
      <c r="S33" s="41"/>
      <c r="T33" s="41"/>
      <c r="U33" s="41"/>
      <c r="V33" s="41"/>
      <c r="W33" s="41"/>
      <c r="X33" s="71"/>
    </row>
    <row r="34" spans="3:24" ht="21" customHeight="1">
      <c r="C34" s="52"/>
      <c r="D34" s="73"/>
      <c r="E34" s="73"/>
      <c r="F34" s="74"/>
      <c r="G34" s="74"/>
      <c r="H34" s="74"/>
      <c r="I34" s="74"/>
      <c r="J34" s="75"/>
      <c r="K34" s="74"/>
      <c r="L34" s="75"/>
      <c r="M34" s="75"/>
      <c r="N34" s="75"/>
      <c r="O34" s="12" t="s">
        <v>16</v>
      </c>
      <c r="P34" s="42"/>
      <c r="Q34" s="42"/>
      <c r="R34" s="42"/>
      <c r="S34" s="42"/>
      <c r="T34" s="42"/>
      <c r="U34" s="42"/>
      <c r="V34" s="42"/>
      <c r="W34" s="42"/>
      <c r="X34" s="72"/>
    </row>
    <row r="35" spans="3:24" ht="21" customHeight="1">
      <c r="C35" s="52">
        <v>8</v>
      </c>
      <c r="D35" s="73"/>
      <c r="E35" s="73"/>
      <c r="F35" s="74"/>
      <c r="G35" s="74"/>
      <c r="H35" s="74"/>
      <c r="I35" s="74"/>
      <c r="J35" s="75"/>
      <c r="K35" s="74"/>
      <c r="L35" s="75"/>
      <c r="M35" s="75"/>
      <c r="N35" s="75"/>
      <c r="O35" s="12" t="s">
        <v>42</v>
      </c>
      <c r="P35" s="38"/>
      <c r="Q35" s="39"/>
      <c r="R35" s="39"/>
      <c r="S35" s="39"/>
      <c r="T35" s="39"/>
      <c r="U35" s="39"/>
      <c r="V35" s="39"/>
      <c r="W35" s="39"/>
      <c r="X35" s="76"/>
    </row>
    <row r="36" spans="3:24" ht="21" customHeight="1">
      <c r="C36" s="52"/>
      <c r="D36" s="73"/>
      <c r="E36" s="73"/>
      <c r="F36" s="74"/>
      <c r="G36" s="74"/>
      <c r="H36" s="74"/>
      <c r="I36" s="74"/>
      <c r="J36" s="75"/>
      <c r="K36" s="74"/>
      <c r="L36" s="75"/>
      <c r="M36" s="75"/>
      <c r="N36" s="75"/>
      <c r="O36" s="12" t="s">
        <v>13</v>
      </c>
      <c r="P36" s="40"/>
      <c r="Q36" s="41"/>
      <c r="R36" s="41"/>
      <c r="S36" s="41"/>
      <c r="T36" s="41"/>
      <c r="U36" s="41"/>
      <c r="V36" s="41"/>
      <c r="W36" s="41"/>
      <c r="X36" s="71"/>
    </row>
    <row r="37" spans="3:24" ht="21" customHeight="1">
      <c r="C37" s="52"/>
      <c r="D37" s="73"/>
      <c r="E37" s="73"/>
      <c r="F37" s="74"/>
      <c r="G37" s="74"/>
      <c r="H37" s="74"/>
      <c r="I37" s="74"/>
      <c r="J37" s="75"/>
      <c r="K37" s="74"/>
      <c r="L37" s="75"/>
      <c r="M37" s="75"/>
      <c r="N37" s="75"/>
      <c r="O37" s="12" t="s">
        <v>16</v>
      </c>
      <c r="P37" s="42"/>
      <c r="Q37" s="42"/>
      <c r="R37" s="42"/>
      <c r="S37" s="42"/>
      <c r="T37" s="42"/>
      <c r="U37" s="42"/>
      <c r="V37" s="42"/>
      <c r="W37" s="42"/>
      <c r="X37" s="72"/>
    </row>
    <row r="38" spans="3:24" ht="21" customHeight="1">
      <c r="C38" s="52">
        <v>9</v>
      </c>
      <c r="D38" s="73"/>
      <c r="E38" s="73"/>
      <c r="F38" s="74"/>
      <c r="G38" s="74"/>
      <c r="H38" s="74"/>
      <c r="I38" s="74"/>
      <c r="J38" s="75"/>
      <c r="K38" s="74"/>
      <c r="L38" s="75"/>
      <c r="M38" s="75"/>
      <c r="N38" s="75"/>
      <c r="O38" s="12" t="s">
        <v>42</v>
      </c>
      <c r="P38" s="38"/>
      <c r="Q38" s="39"/>
      <c r="R38" s="39"/>
      <c r="S38" s="39"/>
      <c r="T38" s="39"/>
      <c r="U38" s="39"/>
      <c r="V38" s="39"/>
      <c r="W38" s="39"/>
      <c r="X38" s="76"/>
    </row>
    <row r="39" spans="3:24" ht="21" customHeight="1">
      <c r="C39" s="52"/>
      <c r="D39" s="73"/>
      <c r="E39" s="73"/>
      <c r="F39" s="74"/>
      <c r="G39" s="74"/>
      <c r="H39" s="74"/>
      <c r="I39" s="74"/>
      <c r="J39" s="75"/>
      <c r="K39" s="74"/>
      <c r="L39" s="75"/>
      <c r="M39" s="75"/>
      <c r="N39" s="75"/>
      <c r="O39" s="12" t="s">
        <v>13</v>
      </c>
      <c r="P39" s="40"/>
      <c r="Q39" s="41"/>
      <c r="R39" s="41"/>
      <c r="S39" s="41"/>
      <c r="T39" s="41"/>
      <c r="U39" s="41"/>
      <c r="V39" s="41"/>
      <c r="W39" s="41"/>
      <c r="X39" s="71"/>
    </row>
    <row r="40" spans="3:24" ht="21" customHeight="1">
      <c r="C40" s="52"/>
      <c r="D40" s="73"/>
      <c r="E40" s="73"/>
      <c r="F40" s="74"/>
      <c r="G40" s="74"/>
      <c r="H40" s="74"/>
      <c r="I40" s="74"/>
      <c r="J40" s="75"/>
      <c r="K40" s="74"/>
      <c r="L40" s="75"/>
      <c r="M40" s="75"/>
      <c r="N40" s="75"/>
      <c r="O40" s="12" t="s">
        <v>16</v>
      </c>
      <c r="P40" s="42"/>
      <c r="Q40" s="42"/>
      <c r="R40" s="42"/>
      <c r="S40" s="42"/>
      <c r="T40" s="42"/>
      <c r="U40" s="42"/>
      <c r="V40" s="42"/>
      <c r="W40" s="42"/>
      <c r="X40" s="72"/>
    </row>
    <row r="41" spans="3:24" ht="21" customHeight="1">
      <c r="C41" s="52">
        <v>10</v>
      </c>
      <c r="D41" s="73"/>
      <c r="E41" s="73"/>
      <c r="F41" s="74"/>
      <c r="G41" s="74"/>
      <c r="H41" s="74"/>
      <c r="I41" s="74"/>
      <c r="J41" s="75"/>
      <c r="K41" s="74"/>
      <c r="L41" s="75"/>
      <c r="M41" s="75"/>
      <c r="N41" s="75"/>
      <c r="O41" s="12" t="s">
        <v>42</v>
      </c>
      <c r="P41" s="38"/>
      <c r="Q41" s="39"/>
      <c r="R41" s="39"/>
      <c r="S41" s="39"/>
      <c r="T41" s="39"/>
      <c r="U41" s="39"/>
      <c r="V41" s="39"/>
      <c r="W41" s="39"/>
      <c r="X41" s="76"/>
    </row>
    <row r="42" spans="3:24" ht="21" customHeight="1">
      <c r="C42" s="52"/>
      <c r="D42" s="73"/>
      <c r="E42" s="73"/>
      <c r="F42" s="74"/>
      <c r="G42" s="74"/>
      <c r="H42" s="74"/>
      <c r="I42" s="74"/>
      <c r="J42" s="75"/>
      <c r="K42" s="74"/>
      <c r="L42" s="75"/>
      <c r="M42" s="75"/>
      <c r="N42" s="75"/>
      <c r="O42" s="12" t="s">
        <v>13</v>
      </c>
      <c r="P42" s="40"/>
      <c r="Q42" s="41"/>
      <c r="R42" s="41"/>
      <c r="S42" s="41"/>
      <c r="T42" s="41"/>
      <c r="U42" s="41"/>
      <c r="V42" s="41"/>
      <c r="W42" s="41"/>
      <c r="X42" s="71"/>
    </row>
    <row r="43" spans="3:24" ht="21" customHeight="1" thickBot="1">
      <c r="C43" s="52"/>
      <c r="D43" s="73"/>
      <c r="E43" s="73"/>
      <c r="F43" s="74"/>
      <c r="G43" s="74"/>
      <c r="H43" s="74"/>
      <c r="I43" s="74"/>
      <c r="J43" s="75"/>
      <c r="K43" s="74"/>
      <c r="L43" s="75"/>
      <c r="M43" s="75"/>
      <c r="N43" s="75"/>
      <c r="O43" s="12" t="s">
        <v>16</v>
      </c>
      <c r="P43" s="42"/>
      <c r="Q43" s="42"/>
      <c r="R43" s="42"/>
      <c r="S43" s="42"/>
      <c r="T43" s="42"/>
      <c r="U43" s="42"/>
      <c r="V43" s="42"/>
      <c r="W43" s="42"/>
      <c r="X43" s="72"/>
    </row>
    <row r="44" spans="3:24" ht="29.25" customHeight="1" thickBot="1">
      <c r="C44" s="35"/>
      <c r="D44" s="23"/>
      <c r="E44" s="23"/>
      <c r="F44" s="24"/>
      <c r="G44" s="24"/>
      <c r="H44" s="24"/>
      <c r="I44" s="24"/>
      <c r="J44" s="25"/>
      <c r="K44" s="24"/>
      <c r="L44" s="25"/>
      <c r="M44" s="25"/>
      <c r="N44" s="25"/>
      <c r="O44" s="26"/>
      <c r="P44" s="43"/>
      <c r="Q44" s="43"/>
      <c r="R44" s="43"/>
      <c r="S44" s="43"/>
      <c r="T44" s="43"/>
      <c r="U44" s="43"/>
      <c r="V44" s="43"/>
      <c r="W44" s="43"/>
      <c r="X44" s="44"/>
    </row>
    <row r="45" spans="3:24" ht="29.25" customHeight="1">
      <c r="C45" s="35"/>
      <c r="D45" s="27" t="s">
        <v>66</v>
      </c>
      <c r="E45" s="23"/>
      <c r="F45" s="24"/>
      <c r="G45" s="24"/>
      <c r="H45" s="24"/>
      <c r="I45" s="24"/>
      <c r="J45" s="25"/>
      <c r="K45" s="24"/>
      <c r="L45" s="25"/>
      <c r="M45" s="25"/>
      <c r="N45" s="25"/>
      <c r="O45" s="26"/>
      <c r="P45" s="43"/>
      <c r="Q45" s="43"/>
      <c r="R45" s="43"/>
      <c r="S45" s="43"/>
      <c r="T45" s="43"/>
      <c r="U45" s="43"/>
      <c r="V45" s="43"/>
      <c r="W45" s="43"/>
      <c r="X45" s="45"/>
    </row>
    <row r="46" spans="3:24" ht="6" customHeight="1">
      <c r="C46" s="35"/>
      <c r="D46" s="27"/>
      <c r="E46" s="23"/>
      <c r="F46" s="24"/>
      <c r="G46" s="24"/>
      <c r="H46" s="24"/>
      <c r="I46" s="24"/>
      <c r="J46" s="25"/>
      <c r="K46" s="24"/>
      <c r="L46" s="25"/>
      <c r="M46" s="25"/>
      <c r="N46" s="25"/>
      <c r="O46" s="26"/>
      <c r="P46" s="43"/>
      <c r="Q46" s="43"/>
      <c r="R46" s="43"/>
      <c r="S46" s="43"/>
      <c r="T46" s="43"/>
      <c r="U46" s="43"/>
      <c r="V46" s="43"/>
      <c r="W46" s="43"/>
      <c r="X46" s="45"/>
    </row>
    <row r="47" spans="3:24" ht="43.15" customHeight="1">
      <c r="J47" s="35">
        <f>SUM(J14:J43)</f>
        <v>0</v>
      </c>
      <c r="L47" s="35">
        <f>SUM(L14:L43)</f>
        <v>0</v>
      </c>
      <c r="M47" s="35">
        <f>SUM(M14:M43)</f>
        <v>0</v>
      </c>
      <c r="N47" s="35">
        <f>SUM(N14:N43)</f>
        <v>0</v>
      </c>
    </row>
  </sheetData>
  <mergeCells count="141">
    <mergeCell ref="K41:K43"/>
    <mergeCell ref="L41:L43"/>
    <mergeCell ref="M41:M43"/>
    <mergeCell ref="N41:N43"/>
    <mergeCell ref="X41:X43"/>
    <mergeCell ref="N38:N40"/>
    <mergeCell ref="X38:X40"/>
    <mergeCell ref="C41:C43"/>
    <mergeCell ref="D41:D43"/>
    <mergeCell ref="E41:E43"/>
    <mergeCell ref="F41:F43"/>
    <mergeCell ref="G41:G43"/>
    <mergeCell ref="H41:H43"/>
    <mergeCell ref="I41:I43"/>
    <mergeCell ref="J41:J43"/>
    <mergeCell ref="H38:H40"/>
    <mergeCell ref="I38:I40"/>
    <mergeCell ref="J38:J40"/>
    <mergeCell ref="K38:K40"/>
    <mergeCell ref="L38:L40"/>
    <mergeCell ref="M38:M40"/>
    <mergeCell ref="K35:K37"/>
    <mergeCell ref="L35:L37"/>
    <mergeCell ref="M35:M37"/>
    <mergeCell ref="N35:N37"/>
    <mergeCell ref="X35:X37"/>
    <mergeCell ref="C38:C40"/>
    <mergeCell ref="D38:D40"/>
    <mergeCell ref="E38:E40"/>
    <mergeCell ref="F38:F40"/>
    <mergeCell ref="G38:G40"/>
    <mergeCell ref="C35:C37"/>
    <mergeCell ref="D35:D37"/>
    <mergeCell ref="E35:E37"/>
    <mergeCell ref="F35:F37"/>
    <mergeCell ref="G35:G37"/>
    <mergeCell ref="H35:H37"/>
    <mergeCell ref="I35:I37"/>
    <mergeCell ref="J35:J37"/>
    <mergeCell ref="H32:H34"/>
    <mergeCell ref="I32:I34"/>
    <mergeCell ref="J32:J34"/>
    <mergeCell ref="K29:K31"/>
    <mergeCell ref="L29:L31"/>
    <mergeCell ref="M29:M31"/>
    <mergeCell ref="N29:N31"/>
    <mergeCell ref="X29:X31"/>
    <mergeCell ref="C32:C34"/>
    <mergeCell ref="D32:D34"/>
    <mergeCell ref="E32:E34"/>
    <mergeCell ref="F32:F34"/>
    <mergeCell ref="G32:G34"/>
    <mergeCell ref="N32:N34"/>
    <mergeCell ref="X32:X34"/>
    <mergeCell ref="K32:K34"/>
    <mergeCell ref="L32:L34"/>
    <mergeCell ref="M32:M34"/>
    <mergeCell ref="C29:C31"/>
    <mergeCell ref="D29:D31"/>
    <mergeCell ref="E29:E31"/>
    <mergeCell ref="F29:F31"/>
    <mergeCell ref="G29:G31"/>
    <mergeCell ref="H29:H31"/>
    <mergeCell ref="I29:I31"/>
    <mergeCell ref="J29:J31"/>
    <mergeCell ref="H26:H28"/>
    <mergeCell ref="I26:I28"/>
    <mergeCell ref="J26:J28"/>
    <mergeCell ref="K23:K25"/>
    <mergeCell ref="L23:L25"/>
    <mergeCell ref="M23:M25"/>
    <mergeCell ref="N23:N25"/>
    <mergeCell ref="X23:X25"/>
    <mergeCell ref="C26:C28"/>
    <mergeCell ref="D26:D28"/>
    <mergeCell ref="E26:E28"/>
    <mergeCell ref="F26:F28"/>
    <mergeCell ref="G26:G28"/>
    <mergeCell ref="N26:N28"/>
    <mergeCell ref="X26:X28"/>
    <mergeCell ref="K26:K28"/>
    <mergeCell ref="L26:L28"/>
    <mergeCell ref="M26:M28"/>
    <mergeCell ref="C23:C25"/>
    <mergeCell ref="D23:D25"/>
    <mergeCell ref="E23:E25"/>
    <mergeCell ref="F23:F25"/>
    <mergeCell ref="G23:G25"/>
    <mergeCell ref="H23:H25"/>
    <mergeCell ref="I23:I25"/>
    <mergeCell ref="J23:J25"/>
    <mergeCell ref="H20:H22"/>
    <mergeCell ref="I20:I22"/>
    <mergeCell ref="J20:J22"/>
    <mergeCell ref="K17:K19"/>
    <mergeCell ref="L17:L19"/>
    <mergeCell ref="M17:M19"/>
    <mergeCell ref="N17:N19"/>
    <mergeCell ref="X17:X19"/>
    <mergeCell ref="C20:C22"/>
    <mergeCell ref="D20:D22"/>
    <mergeCell ref="E20:E22"/>
    <mergeCell ref="F20:F22"/>
    <mergeCell ref="G20:G22"/>
    <mergeCell ref="N20:N22"/>
    <mergeCell ref="X20:X22"/>
    <mergeCell ref="K20:K22"/>
    <mergeCell ref="L20:L22"/>
    <mergeCell ref="M20:M22"/>
    <mergeCell ref="C17:C19"/>
    <mergeCell ref="D17:D19"/>
    <mergeCell ref="E17:E19"/>
    <mergeCell ref="F17:F19"/>
    <mergeCell ref="G17:G19"/>
    <mergeCell ref="H17:H19"/>
    <mergeCell ref="I17:I19"/>
    <mergeCell ref="J17:J19"/>
    <mergeCell ref="H14:H16"/>
    <mergeCell ref="I14:I16"/>
    <mergeCell ref="J14:J16"/>
    <mergeCell ref="P10:X10"/>
    <mergeCell ref="X11:X13"/>
    <mergeCell ref="C14:C16"/>
    <mergeCell ref="D14:D16"/>
    <mergeCell ref="E14:E16"/>
    <mergeCell ref="F14:F16"/>
    <mergeCell ref="G14:G16"/>
    <mergeCell ref="N14:N16"/>
    <mergeCell ref="X14:X16"/>
    <mergeCell ref="K14:K16"/>
    <mergeCell ref="L14:L16"/>
    <mergeCell ref="M14:M16"/>
    <mergeCell ref="B6:F6"/>
    <mergeCell ref="D8:F8"/>
    <mergeCell ref="C10:C13"/>
    <mergeCell ref="D10:E12"/>
    <mergeCell ref="F10:F13"/>
    <mergeCell ref="G10:G13"/>
    <mergeCell ref="H10:H13"/>
    <mergeCell ref="I10:L12"/>
    <mergeCell ref="M10:N12"/>
  </mergeCells>
  <phoneticPr fontId="3"/>
  <conditionalFormatting sqref="D14:N43">
    <cfRule type="containsBlanks" dxfId="2" priority="1">
      <formula>LEN(TRIM(D14))=0</formula>
    </cfRule>
  </conditionalFormatting>
  <dataValidations count="12">
    <dataValidation type="whole" operator="lessThanOrEqual" allowBlank="1" showInputMessage="1" showErrorMessage="1" errorTitle="乗継人数超過" error="乗継人数が、旅行参加総人数を超過しています。_x000a_入力内容を確認してください。" promptTitle="入力内容" prompt="伊丹より先（伊丹において）乗継便を利用した人数を入力してください。_x000a_総参加人数を超えた人数は入力できません。" sqref="M14:M43 M44:N46" xr:uid="{B7499A6E-601A-4719-9BBA-2504B411E79A}">
      <formula1>H14</formula1>
    </dataValidation>
    <dataValidation type="whole" operator="lessThanOrEqual" allowBlank="1" showInputMessage="1" showErrorMessage="1" errorTitle="利用人数超過" error="復路人数が、旅行総参加人数を超過しています。_x000a_入力内容を再度確認してください。" promptTitle="入力内容" prompt="復路で利用した人数を記載してください。_x000a_旅行総参加人数を越した人数は、入力できません。" sqref="L44:L46" xr:uid="{158E7315-118D-4A9E-823F-48D7CD5E5E87}">
      <formula1>J44</formula1>
    </dataValidation>
    <dataValidation type="list" allowBlank="1" showInputMessage="1" showErrorMessage="1" promptTitle="入力内容" prompt="復路で利用した便を、プルダウンから選択してください。" sqref="K14:K46" xr:uid="{C92D0DA6-8586-484A-A1D8-5258A1A22A5C}">
      <formula1>FKS_ARR</formula1>
    </dataValidation>
    <dataValidation type="whole" operator="lessThanOrEqual" allowBlank="1" showInputMessage="1" showErrorMessage="1" errorTitle="利用人数超過" error="往路人数が、旅行総参加人数を超過しています。_x000a_入力内容を再度確認してください。" promptTitle="入力内容" prompt="往路で利用した人数を記載してください。_x000a_旅行総参加人数を越した人数は、入力できません。" sqref="J14:J46" xr:uid="{F8165601-81D8-445B-A021-133293FF0037}">
      <formula1>H14</formula1>
    </dataValidation>
    <dataValidation type="list" allowBlank="1" showInputMessage="1" showErrorMessage="1" promptTitle="入力内容" prompt="往路で利用した便を、プルダウンから選択してください。" sqref="I14:I46" xr:uid="{D7531003-5D41-4D48-8313-4D05CF0D3ACE}">
      <formula1>FKS_DEP</formula1>
    </dataValidation>
    <dataValidation allowBlank="1" showInputMessage="1" showErrorMessage="1" promptTitle="入力内容" prompt="対象となる旅行の総参加人数を入力してください。_x000a_添乗員や座席を要しなかった幼児は、必ず除いてください。" sqref="H14:H46" xr:uid="{E87FD1FE-74F4-4BD8-81D7-0EB93BF4BB74}"/>
    <dataValidation allowBlank="1" showInputMessage="1" showErrorMessage="1" promptTitle="入力内容" prompt="対象となる旅行の団体名又はコース番号など、対象案件を特定できる情報を入力してください。" sqref="G14:G46" xr:uid="{DF809430-AB7C-45B3-8012-8F3BBFDD97A2}"/>
    <dataValidation allowBlank="1" showInputMessage="1" showErrorMessage="1" promptTitle="入力内容" prompt="旅行の主な目的地を入力してください。_x000a_例）大阪、福岡など" sqref="F14:F46" xr:uid="{82EE0E23-9615-4C3E-B8CB-C347440CDD12}"/>
    <dataValidation allowBlank="1" showInputMessage="1" showErrorMessage="1" promptTitle="入力内容" prompt="旅行の終期（帰着日）を入力してください。_x000a_記載例）4/3" sqref="E14:E46" xr:uid="{32EB0395-E4DF-4869-A7D4-886ECEBD62D0}"/>
    <dataValidation allowBlank="1" showInputMessage="1" showErrorMessage="1" promptTitle="入力内容" prompt="旅行の始期（出発日）を入力してください。_x000a_記載例）4/1" sqref="D14:D46" xr:uid="{1C1AA476-9C60-4EE1-A79C-756763D34AB3}"/>
    <dataValidation type="whole" operator="lessThanOrEqual" allowBlank="1" showInputMessage="1" showErrorMessage="1" errorTitle="乗継人数超過" error="乗継人数が、旅行参加総人数を超過しています。_x000a_入力内容を確認してください。" promptTitle="入力内容" prompt="伊丹より先（伊丹において）乗継便を利用した人数を入力してください。_x000a_総参加人数を超えた人数は入力できません。" sqref="N14:N43" xr:uid="{D663EA0A-7407-49A1-AFDC-84D9445F053D}">
      <formula1>H14</formula1>
    </dataValidation>
    <dataValidation type="whole" operator="lessThanOrEqual" allowBlank="1" showInputMessage="1" showErrorMessage="1" errorTitle="利用人数超過" error="復路人数が、旅行総参加人数を超過しています。_x000a_入力内容を再度確認してください。" promptTitle="入力内容" prompt="復路で利用した人数を記載してください。_x000a_旅行総参加人数を越した人数は、入力できません。" sqref="L14:L43" xr:uid="{7DAD10F4-79C7-474A-991C-805F13D92D81}">
      <formula1>H14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9" orientation="landscape" blackAndWhite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まずはじめに選択してください。" prompt="申請種類選択してください。_x000a_申請　又は　実績報告_x000a_連動して様式番号や件名が変更されます。" xr:uid="{09E2C8BD-3F49-4C35-A1C9-A7BF4E5BD402}">
          <x14:formula1>
            <xm:f>設定値!$A$5:$A$6</xm:f>
          </x14:formula1>
          <xm:sqref>F2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9B181-85E0-434A-A2D9-2D16DA3921EA}">
  <sheetPr>
    <pageSetUpPr fitToPage="1"/>
  </sheetPr>
  <dimension ref="B1:X46"/>
  <sheetViews>
    <sheetView view="pageBreakPreview" zoomScale="85" zoomScaleNormal="100" zoomScaleSheetLayoutView="85" workbookViewId="0">
      <pane xSplit="6" ySplit="13" topLeftCell="G14" activePane="bottomRight" state="frozen"/>
      <selection pane="topRight" activeCell="G1" sqref="G1"/>
      <selection pane="bottomLeft" activeCell="A13" sqref="A13"/>
      <selection pane="bottomRight" activeCell="G14" sqref="G14:G16"/>
    </sheetView>
  </sheetViews>
  <sheetFormatPr defaultColWidth="4.625" defaultRowHeight="14.25"/>
  <cols>
    <col min="1" max="1" width="1.125" style="28" customWidth="1"/>
    <col min="2" max="2" width="1.875" style="28" customWidth="1"/>
    <col min="3" max="3" width="4.125" style="28" customWidth="1"/>
    <col min="4" max="4" width="10.5" style="28" bestFit="1" customWidth="1"/>
    <col min="5" max="5" width="11.875" style="28" bestFit="1" customWidth="1"/>
    <col min="6" max="6" width="16.75" style="28" customWidth="1"/>
    <col min="7" max="7" width="22.875" style="28" customWidth="1"/>
    <col min="8" max="8" width="14.875" style="28" customWidth="1"/>
    <col min="9" max="9" width="12" style="28" customWidth="1"/>
    <col min="10" max="10" width="8.75" style="28" customWidth="1"/>
    <col min="11" max="11" width="11.5" style="28" customWidth="1"/>
    <col min="12" max="12" width="8.75" style="28" customWidth="1"/>
    <col min="13" max="14" width="8.625" style="28" customWidth="1"/>
    <col min="15" max="15" width="9.5" style="28" bestFit="1" customWidth="1"/>
    <col min="16" max="23" width="12.125" style="28" customWidth="1"/>
    <col min="24" max="24" width="13.375" style="28" customWidth="1"/>
    <col min="25" max="25" width="2" style="28" customWidth="1"/>
    <col min="26" max="16384" width="4.625" style="28"/>
  </cols>
  <sheetData>
    <row r="1" spans="2:24" ht="3.75" customHeight="1" thickBot="1"/>
    <row r="2" spans="2:24" ht="33.75" customHeight="1" thickBot="1">
      <c r="F2" s="46" t="s">
        <v>53</v>
      </c>
    </row>
    <row r="5" spans="2:24" ht="6" customHeight="1"/>
    <row r="6" spans="2:24">
      <c r="B6" s="50" t="str">
        <f>IF(F2=設定値!A5,設定値!A2,設定値!A3)</f>
        <v>第１号様式(1)（第４条関係）</v>
      </c>
      <c r="C6" s="50"/>
      <c r="D6" s="50"/>
      <c r="E6" s="50"/>
      <c r="F6" s="50"/>
    </row>
    <row r="7" spans="2:24" ht="7.5" customHeight="1"/>
    <row r="8" spans="2:24" ht="31.5" customHeight="1">
      <c r="D8" s="51" t="str">
        <f>IF(F2=設定値!A5,設定値!B2,設定値!B3)</f>
        <v>事業計画書</v>
      </c>
      <c r="E8" s="51"/>
      <c r="F8" s="51"/>
      <c r="G8" s="29"/>
      <c r="H8" s="30"/>
      <c r="P8" s="31"/>
      <c r="Q8" s="31"/>
    </row>
    <row r="9" spans="2:24" ht="6" customHeight="1"/>
    <row r="10" spans="2:24" ht="18.75" customHeight="1">
      <c r="C10" s="52" t="s">
        <v>1</v>
      </c>
      <c r="D10" s="53" t="s">
        <v>2</v>
      </c>
      <c r="E10" s="54"/>
      <c r="F10" s="52" t="s">
        <v>3</v>
      </c>
      <c r="G10" s="59" t="s">
        <v>15</v>
      </c>
      <c r="H10" s="59" t="s">
        <v>69</v>
      </c>
      <c r="I10" s="53" t="s">
        <v>7</v>
      </c>
      <c r="J10" s="60"/>
      <c r="K10" s="60"/>
      <c r="L10" s="54"/>
      <c r="M10" s="63" t="s">
        <v>40</v>
      </c>
      <c r="N10" s="64"/>
      <c r="O10" s="34"/>
      <c r="P10" s="69" t="s">
        <v>56</v>
      </c>
      <c r="Q10" s="69"/>
      <c r="R10" s="69"/>
      <c r="S10" s="69"/>
      <c r="T10" s="69"/>
      <c r="U10" s="69"/>
      <c r="V10" s="69"/>
      <c r="W10" s="69"/>
      <c r="X10" s="69"/>
    </row>
    <row r="11" spans="2:24" ht="37.5" customHeight="1">
      <c r="C11" s="52"/>
      <c r="D11" s="55"/>
      <c r="E11" s="56"/>
      <c r="F11" s="52"/>
      <c r="G11" s="59"/>
      <c r="H11" s="59"/>
      <c r="I11" s="55"/>
      <c r="J11" s="61"/>
      <c r="K11" s="61"/>
      <c r="L11" s="56"/>
      <c r="M11" s="65"/>
      <c r="N11" s="66"/>
      <c r="O11" s="34"/>
      <c r="P11" s="33" t="s">
        <v>22</v>
      </c>
      <c r="Q11" s="32" t="s">
        <v>23</v>
      </c>
      <c r="R11" s="32" t="s">
        <v>24</v>
      </c>
      <c r="S11" s="33" t="s">
        <v>41</v>
      </c>
      <c r="T11" s="32" t="s">
        <v>25</v>
      </c>
      <c r="U11" s="32" t="s">
        <v>26</v>
      </c>
      <c r="V11" s="32" t="s">
        <v>27</v>
      </c>
      <c r="W11" s="32" t="s">
        <v>28</v>
      </c>
      <c r="X11" s="70" t="s">
        <v>29</v>
      </c>
    </row>
    <row r="12" spans="2:24" ht="27" customHeight="1">
      <c r="C12" s="52"/>
      <c r="D12" s="57"/>
      <c r="E12" s="58"/>
      <c r="F12" s="52"/>
      <c r="G12" s="59"/>
      <c r="H12" s="59"/>
      <c r="I12" s="57"/>
      <c r="J12" s="62"/>
      <c r="K12" s="62"/>
      <c r="L12" s="58"/>
      <c r="M12" s="67"/>
      <c r="N12" s="68"/>
      <c r="O12" s="34"/>
      <c r="P12" s="36" t="s">
        <v>63</v>
      </c>
      <c r="Q12" s="36" t="s">
        <v>64</v>
      </c>
      <c r="R12" s="36" t="s">
        <v>65</v>
      </c>
      <c r="S12" s="36" t="s">
        <v>57</v>
      </c>
      <c r="T12" s="32" t="s">
        <v>41</v>
      </c>
      <c r="U12" s="32" t="s">
        <v>41</v>
      </c>
      <c r="V12" s="32" t="s">
        <v>41</v>
      </c>
      <c r="W12" s="32" t="s">
        <v>41</v>
      </c>
      <c r="X12" s="71"/>
    </row>
    <row r="13" spans="2:24" ht="42.75">
      <c r="C13" s="52"/>
      <c r="D13" s="32" t="s">
        <v>4</v>
      </c>
      <c r="E13" s="32" t="s">
        <v>5</v>
      </c>
      <c r="F13" s="52"/>
      <c r="G13" s="52"/>
      <c r="H13" s="59"/>
      <c r="I13" s="32" t="s">
        <v>43</v>
      </c>
      <c r="J13" s="33" t="s">
        <v>67</v>
      </c>
      <c r="K13" s="32" t="s">
        <v>44</v>
      </c>
      <c r="L13" s="33" t="s">
        <v>68</v>
      </c>
      <c r="M13" s="33" t="s">
        <v>67</v>
      </c>
      <c r="N13" s="33" t="s">
        <v>68</v>
      </c>
      <c r="O13" s="37"/>
      <c r="P13" s="33" t="s">
        <v>30</v>
      </c>
      <c r="Q13" s="32" t="s">
        <v>31</v>
      </c>
      <c r="R13" s="32" t="s">
        <v>32</v>
      </c>
      <c r="S13" s="10" t="s">
        <v>58</v>
      </c>
      <c r="T13" s="33" t="s">
        <v>30</v>
      </c>
      <c r="U13" s="32" t="s">
        <v>31</v>
      </c>
      <c r="V13" s="32" t="s">
        <v>32</v>
      </c>
      <c r="W13" s="10" t="s">
        <v>33</v>
      </c>
      <c r="X13" s="72"/>
    </row>
    <row r="14" spans="2:24" ht="21" customHeight="1">
      <c r="C14" s="52">
        <v>1</v>
      </c>
      <c r="D14" s="73">
        <v>46115</v>
      </c>
      <c r="E14" s="73">
        <v>46117</v>
      </c>
      <c r="F14" s="74" t="s">
        <v>77</v>
      </c>
      <c r="G14" s="74" t="s">
        <v>78</v>
      </c>
      <c r="H14" s="74">
        <v>10</v>
      </c>
      <c r="I14" s="74" t="s">
        <v>70</v>
      </c>
      <c r="J14" s="75">
        <v>10</v>
      </c>
      <c r="K14" s="74" t="s">
        <v>71</v>
      </c>
      <c r="L14" s="75">
        <v>10</v>
      </c>
      <c r="M14" s="75">
        <v>0</v>
      </c>
      <c r="N14" s="75">
        <v>0</v>
      </c>
      <c r="O14" s="12" t="s">
        <v>42</v>
      </c>
      <c r="P14" s="38">
        <f>IF(D14="","",IF(COUNTIF($I14,Cat_1696)+COUNTIF($I14,Cat_1697)+COUNTIF($K14,Cat_1696)+COUNTIF($K14,Cat_1697)&gt;=2,($J14+$L14)-$H14,0))</f>
        <v>10</v>
      </c>
      <c r="Q14" s="39">
        <f>IF(D14="","",IF(AND($P14&lt;=0,OR($I14=Cat_1696,$K14=Cat_1696)),IF(COUNTIF($I14,Cat_1696)+COUNTIF($K14,Cat_1696)&lt;2,($J14+$L14)-$H14,0),0))</f>
        <v>0</v>
      </c>
      <c r="R14" s="39">
        <f>IF(D14="","",IF(AND($P14&lt;=0,OR($I14=Cat_1697,$K14=Cat_1697)),IF(COUNTIF($I14,Cat_1697)+COUNTIF($K14,Cat_1697)&lt;2,($J14+$L14)-$H14,0),0))</f>
        <v>0</v>
      </c>
      <c r="S14" s="39">
        <f>IF(D14="","",IF(COUNTIF($I14,Cat_1696)+COUNTIF($I14,Cat_1697)+COUNTIF($K14,Cat_1696)+COUNTIF($K14,Cat_1697)=0,($J14+$L14)-$H14,0))</f>
        <v>0</v>
      </c>
      <c r="T14" s="39">
        <f>IF(D14="","",IF(COUNTIF($I14,Cat_1696)+COUNTIF($I14,Cat_1697)+COUNTIF($K14,Cat_1696)+COUNTIF($K14,Cat_1697)&gt;=2,IF(($M14+$N14)-$H14&lt;=0,0,($M14+$N14)-$H14),0))</f>
        <v>0</v>
      </c>
      <c r="U14" s="39">
        <f>IF(D14="","",IF(AND($P14&lt;=0,OR($I14=Cat_1696,$K14=Cat_1696)),IF(COUNTIF($I14,Cat_1696)+COUNTIF($K14,Cat_1696)&lt;2,IF(($M14+$N14)-$H14&lt;0,0,($M14+$N14)-$H14),0),0))</f>
        <v>0</v>
      </c>
      <c r="V14" s="39">
        <f>IF(D14="","",IF(AND($P14&lt;=0,OR($I14=Cat_1697,$K14=Cat_1697)),IF(COUNTIF($I14,Cat_1697)+COUNTIF($K14,Cat_1697)&lt;2,IF(($M14+$N14)-$H14&lt;0,0,($M14+$N14)-$H14),0),0))</f>
        <v>0</v>
      </c>
      <c r="W14" s="39">
        <f>IF(D14="","",IF(COUNTIF($I14,Cat_1696)+COUNTIF($I14,Cat_1697)+COUNTIF($K14,Cat_1696)+COUNTIF($K14,Cat_1697)=0,IF(($M14+$N14)-$H14&lt;0,0,($M14+$N14)-$H14),0))</f>
        <v>0</v>
      </c>
      <c r="X14" s="76">
        <f>IF(D14="","",SUM(P16:W16))</f>
        <v>150000</v>
      </c>
    </row>
    <row r="15" spans="2:24" ht="21" customHeight="1">
      <c r="C15" s="52"/>
      <c r="D15" s="73"/>
      <c r="E15" s="73"/>
      <c r="F15" s="74"/>
      <c r="G15" s="74"/>
      <c r="H15" s="74"/>
      <c r="I15" s="74"/>
      <c r="J15" s="75"/>
      <c r="K15" s="74"/>
      <c r="L15" s="75"/>
      <c r="M15" s="75"/>
      <c r="N15" s="75"/>
      <c r="O15" s="12" t="s">
        <v>13</v>
      </c>
      <c r="P15" s="40">
        <f>IF(D14="","",IF(COUNTIF($I14,Cat_1696)+COUNTIF($I14,Cat_1697)+COUNTIF($K14,Cat_1696)+COUNTIF($K14,Cat_1697)&gt;=2,IF($E14&lt;=TO,AT_1,C_3_1_1),0))</f>
        <v>15000</v>
      </c>
      <c r="Q15" s="41">
        <f>IF(D14="","",IF(AND($P14&lt;=0,OR($I14=Cat_1696,$K14=Cat_1696)),IF(COUNTIF($I14,Cat_1696)+COUNTIF($K14,Cat_1696)&lt;2,IF($E14&lt;=TO,AT_2,C_3_1_2),0),0))</f>
        <v>0</v>
      </c>
      <c r="R15" s="41">
        <f>IF(D14="","",IF(AND($P14&lt;=0,OR($I14=Cat_1697,$K14=Cat_1697)),IF(COUNTIF($J14,Cat_1697)+COUNTIF($L14,Cat_1697)&lt;2,IF($E14&lt;=TO,AT_3,C_3_1_3),0),0))</f>
        <v>0</v>
      </c>
      <c r="S15" s="41">
        <f>IF(D14="","",IF(COUNTIF($I14,Cat_1696)+COUNTIF($I14,Cat_1697)+COUNTIF($K14,Cat_1696)+COUNTIF($K14,Cat_1697)=0,IF(E14&lt;=TO,AT_4,0),0))</f>
        <v>0</v>
      </c>
      <c r="T15" s="41">
        <f>IF(D14="","",IF(COUNTIF($I14,Cat_1696)+COUNTIF($I14,Cat_1697)+COUNTIF($K14,Cat_1696)+COUNTIF($K14,Cat_1697)&gt;=2,IF(T14=0,0,C_3_2_1),0))</f>
        <v>0</v>
      </c>
      <c r="U15" s="41">
        <f>IF(D14="","",IF(AND($P14&lt;=0,OR($I14=Cat_1696,$K14=Cat_1696)),IF(COUNTIF($I14,Cat_1696)+COUNTIF($K14,Cat_1696)&lt;2,IF(U14=0,0,C_3_2_2),0),0))</f>
        <v>0</v>
      </c>
      <c r="V15" s="41">
        <f>IF(D14="","",IF(AND($P14&lt;=0,OR($I14=Cat_1697,$K14=Cat_1697)),IF(COUNTIF($J14,Cat_1697)+COUNTIF($L14,Cat_1697)&lt;2,IF(V14=0,0,C_3_2_3),0),0))</f>
        <v>0</v>
      </c>
      <c r="W15" s="41">
        <f>IF(D14="","",IF(COUNTIF($I14,Cat_1696)+COUNTIF($I14,Cat_1697)+COUNTIF($K14,Cat_1696)+COUNTIF($K14,Cat_1697)=0,IF(W14=0,0,C_3_2_4),0))</f>
        <v>0</v>
      </c>
      <c r="X15" s="71"/>
    </row>
    <row r="16" spans="2:24" ht="21" customHeight="1">
      <c r="C16" s="52"/>
      <c r="D16" s="73"/>
      <c r="E16" s="73"/>
      <c r="F16" s="74"/>
      <c r="G16" s="74"/>
      <c r="H16" s="74"/>
      <c r="I16" s="74"/>
      <c r="J16" s="75"/>
      <c r="K16" s="74"/>
      <c r="L16" s="75"/>
      <c r="M16" s="75"/>
      <c r="N16" s="75"/>
      <c r="O16" s="12" t="s">
        <v>16</v>
      </c>
      <c r="P16" s="42">
        <f t="shared" ref="P16:W16" si="0">IF(P14&lt;&gt;"",P14*P15,"")</f>
        <v>150000</v>
      </c>
      <c r="Q16" s="42">
        <f t="shared" si="0"/>
        <v>0</v>
      </c>
      <c r="R16" s="42">
        <f t="shared" si="0"/>
        <v>0</v>
      </c>
      <c r="S16" s="42">
        <f t="shared" si="0"/>
        <v>0</v>
      </c>
      <c r="T16" s="42">
        <f t="shared" si="0"/>
        <v>0</v>
      </c>
      <c r="U16" s="42">
        <f t="shared" si="0"/>
        <v>0</v>
      </c>
      <c r="V16" s="42">
        <f t="shared" si="0"/>
        <v>0</v>
      </c>
      <c r="W16" s="42">
        <f t="shared" si="0"/>
        <v>0</v>
      </c>
      <c r="X16" s="72"/>
    </row>
    <row r="17" spans="3:24" ht="21" customHeight="1">
      <c r="C17" s="52">
        <v>2</v>
      </c>
      <c r="D17" s="73">
        <v>46115</v>
      </c>
      <c r="E17" s="73">
        <v>46117</v>
      </c>
      <c r="F17" s="74" t="s">
        <v>79</v>
      </c>
      <c r="G17" s="74" t="s">
        <v>80</v>
      </c>
      <c r="H17" s="74">
        <v>10</v>
      </c>
      <c r="I17" s="74" t="s">
        <v>83</v>
      </c>
      <c r="J17" s="75">
        <v>10</v>
      </c>
      <c r="K17" s="74" t="s">
        <v>71</v>
      </c>
      <c r="L17" s="75">
        <v>10</v>
      </c>
      <c r="M17" s="75">
        <v>0</v>
      </c>
      <c r="N17" s="75">
        <v>0</v>
      </c>
      <c r="O17" s="12" t="s">
        <v>42</v>
      </c>
      <c r="P17" s="38">
        <f>IF(D17="","",IF(COUNTIF($I17,Cat_1696)+COUNTIF($I17,Cat_1697)+COUNTIF($K17,Cat_1696)+COUNTIF($K17,Cat_1697)&gt;=2,($J17+$L17)-$H17,0))</f>
        <v>0</v>
      </c>
      <c r="Q17" s="39">
        <f>IF(D17="","",IF(AND($P17&lt;=0,OR($I17=Cat_1696,$K17=Cat_1696)),IF(COUNTIF($I17,Cat_1696)+COUNTIF($K17,Cat_1696)&lt;2,($J17+$L17)-$H17,0),0))</f>
        <v>0</v>
      </c>
      <c r="R17" s="39">
        <f>IF(D17="","",IF(AND($P17&lt;=0,OR($I17=Cat_1697,$K17=Cat_1697)),IF(COUNTIF($I17,Cat_1697)+COUNTIF($K17,Cat_1697)&lt;2,($J17+$L17)-$H17,0),0))</f>
        <v>10</v>
      </c>
      <c r="S17" s="39">
        <f>IF(D17="","",IF(COUNTIF($I17,Cat_1696)+COUNTIF($I17,Cat_1697)+COUNTIF($K17,Cat_1696)+COUNTIF($K17,Cat_1697)=0,($J17+$L17)-$H17,0))</f>
        <v>0</v>
      </c>
      <c r="T17" s="39">
        <f>IF(D17="","",IF(COUNTIF($I17,Cat_1696)+COUNTIF($I17,Cat_1697)+COUNTIF($K17,Cat_1696)+COUNTIF($K17,Cat_1697)&gt;=2,IF(($M17+$N17)-$H17&lt;=0,0,($M17+$N17)-$H17),0))</f>
        <v>0</v>
      </c>
      <c r="U17" s="39">
        <f>IF(D17="","",IF(AND($P17&lt;=0,OR($I17=Cat_1696,$K17=Cat_1696)),IF(COUNTIF($I17,Cat_1696)+COUNTIF($K17,Cat_1696)&lt;2,IF(($M17+$N17)-$H17&lt;0,0,($M17+$N17)-$H17),0),0))</f>
        <v>0</v>
      </c>
      <c r="V17" s="39">
        <f>IF(D17="","",IF(AND($P17&lt;=0,OR($I17=Cat_1697,$K17=Cat_1697)),IF(COUNTIF($I17,Cat_1697)+COUNTIF($K17,Cat_1697)&lt;2,IF(($M17+$N17)-$H17&lt;0,0,($M17+$N17)-$H17),0),0))</f>
        <v>0</v>
      </c>
      <c r="W17" s="39">
        <f>IF(D17="","",IF(COUNTIF($I17,Cat_1696)+COUNTIF($I17,Cat_1697)+COUNTIF($K17,Cat_1696)+COUNTIF($K17,Cat_1697)=0,IF(($M17+$N17)-$H17&lt;0,0,($M17+$N17)-$H17),0))</f>
        <v>0</v>
      </c>
      <c r="X17" s="76">
        <f>IF(D17="","",SUM(P19:W19))</f>
        <v>110000</v>
      </c>
    </row>
    <row r="18" spans="3:24" ht="21" customHeight="1">
      <c r="C18" s="52"/>
      <c r="D18" s="73"/>
      <c r="E18" s="73"/>
      <c r="F18" s="74"/>
      <c r="G18" s="74"/>
      <c r="H18" s="74"/>
      <c r="I18" s="74"/>
      <c r="J18" s="75"/>
      <c r="K18" s="74"/>
      <c r="L18" s="75"/>
      <c r="M18" s="75"/>
      <c r="N18" s="75"/>
      <c r="O18" s="12" t="s">
        <v>13</v>
      </c>
      <c r="P18" s="40">
        <f>IF(D17="","",IF(COUNTIF($I17,Cat_1696)+COUNTIF($I17,Cat_1697)+COUNTIF($K17,Cat_1696)+COUNTIF($K17,Cat_1697)&gt;=2,IF($E17&lt;=TO,AT_1,C_3_1_1),0))</f>
        <v>0</v>
      </c>
      <c r="Q18" s="41">
        <f>IF(D17="","",IF(AND($P17&lt;=0,OR($I17=Cat_1696,$K17=Cat_1696)),IF(COUNTIF($I17,Cat_1696)+COUNTIF($K17,Cat_1696)&lt;2,IF($E17&lt;=TO,AT_2,C_3_1_2),0),0))</f>
        <v>0</v>
      </c>
      <c r="R18" s="41">
        <f>IF(D17="","",IF(AND($P17&lt;=0,OR($I17=Cat_1697,$K17=Cat_1697)),IF(COUNTIF($J17,Cat_1697)+COUNTIF($L17,Cat_1697)&lt;2,IF($E17&lt;=TO,AT_3,C_3_1_3),0),0))</f>
        <v>11000</v>
      </c>
      <c r="S18" s="41">
        <f>IF(D17="","",IF(COUNTIF($I17,Cat_1696)+COUNTIF($I17,Cat_1697)+COUNTIF($K17,Cat_1696)+COUNTIF($K17,Cat_1697)=0,IF(E17&lt;=TO,AT_4,0),0))</f>
        <v>0</v>
      </c>
      <c r="T18" s="41">
        <f>IF(D17="","",IF(COUNTIF($I17,Cat_1696)+COUNTIF($I17,Cat_1697)+COUNTIF($K17,Cat_1696)+COUNTIF($K17,Cat_1697)&gt;=2,IF(T17=0,0,C_3_2_1),0))</f>
        <v>0</v>
      </c>
      <c r="U18" s="41">
        <f>IF(D17="","",IF(AND($P17&lt;=0,OR($I17=Cat_1696,$K17=Cat_1696)),IF(COUNTIF($I17,Cat_1696)+COUNTIF($K17,Cat_1696)&lt;2,IF(U17=0,0,C_3_2_2),0),0))</f>
        <v>0</v>
      </c>
      <c r="V18" s="41">
        <f>IF(D17="","",IF(AND($P17&lt;=0,OR($I17=Cat_1697,$K17=Cat_1697)),IF(COUNTIF($J17,Cat_1697)+COUNTIF($L17,Cat_1697)&lt;2,IF(V17=0,0,C_3_2_3),0),0))</f>
        <v>0</v>
      </c>
      <c r="W18" s="41">
        <f>IF(D17="","",IF(COUNTIF($I17,Cat_1696)+COUNTIF($I17,Cat_1697)+COUNTIF($K17,Cat_1696)+COUNTIF($K17,Cat_1697)=0,IF(W17=0,0,C_3_2_4),0))</f>
        <v>0</v>
      </c>
      <c r="X18" s="71"/>
    </row>
    <row r="19" spans="3:24" ht="21" customHeight="1">
      <c r="C19" s="52"/>
      <c r="D19" s="73"/>
      <c r="E19" s="73"/>
      <c r="F19" s="74"/>
      <c r="G19" s="74"/>
      <c r="H19" s="74"/>
      <c r="I19" s="74"/>
      <c r="J19" s="75"/>
      <c r="K19" s="74"/>
      <c r="L19" s="75"/>
      <c r="M19" s="75"/>
      <c r="N19" s="75"/>
      <c r="O19" s="12" t="s">
        <v>16</v>
      </c>
      <c r="P19" s="42">
        <f t="shared" ref="P19:W19" si="1">IF(P17&lt;&gt;"",P17*P18,"")</f>
        <v>0</v>
      </c>
      <c r="Q19" s="42">
        <f t="shared" si="1"/>
        <v>0</v>
      </c>
      <c r="R19" s="42">
        <f t="shared" si="1"/>
        <v>110000</v>
      </c>
      <c r="S19" s="42">
        <f t="shared" si="1"/>
        <v>0</v>
      </c>
      <c r="T19" s="42">
        <f t="shared" si="1"/>
        <v>0</v>
      </c>
      <c r="U19" s="42">
        <f t="shared" si="1"/>
        <v>0</v>
      </c>
      <c r="V19" s="42">
        <f t="shared" si="1"/>
        <v>0</v>
      </c>
      <c r="W19" s="42">
        <f t="shared" si="1"/>
        <v>0</v>
      </c>
      <c r="X19" s="72"/>
    </row>
    <row r="20" spans="3:24" ht="21" customHeight="1">
      <c r="C20" s="52">
        <v>3</v>
      </c>
      <c r="D20" s="73">
        <v>46115</v>
      </c>
      <c r="E20" s="73">
        <v>46117</v>
      </c>
      <c r="F20" s="74" t="s">
        <v>82</v>
      </c>
      <c r="G20" s="74" t="s">
        <v>81</v>
      </c>
      <c r="H20" s="74">
        <v>10</v>
      </c>
      <c r="I20" s="74" t="s">
        <v>70</v>
      </c>
      <c r="J20" s="75">
        <v>10</v>
      </c>
      <c r="K20" s="74" t="s">
        <v>71</v>
      </c>
      <c r="L20" s="75">
        <v>10</v>
      </c>
      <c r="M20" s="75">
        <v>10</v>
      </c>
      <c r="N20" s="75">
        <v>10</v>
      </c>
      <c r="O20" s="12" t="s">
        <v>42</v>
      </c>
      <c r="P20" s="38">
        <f>IF(D20="","",IF(COUNTIF($I20,Cat_1696)+COUNTIF($I20,Cat_1697)+COUNTIF($K20,Cat_1696)+COUNTIF($K20,Cat_1697)&gt;=2,($J20+$L20)-$H20,0))</f>
        <v>10</v>
      </c>
      <c r="Q20" s="39">
        <f>IF(D20="","",IF(AND($P20&lt;=0,OR($I20=Cat_1696,$K20=Cat_1696)),IF(COUNTIF($I20,Cat_1696)+COUNTIF($K20,Cat_1696)&lt;2,($J20+$L20)-$H20,0),0))</f>
        <v>0</v>
      </c>
      <c r="R20" s="39">
        <f>IF(D20="","",IF(AND($P20&lt;=0,OR($I20=Cat_1697,$K20=Cat_1697)),IF(COUNTIF($I20,Cat_1697)+COUNTIF($K20,Cat_1697)&lt;2,($J20+$L20)-$H20,0),0))</f>
        <v>0</v>
      </c>
      <c r="S20" s="39">
        <f>IF(D20="","",IF(COUNTIF($I20,Cat_1696)+COUNTIF($I20,Cat_1697)+COUNTIF($K20,Cat_1696)+COUNTIF($K20,Cat_1697)=0,($J20+$L20)-$H20,0))</f>
        <v>0</v>
      </c>
      <c r="T20" s="39">
        <f>IF(D20="","",IF(COUNTIF($I20,Cat_1696)+COUNTIF($I20,Cat_1697)+COUNTIF($K20,Cat_1696)+COUNTIF($K20,Cat_1697)&gt;=2,IF(($M20+$N20)-$H20&lt;=0,0,($M20+$N20)-$H20),0))</f>
        <v>10</v>
      </c>
      <c r="U20" s="39">
        <f>IF(D20="","",IF(AND($P20&lt;=0,OR($I20=Cat_1696,$K20=Cat_1696)),IF(COUNTIF($I20,Cat_1696)+COUNTIF($K20,Cat_1696)&lt;2,IF(($M20+$N20)-$H20&lt;0,0,($M20+$N20)-$H20),0),0))</f>
        <v>0</v>
      </c>
      <c r="V20" s="39">
        <f>IF(D20="","",IF(AND($P20&lt;=0,OR($I20=Cat_1697,$K20=Cat_1697)),IF(COUNTIF($I20,Cat_1697)+COUNTIF($K20,Cat_1697)&lt;2,IF(($M20+$N20)-$H20&lt;0,0,($M20+$N20)-$H20),0),0))</f>
        <v>0</v>
      </c>
      <c r="W20" s="39">
        <f>IF(D20="","",IF(COUNTIF($I20,Cat_1696)+COUNTIF($I20,Cat_1697)+COUNTIF($K20,Cat_1696)+COUNTIF($K20,Cat_1697)=0,IF(($M20+$N20)-$H20&lt;0,0,($M20+$N20)-$H20),0))</f>
        <v>0</v>
      </c>
      <c r="X20" s="76">
        <f>IF(D20="","",SUM(P22:W22))</f>
        <v>250000</v>
      </c>
    </row>
    <row r="21" spans="3:24" ht="21" customHeight="1">
      <c r="C21" s="52"/>
      <c r="D21" s="73"/>
      <c r="E21" s="73"/>
      <c r="F21" s="74"/>
      <c r="G21" s="74"/>
      <c r="H21" s="74"/>
      <c r="I21" s="74"/>
      <c r="J21" s="75"/>
      <c r="K21" s="74"/>
      <c r="L21" s="75"/>
      <c r="M21" s="75"/>
      <c r="N21" s="75"/>
      <c r="O21" s="12" t="s">
        <v>13</v>
      </c>
      <c r="P21" s="40">
        <f>IF(D20="","",IF(COUNTIF($I20,Cat_1696)+COUNTIF($I20,Cat_1697)+COUNTIF($K20,Cat_1696)+COUNTIF($K20,Cat_1697)&gt;=2,IF($E20&lt;=TO,AT_1,C_3_1_1),0))</f>
        <v>15000</v>
      </c>
      <c r="Q21" s="41">
        <f>IF(D20="","",IF(AND($P20&lt;=0,OR($I20=Cat_1696,$K20=Cat_1696)),IF(COUNTIF($I20,Cat_1696)+COUNTIF($K20,Cat_1696)&lt;2,IF($E20&lt;=TO,AT_2,C_3_1_2),0),0))</f>
        <v>0</v>
      </c>
      <c r="R21" s="41">
        <f>IF(D20="","",IF(AND($P20&lt;=0,OR($I20=Cat_1697,$K20=Cat_1697)),IF(COUNTIF($J20,Cat_1697)+COUNTIF($L20,Cat_1697)&lt;2,IF($E20&lt;=TO,AT_3,C_3_1_3),0),0))</f>
        <v>0</v>
      </c>
      <c r="S21" s="41">
        <f>IF(D20="","",IF(COUNTIF($I20,Cat_1696)+COUNTIF($I20,Cat_1697)+COUNTIF($K20,Cat_1696)+COUNTIF($K20,Cat_1697)=0,IF(E20&lt;=TO,AT_4,0),0))</f>
        <v>0</v>
      </c>
      <c r="T21" s="41">
        <f>IF(D20="","",IF(COUNTIF($I20,Cat_1696)+COUNTIF($I20,Cat_1697)+COUNTIF($K20,Cat_1696)+COUNTIF($K20,Cat_1697)&gt;=2,IF(T20=0,0,C_3_2_1),0))</f>
        <v>10000</v>
      </c>
      <c r="U21" s="41">
        <f>IF(D20="","",IF(AND($P20&lt;=0,OR($I20=Cat_1696,$K20=Cat_1696)),IF(COUNTIF($I20,Cat_1696)+COUNTIF($K20,Cat_1696)&lt;2,IF(U20=0,0,C_3_2_2),0),0))</f>
        <v>0</v>
      </c>
      <c r="V21" s="41">
        <f>IF(D20="","",IF(AND($P20&lt;=0,OR($I20=Cat_1697,$K20=Cat_1697)),IF(COUNTIF($J20,Cat_1697)+COUNTIF($L20,Cat_1697)&lt;2,IF(V20=0,0,C_3_2_3),0),0))</f>
        <v>0</v>
      </c>
      <c r="W21" s="41">
        <f>IF(D20="","",IF(COUNTIF($I20,Cat_1696)+COUNTIF($I20,Cat_1697)+COUNTIF($K20,Cat_1696)+COUNTIF($K20,Cat_1697)=0,IF(W20=0,0,C_3_2_4),0))</f>
        <v>0</v>
      </c>
      <c r="X21" s="71"/>
    </row>
    <row r="22" spans="3:24" ht="21" customHeight="1">
      <c r="C22" s="52"/>
      <c r="D22" s="73"/>
      <c r="E22" s="73"/>
      <c r="F22" s="74"/>
      <c r="G22" s="74"/>
      <c r="H22" s="74"/>
      <c r="I22" s="74"/>
      <c r="J22" s="75"/>
      <c r="K22" s="74"/>
      <c r="L22" s="75"/>
      <c r="M22" s="75"/>
      <c r="N22" s="75"/>
      <c r="O22" s="12" t="s">
        <v>16</v>
      </c>
      <c r="P22" s="42">
        <f t="shared" ref="P22:W22" si="2">IF(P20&lt;&gt;"",P20*P21,"")</f>
        <v>150000</v>
      </c>
      <c r="Q22" s="42">
        <f t="shared" si="2"/>
        <v>0</v>
      </c>
      <c r="R22" s="42">
        <f t="shared" si="2"/>
        <v>0</v>
      </c>
      <c r="S22" s="42">
        <f t="shared" si="2"/>
        <v>0</v>
      </c>
      <c r="T22" s="42">
        <f t="shared" si="2"/>
        <v>100000</v>
      </c>
      <c r="U22" s="42">
        <f t="shared" si="2"/>
        <v>0</v>
      </c>
      <c r="V22" s="42">
        <f t="shared" si="2"/>
        <v>0</v>
      </c>
      <c r="W22" s="42">
        <f t="shared" si="2"/>
        <v>0</v>
      </c>
      <c r="X22" s="72"/>
    </row>
    <row r="23" spans="3:24" ht="21" customHeight="1">
      <c r="C23" s="52">
        <v>4</v>
      </c>
      <c r="D23" s="73">
        <v>46327</v>
      </c>
      <c r="E23" s="73">
        <v>46329</v>
      </c>
      <c r="F23" s="74" t="s">
        <v>77</v>
      </c>
      <c r="G23" s="74" t="s">
        <v>78</v>
      </c>
      <c r="H23" s="74">
        <v>10</v>
      </c>
      <c r="I23" s="74" t="s">
        <v>70</v>
      </c>
      <c r="J23" s="75">
        <v>10</v>
      </c>
      <c r="K23" s="74" t="s">
        <v>71</v>
      </c>
      <c r="L23" s="75">
        <v>10</v>
      </c>
      <c r="M23" s="75">
        <v>0</v>
      </c>
      <c r="N23" s="75">
        <v>0</v>
      </c>
      <c r="O23" s="12" t="s">
        <v>42</v>
      </c>
      <c r="P23" s="38">
        <f>IF(D23="","",IF(COUNTIF($I23,Cat_1696)+COUNTIF($I23,Cat_1697)+COUNTIF($K23,Cat_1696)+COUNTIF($K23,Cat_1697)&gt;=2,($J23+$L23)-$H23,0))</f>
        <v>10</v>
      </c>
      <c r="Q23" s="39">
        <f>IF(D23="","",IF(AND($P23&lt;=0,OR($I23=Cat_1696,$K23=Cat_1696)),IF(COUNTIF($I23,Cat_1696)+COUNTIF($K23,Cat_1696)&lt;2,($J23+$L23)-$H23,0),0))</f>
        <v>0</v>
      </c>
      <c r="R23" s="39">
        <f>IF(D23="","",IF(AND($P23&lt;=0,OR($I23=Cat_1697,$K23=Cat_1697)),IF(COUNTIF($I23,Cat_1697)+COUNTIF($K23,Cat_1697)&lt;2,($J23+$L23)-$H23,0),0))</f>
        <v>0</v>
      </c>
      <c r="S23" s="39">
        <f>IF(D23="","",IF(COUNTIF($I23,Cat_1696)+COUNTIF($I23,Cat_1697)+COUNTIF($K23,Cat_1696)+COUNTIF($K23,Cat_1697)=0,($J23+$L23)-$H23,0))</f>
        <v>0</v>
      </c>
      <c r="T23" s="39">
        <f>IF(D23="","",IF(COUNTIF($I23,Cat_1696)+COUNTIF($I23,Cat_1697)+COUNTIF($K23,Cat_1696)+COUNTIF($K23,Cat_1697)&gt;=2,IF(($M23+$N23)-$H23&lt;=0,0,($M23+$N23)-$H23),0))</f>
        <v>0</v>
      </c>
      <c r="U23" s="39">
        <f>IF(D23="","",IF(AND($P23&lt;=0,OR($I23=Cat_1696,$K23=Cat_1696)),IF(COUNTIF($I23,Cat_1696)+COUNTIF($K23,Cat_1696)&lt;2,IF(($M23+$N23)-$H23&lt;0,0,($M23+$N23)-$H23),0),0))</f>
        <v>0</v>
      </c>
      <c r="V23" s="39">
        <f>IF(D23="","",IF(AND($P23&lt;=0,OR($I23=Cat_1697,$K23=Cat_1697)),IF(COUNTIF($I23,Cat_1697)+COUNTIF($K23,Cat_1697)&lt;2,IF(($M23+$N23)-$H23&lt;0,0,($M23+$N23)-$H23),0),0))</f>
        <v>0</v>
      </c>
      <c r="W23" s="39">
        <f>IF(D23="","",IF(COUNTIF($I23,Cat_1696)+COUNTIF($I23,Cat_1697)+COUNTIF($K23,Cat_1696)+COUNTIF($K23,Cat_1697)=0,IF(($M23+$N23)-$H23&lt;0,0,($M23+$N23)-$H23),0))</f>
        <v>0</v>
      </c>
      <c r="X23" s="76">
        <f>IF(D23="","",SUM(P25:W25))</f>
        <v>100000</v>
      </c>
    </row>
    <row r="24" spans="3:24" ht="21" customHeight="1">
      <c r="C24" s="52"/>
      <c r="D24" s="73"/>
      <c r="E24" s="73"/>
      <c r="F24" s="74"/>
      <c r="G24" s="74"/>
      <c r="H24" s="74"/>
      <c r="I24" s="74"/>
      <c r="J24" s="75"/>
      <c r="K24" s="74"/>
      <c r="L24" s="75"/>
      <c r="M24" s="75"/>
      <c r="N24" s="75"/>
      <c r="O24" s="12" t="s">
        <v>13</v>
      </c>
      <c r="P24" s="40">
        <f>IF(D23="","",IF(COUNTIF($I23,Cat_1696)+COUNTIF($I23,Cat_1697)+COUNTIF($K23,Cat_1696)+COUNTIF($K23,Cat_1697)&gt;=2,IF($E23&lt;=TO,AT_1,C_3_1_1),0))</f>
        <v>10000</v>
      </c>
      <c r="Q24" s="41">
        <f>IF(D23="","",IF(AND($P23&lt;=0,OR($I23=Cat_1696,$K23=Cat_1696)),IF(COUNTIF($I23,Cat_1696)+COUNTIF($K23,Cat_1696)&lt;2,IF($E23&lt;=TO,AT_2,C_3_1_2),0),0))</f>
        <v>0</v>
      </c>
      <c r="R24" s="41">
        <f>IF(D23="","",IF(AND($P23&lt;=0,OR($I23=Cat_1697,$K23=Cat_1697)),IF(COUNTIF($J23,Cat_1697)+COUNTIF($L23,Cat_1697)&lt;2,IF($E23&lt;=TO,AT_3,C_3_1_3),0),0))</f>
        <v>0</v>
      </c>
      <c r="S24" s="41">
        <f>IF(D23="","",IF(COUNTIF($I23,Cat_1696)+COUNTIF($I23,Cat_1697)+COUNTIF($K23,Cat_1696)+COUNTIF($K23,Cat_1697)=0,IF(E23&lt;=TO,AT_4,0),0))</f>
        <v>0</v>
      </c>
      <c r="T24" s="41">
        <f>IF(D23="","",IF(COUNTIF($I23,Cat_1696)+COUNTIF($I23,Cat_1697)+COUNTIF($K23,Cat_1696)+COUNTIF($K23,Cat_1697)&gt;=2,IF(T23=0,0,C_3_2_1),0))</f>
        <v>0</v>
      </c>
      <c r="U24" s="41">
        <f>IF(D23="","",IF(AND($P23&lt;=0,OR($I23=Cat_1696,$K23=Cat_1696)),IF(COUNTIF($I23,Cat_1696)+COUNTIF($K23,Cat_1696)&lt;2,IF(U23=0,0,C_3_2_2),0),0))</f>
        <v>0</v>
      </c>
      <c r="V24" s="41">
        <f>IF(D23="","",IF(AND($P23&lt;=0,OR($I23=Cat_1697,$K23=Cat_1697)),IF(COUNTIF($J23,Cat_1697)+COUNTIF($L23,Cat_1697)&lt;2,IF(V23=0,0,C_3_2_3),0),0))</f>
        <v>0</v>
      </c>
      <c r="W24" s="41">
        <f>IF(D23="","",IF(COUNTIF($I23,Cat_1696)+COUNTIF($I23,Cat_1697)+COUNTIF($K23,Cat_1696)+COUNTIF($K23,Cat_1697)=0,IF(W23=0,0,C_3_2_4),0))</f>
        <v>0</v>
      </c>
      <c r="X24" s="71"/>
    </row>
    <row r="25" spans="3:24" ht="21" customHeight="1">
      <c r="C25" s="52"/>
      <c r="D25" s="73"/>
      <c r="E25" s="73"/>
      <c r="F25" s="74"/>
      <c r="G25" s="74"/>
      <c r="H25" s="74"/>
      <c r="I25" s="74"/>
      <c r="J25" s="75"/>
      <c r="K25" s="74"/>
      <c r="L25" s="75"/>
      <c r="M25" s="75"/>
      <c r="N25" s="75"/>
      <c r="O25" s="12" t="s">
        <v>16</v>
      </c>
      <c r="P25" s="42">
        <f t="shared" ref="P25:W25" si="3">IF(P23&lt;&gt;"",P23*P24,"")</f>
        <v>100000</v>
      </c>
      <c r="Q25" s="42">
        <f t="shared" si="3"/>
        <v>0</v>
      </c>
      <c r="R25" s="42">
        <f t="shared" si="3"/>
        <v>0</v>
      </c>
      <c r="S25" s="42">
        <f t="shared" si="3"/>
        <v>0</v>
      </c>
      <c r="T25" s="42">
        <f t="shared" si="3"/>
        <v>0</v>
      </c>
      <c r="U25" s="42">
        <f t="shared" si="3"/>
        <v>0</v>
      </c>
      <c r="V25" s="42">
        <f t="shared" si="3"/>
        <v>0</v>
      </c>
      <c r="W25" s="42">
        <f t="shared" si="3"/>
        <v>0</v>
      </c>
      <c r="X25" s="72"/>
    </row>
    <row r="26" spans="3:24" ht="21" customHeight="1">
      <c r="C26" s="52">
        <v>5</v>
      </c>
      <c r="D26" s="73">
        <v>46327</v>
      </c>
      <c r="E26" s="73">
        <v>46329</v>
      </c>
      <c r="F26" s="74" t="s">
        <v>79</v>
      </c>
      <c r="G26" s="74" t="s">
        <v>80</v>
      </c>
      <c r="H26" s="74">
        <v>10</v>
      </c>
      <c r="I26" s="74" t="s">
        <v>83</v>
      </c>
      <c r="J26" s="75">
        <v>10</v>
      </c>
      <c r="K26" s="74" t="s">
        <v>71</v>
      </c>
      <c r="L26" s="75">
        <v>10</v>
      </c>
      <c r="M26" s="75">
        <v>0</v>
      </c>
      <c r="N26" s="75">
        <v>0</v>
      </c>
      <c r="O26" s="12" t="s">
        <v>42</v>
      </c>
      <c r="P26" s="38">
        <f>IF(D26="","",IF(COUNTIF($I26,Cat_1696)+COUNTIF($I26,Cat_1697)+COUNTIF($K26,Cat_1696)+COUNTIF($K26,Cat_1697)&gt;=2,($J26+$L26)-$H26,0))</f>
        <v>0</v>
      </c>
      <c r="Q26" s="39">
        <f>IF(D26="","",IF(AND($P26&lt;=0,OR($I26=Cat_1696,$K26=Cat_1696)),IF(COUNTIF($I26,Cat_1696)+COUNTIF($K26,Cat_1696)&lt;2,($J26+$L26)-$H26,0),0))</f>
        <v>0</v>
      </c>
      <c r="R26" s="39">
        <f>IF(D26="","",IF(AND($P26&lt;=0,OR($I26=Cat_1697,$K26=Cat_1697)),IF(COUNTIF($I26,Cat_1697)+COUNTIF($K26,Cat_1697)&lt;2,($J26+$L26)-$H26,0),0))</f>
        <v>10</v>
      </c>
      <c r="S26" s="39">
        <f>IF(D26="","",IF(COUNTIF($I26,Cat_1696)+COUNTIF($I26,Cat_1697)+COUNTIF($K26,Cat_1696)+COUNTIF($K26,Cat_1697)=0,($J26+$L26)-$H26,0))</f>
        <v>0</v>
      </c>
      <c r="T26" s="39">
        <f>IF(D26="","",IF(COUNTIF($I26,Cat_1696)+COUNTIF($I26,Cat_1697)+COUNTIF($K26,Cat_1696)+COUNTIF($K26,Cat_1697)&gt;=2,IF(($M26+$N26)-$H26&lt;=0,0,($M26+$N26)-$H26),0))</f>
        <v>0</v>
      </c>
      <c r="U26" s="39">
        <f>IF(D26="","",IF(AND($P26&lt;=0,OR($I26=Cat_1696,$K26=Cat_1696)),IF(COUNTIF($I26,Cat_1696)+COUNTIF($K26,Cat_1696)&lt;2,IF(($M26+$N26)-$H26&lt;0,0,($M26+$N26)-$H26),0),0))</f>
        <v>0</v>
      </c>
      <c r="V26" s="39">
        <f>IF(D26="","",IF(AND($P26&lt;=0,OR($I26=Cat_1697,$K26=Cat_1697)),IF(COUNTIF($I26,Cat_1697)+COUNTIF($K26,Cat_1697)&lt;2,IF(($M26+$N26)-$H26&lt;0,0,($M26+$N26)-$H26),0),0))</f>
        <v>0</v>
      </c>
      <c r="W26" s="39">
        <f>IF(D26="","",IF(COUNTIF($I26,Cat_1696)+COUNTIF($I26,Cat_1697)+COUNTIF($K26,Cat_1696)+COUNTIF($K26,Cat_1697)=0,IF(($M26+$N26)-$H26&lt;0,0,($M26+$N26)-$H26),0))</f>
        <v>0</v>
      </c>
      <c r="X26" s="76">
        <f>IF(D26="","",SUM(P28:W28))</f>
        <v>70000</v>
      </c>
    </row>
    <row r="27" spans="3:24" ht="21" customHeight="1">
      <c r="C27" s="52"/>
      <c r="D27" s="73"/>
      <c r="E27" s="73"/>
      <c r="F27" s="74"/>
      <c r="G27" s="74"/>
      <c r="H27" s="74"/>
      <c r="I27" s="74"/>
      <c r="J27" s="75"/>
      <c r="K27" s="74"/>
      <c r="L27" s="75"/>
      <c r="M27" s="75"/>
      <c r="N27" s="75"/>
      <c r="O27" s="12" t="s">
        <v>13</v>
      </c>
      <c r="P27" s="40">
        <f>IF(D26="","",IF(COUNTIF($I26,Cat_1696)+COUNTIF($I26,Cat_1697)+COUNTIF($K26,Cat_1696)+COUNTIF($K26,Cat_1697)&gt;=2,IF($E26&lt;=TO,AT_1,C_3_1_1),0))</f>
        <v>0</v>
      </c>
      <c r="Q27" s="41">
        <f>IF(D26="","",IF(AND($P26&lt;=0,OR($I26=Cat_1696,$K26=Cat_1696)),IF(COUNTIF($I26,Cat_1696)+COUNTIF($K26,Cat_1696)&lt;2,IF($E26&lt;=TO,AT_2,C_3_1_2),0),0))</f>
        <v>0</v>
      </c>
      <c r="R27" s="41">
        <f>IF(D26="","",IF(AND($P26&lt;=0,OR($I26=Cat_1697,$K26=Cat_1697)),IF(COUNTIF($J26,Cat_1697)+COUNTIF($L26,Cat_1697)&lt;2,IF($E26&lt;=TO,AT_3,C_3_1_3),0),0))</f>
        <v>7000</v>
      </c>
      <c r="S27" s="41">
        <f>IF(D26="","",IF(COUNTIF($I26,Cat_1696)+COUNTIF($I26,Cat_1697)+COUNTIF($K26,Cat_1696)+COUNTIF($K26,Cat_1697)=0,IF(E26&lt;=TO,AT_4,0),0))</f>
        <v>0</v>
      </c>
      <c r="T27" s="41">
        <f>IF(D26="","",IF(COUNTIF($I26,Cat_1696)+COUNTIF($I26,Cat_1697)+COUNTIF($K26,Cat_1696)+COUNTIF($K26,Cat_1697)&gt;=2,IF(T26=0,0,C_3_2_1),0))</f>
        <v>0</v>
      </c>
      <c r="U27" s="41">
        <f>IF(D26="","",IF(AND($P26&lt;=0,OR($I26=Cat_1696,$K26=Cat_1696)),IF(COUNTIF($I26,Cat_1696)+COUNTIF($K26,Cat_1696)&lt;2,IF(U26=0,0,C_3_2_2),0),0))</f>
        <v>0</v>
      </c>
      <c r="V27" s="41">
        <f>IF(D26="","",IF(AND($P26&lt;=0,OR($I26=Cat_1697,$K26=Cat_1697)),IF(COUNTIF($J26,Cat_1697)+COUNTIF($L26,Cat_1697)&lt;2,IF(V26=0,0,C_3_2_3),0),0))</f>
        <v>0</v>
      </c>
      <c r="W27" s="41">
        <f>IF(D26="","",IF(COUNTIF($I26,Cat_1696)+COUNTIF($I26,Cat_1697)+COUNTIF($K26,Cat_1696)+COUNTIF($K26,Cat_1697)=0,IF(W26=0,0,C_3_2_4),0))</f>
        <v>0</v>
      </c>
      <c r="X27" s="71"/>
    </row>
    <row r="28" spans="3:24" ht="21" customHeight="1">
      <c r="C28" s="52"/>
      <c r="D28" s="73"/>
      <c r="E28" s="73"/>
      <c r="F28" s="74"/>
      <c r="G28" s="74"/>
      <c r="H28" s="74"/>
      <c r="I28" s="74"/>
      <c r="J28" s="75"/>
      <c r="K28" s="74"/>
      <c r="L28" s="75"/>
      <c r="M28" s="75"/>
      <c r="N28" s="75"/>
      <c r="O28" s="12" t="s">
        <v>16</v>
      </c>
      <c r="P28" s="42">
        <f t="shared" ref="P28:W28" si="4">IF(P26&lt;&gt;"",P26*P27,"")</f>
        <v>0</v>
      </c>
      <c r="Q28" s="42">
        <f t="shared" si="4"/>
        <v>0</v>
      </c>
      <c r="R28" s="42">
        <f t="shared" si="4"/>
        <v>70000</v>
      </c>
      <c r="S28" s="42">
        <f t="shared" si="4"/>
        <v>0</v>
      </c>
      <c r="T28" s="42">
        <f t="shared" si="4"/>
        <v>0</v>
      </c>
      <c r="U28" s="42">
        <f t="shared" si="4"/>
        <v>0</v>
      </c>
      <c r="V28" s="42">
        <f t="shared" si="4"/>
        <v>0</v>
      </c>
      <c r="W28" s="42">
        <f t="shared" si="4"/>
        <v>0</v>
      </c>
      <c r="X28" s="72"/>
    </row>
    <row r="29" spans="3:24" ht="21" customHeight="1">
      <c r="C29" s="52">
        <v>6</v>
      </c>
      <c r="D29" s="73">
        <v>46327</v>
      </c>
      <c r="E29" s="73">
        <v>46329</v>
      </c>
      <c r="F29" s="74" t="s">
        <v>82</v>
      </c>
      <c r="G29" s="74" t="s">
        <v>81</v>
      </c>
      <c r="H29" s="74">
        <v>10</v>
      </c>
      <c r="I29" s="74" t="s">
        <v>70</v>
      </c>
      <c r="J29" s="75">
        <v>10</v>
      </c>
      <c r="K29" s="74" t="s">
        <v>71</v>
      </c>
      <c r="L29" s="75">
        <v>10</v>
      </c>
      <c r="M29" s="75">
        <v>10</v>
      </c>
      <c r="N29" s="75">
        <v>10</v>
      </c>
      <c r="O29" s="12" t="s">
        <v>42</v>
      </c>
      <c r="P29" s="38">
        <f>IF(D29="","",IF(COUNTIF($I29,Cat_1696)+COUNTIF($I29,Cat_1697)+COUNTIF($K29,Cat_1696)+COUNTIF($K29,Cat_1697)&gt;=2,($J29+$L29)-$H29,0))</f>
        <v>10</v>
      </c>
      <c r="Q29" s="39">
        <f>IF(D29="","",IF(AND($P29&lt;=0,OR($I29=Cat_1696,$K29=Cat_1696)),IF(COUNTIF($I29,Cat_1696)+COUNTIF($K29,Cat_1696)&lt;2,($J29+$L29)-$H29,0),0))</f>
        <v>0</v>
      </c>
      <c r="R29" s="39">
        <f>IF(D29="","",IF(AND($P29&lt;=0,OR($I29=Cat_1697,$K29=Cat_1697)),IF(COUNTIF($I29,Cat_1697)+COUNTIF($K29,Cat_1697)&lt;2,($J29+$L29)-$H29,0),0))</f>
        <v>0</v>
      </c>
      <c r="S29" s="39">
        <f>IF(D29="","",IF(COUNTIF($I29,Cat_1696)+COUNTIF($I29,Cat_1697)+COUNTIF($K29,Cat_1696)+COUNTIF($K29,Cat_1697)=0,($J29+$L29)-$H29,0))</f>
        <v>0</v>
      </c>
      <c r="T29" s="39">
        <f>IF(D29="","",IF(COUNTIF($I29,Cat_1696)+COUNTIF($I29,Cat_1697)+COUNTIF($K29,Cat_1696)+COUNTIF($K29,Cat_1697)&gt;=2,IF(($M29+$N29)-$H29&lt;=0,0,($M29+$N29)-$H29),0))</f>
        <v>10</v>
      </c>
      <c r="U29" s="39">
        <f>IF(D29="","",IF(AND($P29&lt;=0,OR($I29=Cat_1696,$K29=Cat_1696)),IF(COUNTIF($I29,Cat_1696)+COUNTIF($K29,Cat_1696)&lt;2,IF(($M29+$N29)-$H29&lt;0,0,($M29+$N29)-$H29),0),0))</f>
        <v>0</v>
      </c>
      <c r="V29" s="39">
        <f>IF(D29="","",IF(AND($P29&lt;=0,OR($I29=Cat_1697,$K29=Cat_1697)),IF(COUNTIF($I29,Cat_1697)+COUNTIF($K29,Cat_1697)&lt;2,IF(($M29+$N29)-$H29&lt;0,0,($M29+$N29)-$H29),0),0))</f>
        <v>0</v>
      </c>
      <c r="W29" s="39">
        <f>IF(D29="","",IF(COUNTIF($I29,Cat_1696)+COUNTIF($I29,Cat_1697)+COUNTIF($K29,Cat_1696)+COUNTIF($K29,Cat_1697)=0,IF(($M29+$N29)-$H29&lt;0,0,($M29+$N29)-$H29),0))</f>
        <v>0</v>
      </c>
      <c r="X29" s="76">
        <f>IF(D29="","",SUM(P31:W31))</f>
        <v>200000</v>
      </c>
    </row>
    <row r="30" spans="3:24" ht="21" customHeight="1">
      <c r="C30" s="52"/>
      <c r="D30" s="73"/>
      <c r="E30" s="73"/>
      <c r="F30" s="74"/>
      <c r="G30" s="74"/>
      <c r="H30" s="74"/>
      <c r="I30" s="74"/>
      <c r="J30" s="75"/>
      <c r="K30" s="74"/>
      <c r="L30" s="75"/>
      <c r="M30" s="75"/>
      <c r="N30" s="75"/>
      <c r="O30" s="12" t="s">
        <v>13</v>
      </c>
      <c r="P30" s="40">
        <f>IF(D29="","",IF(COUNTIF($I29,Cat_1696)+COUNTIF($I29,Cat_1697)+COUNTIF($K29,Cat_1696)+COUNTIF($K29,Cat_1697)&gt;=2,IF($E29&lt;=TO,AT_1,C_3_1_1),0))</f>
        <v>10000</v>
      </c>
      <c r="Q30" s="41">
        <f>IF(D29="","",IF(AND($P29&lt;=0,OR($I29=Cat_1696,$K29=Cat_1696)),IF(COUNTIF($I29,Cat_1696)+COUNTIF($K29,Cat_1696)&lt;2,IF($E29&lt;=TO,AT_2,C_3_1_2),0),0))</f>
        <v>0</v>
      </c>
      <c r="R30" s="41">
        <f>IF(D29="","",IF(AND($P29&lt;=0,OR($I29=Cat_1697,$K29=Cat_1697)),IF(COUNTIF($J29,Cat_1697)+COUNTIF($L29,Cat_1697)&lt;2,IF($E29&lt;=TO,AT_3,C_3_1_3),0),0))</f>
        <v>0</v>
      </c>
      <c r="S30" s="41">
        <f>IF(D29="","",IF(COUNTIF($I29,Cat_1696)+COUNTIF($I29,Cat_1697)+COUNTIF($K29,Cat_1696)+COUNTIF($K29,Cat_1697)=0,IF(E29&lt;=TO,AT_4,0),0))</f>
        <v>0</v>
      </c>
      <c r="T30" s="41">
        <f>IF(D29="","",IF(COUNTIF($I29,Cat_1696)+COUNTIF($I29,Cat_1697)+COUNTIF($K29,Cat_1696)+COUNTIF($K29,Cat_1697)&gt;=2,IF(T29=0,0,C_3_2_1),0))</f>
        <v>10000</v>
      </c>
      <c r="U30" s="41">
        <f>IF(D29="","",IF(AND($P29&lt;=0,OR($I29=Cat_1696,$K29=Cat_1696)),IF(COUNTIF($I29,Cat_1696)+COUNTIF($K29,Cat_1696)&lt;2,IF(U29=0,0,C_3_2_2),0),0))</f>
        <v>0</v>
      </c>
      <c r="V30" s="41">
        <f>IF(D29="","",IF(AND($P29&lt;=0,OR($I29=Cat_1697,$K29=Cat_1697)),IF(COUNTIF($J29,Cat_1697)+COUNTIF($L29,Cat_1697)&lt;2,IF(V29=0,0,C_3_2_3),0),0))</f>
        <v>0</v>
      </c>
      <c r="W30" s="41">
        <f>IF(D29="","",IF(COUNTIF($I29,Cat_1696)+COUNTIF($I29,Cat_1697)+COUNTIF($K29,Cat_1696)+COUNTIF($K29,Cat_1697)=0,IF(W29=0,0,C_3_2_4),0))</f>
        <v>0</v>
      </c>
      <c r="X30" s="71"/>
    </row>
    <row r="31" spans="3:24" ht="21" customHeight="1">
      <c r="C31" s="52"/>
      <c r="D31" s="73"/>
      <c r="E31" s="73"/>
      <c r="F31" s="74"/>
      <c r="G31" s="74"/>
      <c r="H31" s="74"/>
      <c r="I31" s="74"/>
      <c r="J31" s="75"/>
      <c r="K31" s="74"/>
      <c r="L31" s="75"/>
      <c r="M31" s="75"/>
      <c r="N31" s="75"/>
      <c r="O31" s="12" t="s">
        <v>16</v>
      </c>
      <c r="P31" s="42">
        <f t="shared" ref="P31:W31" si="5">IF(P29&lt;&gt;"",P29*P30,"")</f>
        <v>100000</v>
      </c>
      <c r="Q31" s="42">
        <f t="shared" si="5"/>
        <v>0</v>
      </c>
      <c r="R31" s="42">
        <f t="shared" si="5"/>
        <v>0</v>
      </c>
      <c r="S31" s="42">
        <f t="shared" si="5"/>
        <v>0</v>
      </c>
      <c r="T31" s="42">
        <f t="shared" si="5"/>
        <v>100000</v>
      </c>
      <c r="U31" s="42">
        <f t="shared" si="5"/>
        <v>0</v>
      </c>
      <c r="V31" s="42">
        <f t="shared" si="5"/>
        <v>0</v>
      </c>
      <c r="W31" s="42">
        <f t="shared" si="5"/>
        <v>0</v>
      </c>
      <c r="X31" s="72"/>
    </row>
    <row r="32" spans="3:24" ht="21" customHeight="1">
      <c r="C32" s="52">
        <v>7</v>
      </c>
      <c r="D32" s="73"/>
      <c r="E32" s="73"/>
      <c r="F32" s="74"/>
      <c r="G32" s="74"/>
      <c r="H32" s="74"/>
      <c r="I32" s="74"/>
      <c r="J32" s="75"/>
      <c r="K32" s="74"/>
      <c r="L32" s="75"/>
      <c r="M32" s="75"/>
      <c r="N32" s="75"/>
      <c r="O32" s="12" t="s">
        <v>42</v>
      </c>
      <c r="P32" s="38" t="str">
        <f>IF(D32="","",IF(COUNTIF($I32,Cat_1696)+COUNTIF($I32,Cat_1697)+COUNTIF($K32,Cat_1696)+COUNTIF($K32,Cat_1697)&gt;=2,($J32+$L32)-$H32,0))</f>
        <v/>
      </c>
      <c r="Q32" s="39" t="str">
        <f>IF(D32="","",IF(AND($P32&lt;=0,OR($I32=Cat_1696,$K32=Cat_1696)),IF(COUNTIF($I32,Cat_1696)+COUNTIF($K32,Cat_1696)&lt;2,($J32+$L32)-$H32,0),0))</f>
        <v/>
      </c>
      <c r="R32" s="39" t="str">
        <f>IF(D32="","",IF(AND($P32&lt;=0,OR($I32=Cat_1697,$K32=Cat_1697)),IF(COUNTIF($I32,Cat_1697)+COUNTIF($K32,Cat_1697)&lt;2,($J32+$L32)-$H32,0),0))</f>
        <v/>
      </c>
      <c r="S32" s="39" t="str">
        <f>IF(D32="","",IF(COUNTIF($I32,Cat_1696)+COUNTIF($I32,Cat_1697)+COUNTIF($K32,Cat_1696)+COUNTIF($K32,Cat_1697)=0,($J32+$L32)-$H32,0))</f>
        <v/>
      </c>
      <c r="T32" s="39" t="str">
        <f>IF(D32="","",IF(COUNTIF($I32,Cat_1696)+COUNTIF($I32,Cat_1697)+COUNTIF($K32,Cat_1696)+COUNTIF($K32,Cat_1697)&gt;=2,IF(($M32+$N32)-$H32&lt;=0,0,($M32+$N32)-$H32),0))</f>
        <v/>
      </c>
      <c r="U32" s="39" t="str">
        <f>IF(D32="","",IF(AND($P32&lt;=0,OR($I32=Cat_1696,$K32=Cat_1696)),IF(COUNTIF($I32,Cat_1696)+COUNTIF($K32,Cat_1696)&lt;2,IF(($M32+$N32)-$H32&lt;0,0,($M32+$N32)-$H32),0),0))</f>
        <v/>
      </c>
      <c r="V32" s="39" t="str">
        <f>IF(D32="","",IF(AND($P32&lt;=0,OR($I32=Cat_1697,$K32=Cat_1697)),IF(COUNTIF($I32,Cat_1697)+COUNTIF($K32,Cat_1697)&lt;2,IF(($M32+$N32)-$H32&lt;0,0,($M32+$N32)-$H32),0),0))</f>
        <v/>
      </c>
      <c r="W32" s="39" t="str">
        <f>IF(D32="","",IF(COUNTIF($I32,Cat_1696)+COUNTIF($I32,Cat_1697)+COUNTIF($K32,Cat_1696)+COUNTIF($K32,Cat_1697)=0,IF(($M32+$N32)-$H32&lt;0,0,($M32+$N32)-$H32),0))</f>
        <v/>
      </c>
      <c r="X32" s="76" t="str">
        <f>IF(D32="","",SUM(P34:W34))</f>
        <v/>
      </c>
    </row>
    <row r="33" spans="3:24" ht="21" customHeight="1">
      <c r="C33" s="52"/>
      <c r="D33" s="73"/>
      <c r="E33" s="73"/>
      <c r="F33" s="74"/>
      <c r="G33" s="74"/>
      <c r="H33" s="74"/>
      <c r="I33" s="74"/>
      <c r="J33" s="75"/>
      <c r="K33" s="74"/>
      <c r="L33" s="75"/>
      <c r="M33" s="75"/>
      <c r="N33" s="75"/>
      <c r="O33" s="12" t="s">
        <v>13</v>
      </c>
      <c r="P33" s="40" t="str">
        <f>IF(D32="","",IF(COUNTIF($I32,Cat_1696)+COUNTIF($I32,Cat_1697)+COUNTIF($K32,Cat_1696)+COUNTIF($K32,Cat_1697)&gt;=2,IF($E32&lt;=TO,AT_1,C_3_1_1),0))</f>
        <v/>
      </c>
      <c r="Q33" s="41" t="str">
        <f>IF(D32="","",IF(AND($P32&lt;=0,OR($I32=Cat_1696,$K32=Cat_1696)),IF(COUNTIF($I32,Cat_1696)+COUNTIF($K32,Cat_1696)&lt;2,IF($E32&lt;=TO,AT_2,C_3_1_2),0),0))</f>
        <v/>
      </c>
      <c r="R33" s="41" t="str">
        <f>IF(D32="","",IF(AND($P32&lt;=0,OR($I32=Cat_1697,$K32=Cat_1697)),IF(COUNTIF($J32,Cat_1697)+COUNTIF($L32,Cat_1697)&lt;2,IF($E32&lt;=TO,AT_3,C_3_1_3),0),0))</f>
        <v/>
      </c>
      <c r="S33" s="41" t="str">
        <f>IF(D32="","",IF(COUNTIF($I32,Cat_1696)+COUNTIF($I32,Cat_1697)+COUNTIF($K32,Cat_1696)+COUNTIF($K32,Cat_1697)=0,IF(E32&lt;=TO,AT_4,0),0))</f>
        <v/>
      </c>
      <c r="T33" s="41" t="str">
        <f>IF(D32="","",IF(COUNTIF($I32,Cat_1696)+COUNTIF($I32,Cat_1697)+COUNTIF($K32,Cat_1696)+COUNTIF($K32,Cat_1697)&gt;=2,IF(T32=0,0,C_3_2_1),0))</f>
        <v/>
      </c>
      <c r="U33" s="41" t="str">
        <f>IF(D32="","",IF(AND($P32&lt;=0,OR($I32=Cat_1696,$K32=Cat_1696)),IF(COUNTIF($I32,Cat_1696)+COUNTIF($K32,Cat_1696)&lt;2,IF(U32=0,0,C_3_2_2),0),0))</f>
        <v/>
      </c>
      <c r="V33" s="41" t="str">
        <f>IF(D32="","",IF(AND($P32&lt;=0,OR($I32=Cat_1697,$K32=Cat_1697)),IF(COUNTIF($J32,Cat_1697)+COUNTIF($L32,Cat_1697)&lt;2,IF(V32=0,0,C_3_2_3),0),0))</f>
        <v/>
      </c>
      <c r="W33" s="41" t="str">
        <f>IF(D32="","",IF(COUNTIF($I32,Cat_1696)+COUNTIF($I32,Cat_1697)+COUNTIF($K32,Cat_1696)+COUNTIF($K32,Cat_1697)=0,IF(W32=0,0,C_3_2_4),0))</f>
        <v/>
      </c>
      <c r="X33" s="71"/>
    </row>
    <row r="34" spans="3:24" ht="21" customHeight="1">
      <c r="C34" s="52"/>
      <c r="D34" s="73"/>
      <c r="E34" s="73"/>
      <c r="F34" s="74"/>
      <c r="G34" s="74"/>
      <c r="H34" s="74"/>
      <c r="I34" s="74"/>
      <c r="J34" s="75"/>
      <c r="K34" s="74"/>
      <c r="L34" s="75"/>
      <c r="M34" s="75"/>
      <c r="N34" s="75"/>
      <c r="O34" s="12" t="s">
        <v>16</v>
      </c>
      <c r="P34" s="42" t="str">
        <f t="shared" ref="P34:W34" si="6">IF(P32&lt;&gt;"",P32*P33,"")</f>
        <v/>
      </c>
      <c r="Q34" s="42" t="str">
        <f t="shared" si="6"/>
        <v/>
      </c>
      <c r="R34" s="42" t="str">
        <f t="shared" si="6"/>
        <v/>
      </c>
      <c r="S34" s="42" t="str">
        <f t="shared" si="6"/>
        <v/>
      </c>
      <c r="T34" s="42" t="str">
        <f t="shared" si="6"/>
        <v/>
      </c>
      <c r="U34" s="42" t="str">
        <f t="shared" si="6"/>
        <v/>
      </c>
      <c r="V34" s="42" t="str">
        <f t="shared" si="6"/>
        <v/>
      </c>
      <c r="W34" s="42" t="str">
        <f t="shared" si="6"/>
        <v/>
      </c>
      <c r="X34" s="72"/>
    </row>
    <row r="35" spans="3:24" ht="21" customHeight="1">
      <c r="C35" s="52">
        <v>8</v>
      </c>
      <c r="D35" s="73"/>
      <c r="E35" s="73"/>
      <c r="F35" s="74"/>
      <c r="G35" s="74"/>
      <c r="H35" s="74"/>
      <c r="I35" s="74"/>
      <c r="J35" s="75"/>
      <c r="K35" s="74"/>
      <c r="L35" s="75"/>
      <c r="M35" s="75"/>
      <c r="N35" s="75"/>
      <c r="O35" s="12" t="s">
        <v>42</v>
      </c>
      <c r="P35" s="38" t="str">
        <f>IF(D35="","",IF(COUNTIF($I35,Cat_1696)+COUNTIF($I35,Cat_1697)+COUNTIF($K35,Cat_1696)+COUNTIF($K35,Cat_1697)&gt;=2,($J35+$L35)-$H35,0))</f>
        <v/>
      </c>
      <c r="Q35" s="39" t="str">
        <f>IF(D35="","",IF(AND($P35&lt;=0,OR($I35=Cat_1696,$K35=Cat_1696)),IF(COUNTIF($I35,Cat_1696)+COUNTIF($K35,Cat_1696)&lt;2,($J35+$L35)-$H35,0),0))</f>
        <v/>
      </c>
      <c r="R35" s="39" t="str">
        <f>IF(D35="","",IF(AND($P35&lt;=0,OR($I35=Cat_1697,$K35=Cat_1697)),IF(COUNTIF($I35,Cat_1697)+COUNTIF($K35,Cat_1697)&lt;2,($J35+$L35)-$H35,0),0))</f>
        <v/>
      </c>
      <c r="S35" s="39" t="str">
        <f>IF(D35="","",IF(COUNTIF($I35,Cat_1696)+COUNTIF($I35,Cat_1697)+COUNTIF($K35,Cat_1696)+COUNTIF($K35,Cat_1697)=0,($J35+$L35)-$H35,0))</f>
        <v/>
      </c>
      <c r="T35" s="39" t="str">
        <f>IF(D35="","",IF(COUNTIF($I35,Cat_1696)+COUNTIF($I35,Cat_1697)+COUNTIF($K35,Cat_1696)+COUNTIF($K35,Cat_1697)&gt;=2,IF(($M35+$N35)-$H35&lt;=0,0,($M35+$N35)-$H35),0))</f>
        <v/>
      </c>
      <c r="U35" s="39" t="str">
        <f>IF(D35="","",IF(AND($P35&lt;=0,OR($I35=Cat_1696,$K35=Cat_1696)),IF(COUNTIF($I35,Cat_1696)+COUNTIF($K35,Cat_1696)&lt;2,IF(($M35+$N35)-$H35&lt;0,0,($M35+$N35)-$H35),0),0))</f>
        <v/>
      </c>
      <c r="V35" s="39" t="str">
        <f>IF(D35="","",IF(AND($P35&lt;=0,OR($I35=Cat_1697,$K35=Cat_1697)),IF(COUNTIF($I35,Cat_1697)+COUNTIF($K35,Cat_1697)&lt;2,IF(($M35+$N35)-$H35&lt;0,0,($M35+$N35)-$H35),0),0))</f>
        <v/>
      </c>
      <c r="W35" s="39" t="str">
        <f>IF(D35="","",IF(COUNTIF($I35,Cat_1696)+COUNTIF($I35,Cat_1697)+COUNTIF($K35,Cat_1696)+COUNTIF($K35,Cat_1697)=0,IF(($M35+$N35)-$H35&lt;0,0,($M35+$N35)-$H35),0))</f>
        <v/>
      </c>
      <c r="X35" s="76" t="str">
        <f>IF(D35="","",SUM(P37:W37))</f>
        <v/>
      </c>
    </row>
    <row r="36" spans="3:24" ht="21" customHeight="1">
      <c r="C36" s="52"/>
      <c r="D36" s="73"/>
      <c r="E36" s="73"/>
      <c r="F36" s="74"/>
      <c r="G36" s="74"/>
      <c r="H36" s="74"/>
      <c r="I36" s="74"/>
      <c r="J36" s="75"/>
      <c r="K36" s="74"/>
      <c r="L36" s="75"/>
      <c r="M36" s="75"/>
      <c r="N36" s="75"/>
      <c r="O36" s="12" t="s">
        <v>13</v>
      </c>
      <c r="P36" s="40" t="str">
        <f>IF(D35="","",IF(COUNTIF($I35,Cat_1696)+COUNTIF($I35,Cat_1697)+COUNTIF($K35,Cat_1696)+COUNTIF($K35,Cat_1697)&gt;=2,IF($E35&lt;=TO,AT_1,C_3_1_1),0))</f>
        <v/>
      </c>
      <c r="Q36" s="41" t="str">
        <f>IF(D35="","",IF(AND($P35&lt;=0,OR($I35=Cat_1696,$K35=Cat_1696)),IF(COUNTIF($I35,Cat_1696)+COUNTIF($K35,Cat_1696)&lt;2,IF($E35&lt;=TO,AT_2,C_3_1_2),0),0))</f>
        <v/>
      </c>
      <c r="R36" s="41" t="str">
        <f>IF(D35="","",IF(AND($P35&lt;=0,OR($I35=Cat_1697,$K35=Cat_1697)),IF(COUNTIF($J35,Cat_1697)+COUNTIF($L35,Cat_1697)&lt;2,IF($E35&lt;=TO,AT_3,C_3_1_3),0),0))</f>
        <v/>
      </c>
      <c r="S36" s="41" t="str">
        <f>IF(D35="","",IF(COUNTIF($I35,Cat_1696)+COUNTIF($I35,Cat_1697)+COUNTIF($K35,Cat_1696)+COUNTIF($K35,Cat_1697)=0,IF(E35&lt;=TO,AT_4,0),0))</f>
        <v/>
      </c>
      <c r="T36" s="41" t="str">
        <f>IF(D35="","",IF(COUNTIF($I35,Cat_1696)+COUNTIF($I35,Cat_1697)+COUNTIF($K35,Cat_1696)+COUNTIF($K35,Cat_1697)&gt;=2,IF(T35=0,0,C_3_2_1),0))</f>
        <v/>
      </c>
      <c r="U36" s="41" t="str">
        <f>IF(D35="","",IF(AND($P35&lt;=0,OR($I35=Cat_1696,$K35=Cat_1696)),IF(COUNTIF($I35,Cat_1696)+COUNTIF($K35,Cat_1696)&lt;2,IF(U35=0,0,C_3_2_2),0),0))</f>
        <v/>
      </c>
      <c r="V36" s="41" t="str">
        <f>IF(D35="","",IF(AND($P35&lt;=0,OR($I35=Cat_1697,$K35=Cat_1697)),IF(COUNTIF($J35,Cat_1697)+COUNTIF($L35,Cat_1697)&lt;2,IF(V35=0,0,C_3_2_3),0),0))</f>
        <v/>
      </c>
      <c r="W36" s="41" t="str">
        <f>IF(D35="","",IF(COUNTIF($I35,Cat_1696)+COUNTIF($I35,Cat_1697)+COUNTIF($K35,Cat_1696)+COUNTIF($K35,Cat_1697)=0,IF(W35=0,0,C_3_2_4),0))</f>
        <v/>
      </c>
      <c r="X36" s="71"/>
    </row>
    <row r="37" spans="3:24" ht="21" customHeight="1">
      <c r="C37" s="52"/>
      <c r="D37" s="73"/>
      <c r="E37" s="73"/>
      <c r="F37" s="74"/>
      <c r="G37" s="74"/>
      <c r="H37" s="74"/>
      <c r="I37" s="74"/>
      <c r="J37" s="75"/>
      <c r="K37" s="74"/>
      <c r="L37" s="75"/>
      <c r="M37" s="75"/>
      <c r="N37" s="75"/>
      <c r="O37" s="12" t="s">
        <v>16</v>
      </c>
      <c r="P37" s="42" t="str">
        <f t="shared" ref="P37:W37" si="7">IF(P35&lt;&gt;"",P35*P36,"")</f>
        <v/>
      </c>
      <c r="Q37" s="42" t="str">
        <f t="shared" si="7"/>
        <v/>
      </c>
      <c r="R37" s="42" t="str">
        <f t="shared" si="7"/>
        <v/>
      </c>
      <c r="S37" s="42" t="str">
        <f t="shared" si="7"/>
        <v/>
      </c>
      <c r="T37" s="42" t="str">
        <f t="shared" si="7"/>
        <v/>
      </c>
      <c r="U37" s="42" t="str">
        <f t="shared" si="7"/>
        <v/>
      </c>
      <c r="V37" s="42" t="str">
        <f t="shared" si="7"/>
        <v/>
      </c>
      <c r="W37" s="42" t="str">
        <f t="shared" si="7"/>
        <v/>
      </c>
      <c r="X37" s="72"/>
    </row>
    <row r="38" spans="3:24" ht="21" customHeight="1">
      <c r="C38" s="52">
        <v>9</v>
      </c>
      <c r="D38" s="73"/>
      <c r="E38" s="73"/>
      <c r="F38" s="74"/>
      <c r="G38" s="74"/>
      <c r="H38" s="74"/>
      <c r="I38" s="74"/>
      <c r="J38" s="75"/>
      <c r="K38" s="74"/>
      <c r="L38" s="75"/>
      <c r="M38" s="75"/>
      <c r="N38" s="75"/>
      <c r="O38" s="12" t="s">
        <v>42</v>
      </c>
      <c r="P38" s="38" t="str">
        <f>IF(D38="","",IF(COUNTIF($I38,Cat_1696)+COUNTIF($I38,Cat_1697)+COUNTIF($K38,Cat_1696)+COUNTIF($K38,Cat_1697)&gt;=2,($J38+$L38)-$H38,0))</f>
        <v/>
      </c>
      <c r="Q38" s="39" t="str">
        <f>IF(D38="","",IF(AND($P38&lt;=0,OR($I38=Cat_1696,$K38=Cat_1696)),IF(COUNTIF($I38,Cat_1696)+COUNTIF($K38,Cat_1696)&lt;2,($J38+$L38)-$H38,0),0))</f>
        <v/>
      </c>
      <c r="R38" s="39" t="str">
        <f>IF(D38="","",IF(AND($P38&lt;=0,OR($I38=Cat_1697,$K38=Cat_1697)),IF(COUNTIF($I38,Cat_1697)+COUNTIF($K38,Cat_1697)&lt;2,($J38+$L38)-$H38,0),0))</f>
        <v/>
      </c>
      <c r="S38" s="39" t="str">
        <f>IF(D38="","",IF(COUNTIF($I38,Cat_1696)+COUNTIF($I38,Cat_1697)+COUNTIF($K38,Cat_1696)+COUNTIF($K38,Cat_1697)=0,($J38+$L38)-$H38,0))</f>
        <v/>
      </c>
      <c r="T38" s="39" t="str">
        <f>IF(D38="","",IF(COUNTIF($I38,Cat_1696)+COUNTIF($I38,Cat_1697)+COUNTIF($K38,Cat_1696)+COUNTIF($K38,Cat_1697)&gt;=2,IF(($M38+$N38)-$H38&lt;=0,0,($M38+$N38)-$H38),0))</f>
        <v/>
      </c>
      <c r="U38" s="39" t="str">
        <f>IF(D38="","",IF(AND($P38&lt;=0,OR($I38=Cat_1696,$K38=Cat_1696)),IF(COUNTIF($I38,Cat_1696)+COUNTIF($K38,Cat_1696)&lt;2,IF(($M38+$N38)-$H38&lt;0,0,($M38+$N38)-$H38),0),0))</f>
        <v/>
      </c>
      <c r="V38" s="39" t="str">
        <f>IF(D38="","",IF(AND($P38&lt;=0,OR($I38=Cat_1697,$K38=Cat_1697)),IF(COUNTIF($I38,Cat_1697)+COUNTIF($K38,Cat_1697)&lt;2,IF(($M38+$N38)-$H38&lt;0,0,($M38+$N38)-$H38),0),0))</f>
        <v/>
      </c>
      <c r="W38" s="39" t="str">
        <f>IF(D38="","",IF(COUNTIF($I38,Cat_1696)+COUNTIF($I38,Cat_1697)+COUNTIF($K38,Cat_1696)+COUNTIF($K38,Cat_1697)=0,IF(($M38+$N38)-$H38&lt;0,0,($M38+$N38)-$H38),0))</f>
        <v/>
      </c>
      <c r="X38" s="76" t="str">
        <f>IF(D38="","",SUM(P40:W40))</f>
        <v/>
      </c>
    </row>
    <row r="39" spans="3:24" ht="21" customHeight="1">
      <c r="C39" s="52"/>
      <c r="D39" s="73"/>
      <c r="E39" s="73"/>
      <c r="F39" s="74"/>
      <c r="G39" s="74"/>
      <c r="H39" s="74"/>
      <c r="I39" s="74"/>
      <c r="J39" s="75"/>
      <c r="K39" s="74"/>
      <c r="L39" s="75"/>
      <c r="M39" s="75"/>
      <c r="N39" s="75"/>
      <c r="O39" s="12" t="s">
        <v>13</v>
      </c>
      <c r="P39" s="40" t="str">
        <f>IF(D38="","",IF(COUNTIF($I38,Cat_1696)+COUNTIF($I38,Cat_1697)+COUNTIF($K38,Cat_1696)+COUNTIF($K38,Cat_1697)&gt;=2,IF($E38&lt;=TO,AT_1,C_3_1_1),0))</f>
        <v/>
      </c>
      <c r="Q39" s="41" t="str">
        <f>IF(D38="","",IF(AND($P38&lt;=0,OR($I38=Cat_1696,$K38=Cat_1696)),IF(COUNTIF($I38,Cat_1696)+COUNTIF($K38,Cat_1696)&lt;2,IF($E38&lt;=TO,AT_2,C_3_1_2),0),0))</f>
        <v/>
      </c>
      <c r="R39" s="41" t="str">
        <f>IF(D38="","",IF(AND($P38&lt;=0,OR($I38=Cat_1697,$K38=Cat_1697)),IF(COUNTIF($J38,Cat_1697)+COUNTIF($L38,Cat_1697)&lt;2,IF($E38&lt;=TO,AT_3,C_3_1_3),0),0))</f>
        <v/>
      </c>
      <c r="S39" s="41" t="str">
        <f>IF(D38="","",IF(COUNTIF($I38,Cat_1696)+COUNTIF($I38,Cat_1697)+COUNTIF($K38,Cat_1696)+COUNTIF($K38,Cat_1697)=0,IF(E38&lt;=TO,AT_4,0),0))</f>
        <v/>
      </c>
      <c r="T39" s="41" t="str">
        <f>IF(D38="","",IF(COUNTIF($I38,Cat_1696)+COUNTIF($I38,Cat_1697)+COUNTIF($K38,Cat_1696)+COUNTIF($K38,Cat_1697)&gt;=2,IF(T38=0,0,C_3_2_1),0))</f>
        <v/>
      </c>
      <c r="U39" s="41" t="str">
        <f>IF(D38="","",IF(AND($P38&lt;=0,OR($I38=Cat_1696,$K38=Cat_1696)),IF(COUNTIF($I38,Cat_1696)+COUNTIF($K38,Cat_1696)&lt;2,IF(U38=0,0,C_3_2_2),0),0))</f>
        <v/>
      </c>
      <c r="V39" s="41" t="str">
        <f>IF(D38="","",IF(AND($P38&lt;=0,OR($I38=Cat_1697,$K38=Cat_1697)),IF(COUNTIF($J38,Cat_1697)+COUNTIF($L38,Cat_1697)&lt;2,IF(V38=0,0,C_3_2_3),0),0))</f>
        <v/>
      </c>
      <c r="W39" s="41" t="str">
        <f>IF(D38="","",IF(COUNTIF($I38,Cat_1696)+COUNTIF($I38,Cat_1697)+COUNTIF($K38,Cat_1696)+COUNTIF($K38,Cat_1697)=0,IF(W38=0,0,C_3_2_4),0))</f>
        <v/>
      </c>
      <c r="X39" s="71"/>
    </row>
    <row r="40" spans="3:24" ht="21" customHeight="1">
      <c r="C40" s="52"/>
      <c r="D40" s="73"/>
      <c r="E40" s="73"/>
      <c r="F40" s="74"/>
      <c r="G40" s="74"/>
      <c r="H40" s="74"/>
      <c r="I40" s="74"/>
      <c r="J40" s="75"/>
      <c r="K40" s="74"/>
      <c r="L40" s="75"/>
      <c r="M40" s="75"/>
      <c r="N40" s="75"/>
      <c r="O40" s="12" t="s">
        <v>16</v>
      </c>
      <c r="P40" s="42" t="str">
        <f t="shared" ref="P40:W40" si="8">IF(P38&lt;&gt;"",P38*P39,"")</f>
        <v/>
      </c>
      <c r="Q40" s="42" t="str">
        <f t="shared" si="8"/>
        <v/>
      </c>
      <c r="R40" s="42" t="str">
        <f t="shared" si="8"/>
        <v/>
      </c>
      <c r="S40" s="42" t="str">
        <f t="shared" si="8"/>
        <v/>
      </c>
      <c r="T40" s="42" t="str">
        <f t="shared" si="8"/>
        <v/>
      </c>
      <c r="U40" s="42" t="str">
        <f t="shared" si="8"/>
        <v/>
      </c>
      <c r="V40" s="42" t="str">
        <f t="shared" si="8"/>
        <v/>
      </c>
      <c r="W40" s="42" t="str">
        <f t="shared" si="8"/>
        <v/>
      </c>
      <c r="X40" s="72"/>
    </row>
    <row r="41" spans="3:24" ht="21" customHeight="1">
      <c r="C41" s="52">
        <v>10</v>
      </c>
      <c r="D41" s="73"/>
      <c r="E41" s="73"/>
      <c r="F41" s="74"/>
      <c r="G41" s="74"/>
      <c r="H41" s="74"/>
      <c r="I41" s="74"/>
      <c r="J41" s="75"/>
      <c r="K41" s="74"/>
      <c r="L41" s="75"/>
      <c r="M41" s="75"/>
      <c r="N41" s="75"/>
      <c r="O41" s="12" t="s">
        <v>42</v>
      </c>
      <c r="P41" s="38" t="str">
        <f>IF(D41="","",IF(COUNTIF($I41,Cat_1696)+COUNTIF($I41,Cat_1697)+COUNTIF($K41,Cat_1696)+COUNTIF($K41,Cat_1697)&gt;=2,($J41+$L41)-$H41,0))</f>
        <v/>
      </c>
      <c r="Q41" s="39" t="str">
        <f>IF(D41="","",IF(AND($P41&lt;=0,OR($I41=Cat_1696,$K41=Cat_1696)),IF(COUNTIF($I41,Cat_1696)+COUNTIF($K41,Cat_1696)&lt;2,($J41+$L41)-$H41,0),0))</f>
        <v/>
      </c>
      <c r="R41" s="39" t="str">
        <f>IF(D41="","",IF(AND($P41&lt;=0,OR($I41=Cat_1697,$K41=Cat_1697)),IF(COUNTIF($I41,Cat_1697)+COUNTIF($K41,Cat_1697)&lt;2,($J41+$L41)-$H41,0),0))</f>
        <v/>
      </c>
      <c r="S41" s="39" t="str">
        <f>IF(D41="","",IF(COUNTIF($I41,Cat_1696)+COUNTIF($I41,Cat_1697)+COUNTIF($K41,Cat_1696)+COUNTIF($K41,Cat_1697)=0,($J41+$L41)-$H41,0))</f>
        <v/>
      </c>
      <c r="T41" s="39" t="str">
        <f>IF(D41="","",IF(COUNTIF($I41,Cat_1696)+COUNTIF($I41,Cat_1697)+COUNTIF($K41,Cat_1696)+COUNTIF($K41,Cat_1697)&gt;=2,IF(($M41+$N41)-$H41&lt;=0,0,($M41+$N41)-$H41),0))</f>
        <v/>
      </c>
      <c r="U41" s="39" t="str">
        <f>IF(D41="","",IF(AND($P41&lt;=0,OR($I41=Cat_1696,$K41=Cat_1696)),IF(COUNTIF($I41,Cat_1696)+COUNTIF($K41,Cat_1696)&lt;2,IF(($M41+$N41)-$H41&lt;0,0,($M41+$N41)-$H41),0),0))</f>
        <v/>
      </c>
      <c r="V41" s="39" t="str">
        <f>IF(D41="","",IF(AND($P41&lt;=0,OR($I41=Cat_1697,$K41=Cat_1697)),IF(COUNTIF($I41,Cat_1697)+COUNTIF($K41,Cat_1697)&lt;2,IF(($M41+$N41)-$H41&lt;0,0,($M41+$N41)-$H41),0),0))</f>
        <v/>
      </c>
      <c r="W41" s="39" t="str">
        <f>IF(D41="","",IF(COUNTIF($I41,Cat_1696)+COUNTIF($I41,Cat_1697)+COUNTIF($K41,Cat_1696)+COUNTIF($K41,Cat_1697)=0,IF(($M41+$N41)-$H41&lt;0,0,($M41+$N41)-$H41),0))</f>
        <v/>
      </c>
      <c r="X41" s="76" t="str">
        <f>IF(D41="","",SUM(P43:W43))</f>
        <v/>
      </c>
    </row>
    <row r="42" spans="3:24" ht="21" customHeight="1">
      <c r="C42" s="52"/>
      <c r="D42" s="73"/>
      <c r="E42" s="73"/>
      <c r="F42" s="74"/>
      <c r="G42" s="74"/>
      <c r="H42" s="74"/>
      <c r="I42" s="74"/>
      <c r="J42" s="75"/>
      <c r="K42" s="74"/>
      <c r="L42" s="75"/>
      <c r="M42" s="75"/>
      <c r="N42" s="75"/>
      <c r="O42" s="12" t="s">
        <v>13</v>
      </c>
      <c r="P42" s="40" t="str">
        <f>IF(D41="","",IF(COUNTIF($I41,Cat_1696)+COUNTIF($I41,Cat_1697)+COUNTIF($K41,Cat_1696)+COUNTIF($K41,Cat_1697)&gt;=2,IF($E41&lt;=TO,AT_1,C_3_1_1),0))</f>
        <v/>
      </c>
      <c r="Q42" s="41" t="str">
        <f>IF(D41="","",IF(AND($P41&lt;=0,OR($I41=Cat_1696,$K41=Cat_1696)),IF(COUNTIF($I41,Cat_1696)+COUNTIF($K41,Cat_1696)&lt;2,IF($E41&lt;=TO,AT_2,C_3_1_2),0),0))</f>
        <v/>
      </c>
      <c r="R42" s="41" t="str">
        <f>IF(D41="","",IF(AND($P41&lt;=0,OR($I41=Cat_1697,$K41=Cat_1697)),IF(COUNTIF($J41,Cat_1697)+COUNTIF($L41,Cat_1697)&lt;2,IF($E41&lt;=TO,AT_3,C_3_1_3),0),0))</f>
        <v/>
      </c>
      <c r="S42" s="41" t="str">
        <f>IF(D41="","",IF(COUNTIF($I41,Cat_1696)+COUNTIF($I41,Cat_1697)+COUNTIF($K41,Cat_1696)+COUNTIF($K41,Cat_1697)=0,IF(E41&lt;=TO,AT_4,0),0))</f>
        <v/>
      </c>
      <c r="T42" s="41" t="str">
        <f>IF(D41="","",IF(COUNTIF($I41,Cat_1696)+COUNTIF($I41,Cat_1697)+COUNTIF($K41,Cat_1696)+COUNTIF($K41,Cat_1697)&gt;=2,IF(T41=0,0,C_3_2_1),0))</f>
        <v/>
      </c>
      <c r="U42" s="41" t="str">
        <f>IF(D41="","",IF(AND($P41&lt;=0,OR($I41=Cat_1696,$K41=Cat_1696)),IF(COUNTIF($I41,Cat_1696)+COUNTIF($K41,Cat_1696)&lt;2,IF(U41=0,0,C_3_2_2),0),0))</f>
        <v/>
      </c>
      <c r="V42" s="41" t="str">
        <f>IF(D41="","",IF(AND($P41&lt;=0,OR($I41=Cat_1697,$K41=Cat_1697)),IF(COUNTIF($J41,Cat_1697)+COUNTIF($L41,Cat_1697)&lt;2,IF(V41=0,0,C_3_2_3),0),0))</f>
        <v/>
      </c>
      <c r="W42" s="41" t="str">
        <f>IF(D41="","",IF(COUNTIF($I41,Cat_1696)+COUNTIF($I41,Cat_1697)+COUNTIF($K41,Cat_1696)+COUNTIF($K41,Cat_1697)=0,IF(W41=0,0,C_3_2_4),0))</f>
        <v/>
      </c>
      <c r="X42" s="71"/>
    </row>
    <row r="43" spans="3:24" ht="21" customHeight="1" thickBot="1">
      <c r="C43" s="52"/>
      <c r="D43" s="73"/>
      <c r="E43" s="73"/>
      <c r="F43" s="74"/>
      <c r="G43" s="74"/>
      <c r="H43" s="74"/>
      <c r="I43" s="74"/>
      <c r="J43" s="75"/>
      <c r="K43" s="74"/>
      <c r="L43" s="75"/>
      <c r="M43" s="75"/>
      <c r="N43" s="75"/>
      <c r="O43" s="12" t="s">
        <v>16</v>
      </c>
      <c r="P43" s="42" t="str">
        <f t="shared" ref="P43:W43" si="9">IF(P41&lt;&gt;"",P41*P42,"")</f>
        <v/>
      </c>
      <c r="Q43" s="42" t="str">
        <f t="shared" si="9"/>
        <v/>
      </c>
      <c r="R43" s="42" t="str">
        <f t="shared" si="9"/>
        <v/>
      </c>
      <c r="S43" s="42" t="str">
        <f t="shared" si="9"/>
        <v/>
      </c>
      <c r="T43" s="42" t="str">
        <f t="shared" si="9"/>
        <v/>
      </c>
      <c r="U43" s="42" t="str">
        <f t="shared" si="9"/>
        <v/>
      </c>
      <c r="V43" s="42" t="str">
        <f t="shared" si="9"/>
        <v/>
      </c>
      <c r="W43" s="42" t="str">
        <f t="shared" si="9"/>
        <v/>
      </c>
      <c r="X43" s="72"/>
    </row>
    <row r="44" spans="3:24" ht="29.25" customHeight="1" thickBot="1">
      <c r="C44" s="35"/>
      <c r="D44" s="23"/>
      <c r="E44" s="23"/>
      <c r="F44" s="24"/>
      <c r="G44" s="24"/>
      <c r="H44" s="24"/>
      <c r="I44" s="24"/>
      <c r="J44" s="25"/>
      <c r="K44" s="24"/>
      <c r="L44" s="25"/>
      <c r="M44" s="25"/>
      <c r="N44" s="25"/>
      <c r="O44" s="26"/>
      <c r="P44" s="43"/>
      <c r="Q44" s="43"/>
      <c r="R44" s="43"/>
      <c r="S44" s="43"/>
      <c r="T44" s="43"/>
      <c r="U44" s="43"/>
      <c r="V44" s="43"/>
      <c r="W44" s="43"/>
      <c r="X44" s="44">
        <f>IF(X14="","",SUM(X14:X43))</f>
        <v>880000</v>
      </c>
    </row>
    <row r="45" spans="3:24" ht="29.25" customHeight="1">
      <c r="C45" s="35"/>
      <c r="D45" s="27" t="s">
        <v>66</v>
      </c>
      <c r="E45" s="23"/>
      <c r="F45" s="24"/>
      <c r="G45" s="24"/>
      <c r="H45" s="24"/>
      <c r="I45" s="24"/>
      <c r="J45" s="25"/>
      <c r="K45" s="24"/>
      <c r="L45" s="25"/>
      <c r="M45" s="25"/>
      <c r="N45" s="25"/>
      <c r="O45" s="26"/>
      <c r="P45" s="43"/>
      <c r="Q45" s="43"/>
      <c r="R45" s="43"/>
      <c r="S45" s="43"/>
      <c r="T45" s="43"/>
      <c r="U45" s="43"/>
      <c r="V45" s="43"/>
      <c r="W45" s="43"/>
      <c r="X45" s="45"/>
    </row>
    <row r="46" spans="3:24" ht="43.15" customHeight="1">
      <c r="J46" s="35">
        <f>SUM(J14:J43)</f>
        <v>60</v>
      </c>
      <c r="L46" s="35">
        <f>SUM(L14:L43)</f>
        <v>60</v>
      </c>
      <c r="M46" s="35">
        <f>SUM(M14:M43)</f>
        <v>20</v>
      </c>
      <c r="N46" s="35">
        <f>SUM(N14:N43)</f>
        <v>20</v>
      </c>
    </row>
  </sheetData>
  <sheetProtection algorithmName="SHA-512" hashValue="hIjDeSVRoDeJeUDbiiFAc9VhI41MKpVR9yUZoxHP3sIVi2gVrUOB91ViaY8JekDcTo4K1XCSomYE9F5Bg0qZcA==" saltValue="BfaIYPLVq2TYs9KBXp2lig==" spinCount="100000" sheet="1" objects="1" scenarios="1"/>
  <mergeCells count="141">
    <mergeCell ref="K41:K43"/>
    <mergeCell ref="L41:L43"/>
    <mergeCell ref="M41:M43"/>
    <mergeCell ref="N41:N43"/>
    <mergeCell ref="X41:X43"/>
    <mergeCell ref="N38:N40"/>
    <mergeCell ref="X38:X40"/>
    <mergeCell ref="C41:C43"/>
    <mergeCell ref="D41:D43"/>
    <mergeCell ref="E41:E43"/>
    <mergeCell ref="F41:F43"/>
    <mergeCell ref="G41:G43"/>
    <mergeCell ref="H41:H43"/>
    <mergeCell ref="I41:I43"/>
    <mergeCell ref="J41:J43"/>
    <mergeCell ref="H38:H40"/>
    <mergeCell ref="I38:I40"/>
    <mergeCell ref="J38:J40"/>
    <mergeCell ref="K38:K40"/>
    <mergeCell ref="L38:L40"/>
    <mergeCell ref="M38:M40"/>
    <mergeCell ref="K35:K37"/>
    <mergeCell ref="L35:L37"/>
    <mergeCell ref="M35:M37"/>
    <mergeCell ref="N35:N37"/>
    <mergeCell ref="X35:X37"/>
    <mergeCell ref="C38:C40"/>
    <mergeCell ref="D38:D40"/>
    <mergeCell ref="E38:E40"/>
    <mergeCell ref="F38:F40"/>
    <mergeCell ref="G38:G40"/>
    <mergeCell ref="N32:N34"/>
    <mergeCell ref="X32:X34"/>
    <mergeCell ref="C35:C37"/>
    <mergeCell ref="D35:D37"/>
    <mergeCell ref="E35:E37"/>
    <mergeCell ref="F35:F37"/>
    <mergeCell ref="G35:G37"/>
    <mergeCell ref="H35:H37"/>
    <mergeCell ref="I35:I37"/>
    <mergeCell ref="J35:J37"/>
    <mergeCell ref="H32:H34"/>
    <mergeCell ref="I32:I34"/>
    <mergeCell ref="J32:J34"/>
    <mergeCell ref="K32:K34"/>
    <mergeCell ref="L32:L34"/>
    <mergeCell ref="M32:M34"/>
    <mergeCell ref="K29:K31"/>
    <mergeCell ref="L29:L31"/>
    <mergeCell ref="M29:M31"/>
    <mergeCell ref="N29:N31"/>
    <mergeCell ref="X29:X31"/>
    <mergeCell ref="C32:C34"/>
    <mergeCell ref="D32:D34"/>
    <mergeCell ref="E32:E34"/>
    <mergeCell ref="F32:F34"/>
    <mergeCell ref="G32:G34"/>
    <mergeCell ref="N26:N28"/>
    <mergeCell ref="X26:X28"/>
    <mergeCell ref="C29:C31"/>
    <mergeCell ref="D29:D31"/>
    <mergeCell ref="E29:E31"/>
    <mergeCell ref="F29:F31"/>
    <mergeCell ref="G29:G31"/>
    <mergeCell ref="H29:H31"/>
    <mergeCell ref="I29:I31"/>
    <mergeCell ref="J29:J31"/>
    <mergeCell ref="H26:H28"/>
    <mergeCell ref="I26:I28"/>
    <mergeCell ref="J26:J28"/>
    <mergeCell ref="K26:K28"/>
    <mergeCell ref="L26:L28"/>
    <mergeCell ref="M26:M28"/>
    <mergeCell ref="K23:K25"/>
    <mergeCell ref="L23:L25"/>
    <mergeCell ref="M23:M25"/>
    <mergeCell ref="N23:N25"/>
    <mergeCell ref="X23:X25"/>
    <mergeCell ref="C26:C28"/>
    <mergeCell ref="D26:D28"/>
    <mergeCell ref="E26:E28"/>
    <mergeCell ref="F26:F28"/>
    <mergeCell ref="G26:G28"/>
    <mergeCell ref="N20:N22"/>
    <mergeCell ref="X20:X22"/>
    <mergeCell ref="C23:C25"/>
    <mergeCell ref="D23:D25"/>
    <mergeCell ref="E23:E25"/>
    <mergeCell ref="F23:F25"/>
    <mergeCell ref="G23:G25"/>
    <mergeCell ref="H23:H25"/>
    <mergeCell ref="I23:I25"/>
    <mergeCell ref="J23:J25"/>
    <mergeCell ref="H20:H22"/>
    <mergeCell ref="I20:I22"/>
    <mergeCell ref="J20:J22"/>
    <mergeCell ref="K20:K22"/>
    <mergeCell ref="L20:L22"/>
    <mergeCell ref="M20:M22"/>
    <mergeCell ref="K17:K19"/>
    <mergeCell ref="L17:L19"/>
    <mergeCell ref="M17:M19"/>
    <mergeCell ref="N17:N19"/>
    <mergeCell ref="X17:X19"/>
    <mergeCell ref="C20:C22"/>
    <mergeCell ref="D20:D22"/>
    <mergeCell ref="E20:E22"/>
    <mergeCell ref="F20:F22"/>
    <mergeCell ref="G20:G22"/>
    <mergeCell ref="N14:N16"/>
    <mergeCell ref="X14:X16"/>
    <mergeCell ref="C17:C19"/>
    <mergeCell ref="D17:D19"/>
    <mergeCell ref="E17:E19"/>
    <mergeCell ref="F17:F19"/>
    <mergeCell ref="G17:G19"/>
    <mergeCell ref="H17:H19"/>
    <mergeCell ref="I17:I19"/>
    <mergeCell ref="J17:J19"/>
    <mergeCell ref="H14:H16"/>
    <mergeCell ref="I14:I16"/>
    <mergeCell ref="J14:J16"/>
    <mergeCell ref="K14:K16"/>
    <mergeCell ref="L14:L16"/>
    <mergeCell ref="M14:M16"/>
    <mergeCell ref="H10:H13"/>
    <mergeCell ref="I10:L12"/>
    <mergeCell ref="M10:N12"/>
    <mergeCell ref="P10:X10"/>
    <mergeCell ref="X11:X13"/>
    <mergeCell ref="C14:C16"/>
    <mergeCell ref="D14:D16"/>
    <mergeCell ref="E14:E16"/>
    <mergeCell ref="F14:F16"/>
    <mergeCell ref="G14:G16"/>
    <mergeCell ref="B6:F6"/>
    <mergeCell ref="D8:F8"/>
    <mergeCell ref="C10:C13"/>
    <mergeCell ref="D10:E12"/>
    <mergeCell ref="F10:F13"/>
    <mergeCell ref="G10:G13"/>
  </mergeCells>
  <phoneticPr fontId="3"/>
  <conditionalFormatting sqref="D14:N43">
    <cfRule type="containsBlanks" dxfId="0" priority="1">
      <formula>LEN(TRIM(D14))=0</formula>
    </cfRule>
  </conditionalFormatting>
  <dataValidations count="12">
    <dataValidation type="whole" operator="lessThanOrEqual" allowBlank="1" showInputMessage="1" showErrorMessage="1" errorTitle="乗継人数超過" error="乗継人数が、旅行参加総人数を超過しています。_x000a_入力内容を確認してください。" promptTitle="入力内容" prompt="伊丹より先（伊丹において）乗継便を利用した人数を入力してください。_x000a_総参加人数を超えた人数は入力できません。" sqref="N14:N43" xr:uid="{442B5FB4-1AEE-4628-9EB3-753FFED6D984}">
      <formula1>H14</formula1>
    </dataValidation>
    <dataValidation type="whole" operator="lessThanOrEqual" allowBlank="1" showInputMessage="1" showErrorMessage="1" errorTitle="利用人数超過" error="復路人数が、旅行総参加人数を超過しています。_x000a_入力内容を再度確認してください。" promptTitle="入力内容" prompt="復路で利用した人数を記載してください。_x000a_旅行総参加人数を越した人数は、入力できません。" sqref="L14:L43" xr:uid="{D1EE50AC-3B4D-4CD1-9FED-C69C744C26B4}">
      <formula1>H14</formula1>
    </dataValidation>
    <dataValidation allowBlank="1" showInputMessage="1" showErrorMessage="1" promptTitle="入力内容" prompt="旅行の始期（出発日）を入力してください。_x000a_記載例）4/1" sqref="D14:D45" xr:uid="{227FC6C6-C0FE-4B4B-996B-E9F51696EFE3}"/>
    <dataValidation allowBlank="1" showInputMessage="1" showErrorMessage="1" promptTitle="入力内容" prompt="旅行の終期（帰着日）を入力してください。_x000a_記載例）4/3" sqref="E14:E45" xr:uid="{6A8E6F6D-CAB3-40EE-A887-51B6DCC8A40D}"/>
    <dataValidation allowBlank="1" showInputMessage="1" showErrorMessage="1" promptTitle="入力内容" prompt="旅行の主な目的地を入力してください。_x000a_例）大阪、福岡など" sqref="F14:F45" xr:uid="{25A99742-F7D6-48A5-9846-CC37F49F7977}"/>
    <dataValidation allowBlank="1" showInputMessage="1" showErrorMessage="1" promptTitle="入力内容" prompt="対象となる旅行の団体名又はコース番号など、対象案件を特定できる情報を入力してください。" sqref="G14:G45" xr:uid="{B07F6AAB-E12F-4029-9D83-A34DA834BD21}"/>
    <dataValidation allowBlank="1" showInputMessage="1" showErrorMessage="1" promptTitle="入力内容" prompt="対象となる旅行の総参加人数を入力してください。_x000a_添乗員や座席を要しなかった幼児は、必ず除いてください。" sqref="H14:H45" xr:uid="{616C4A7F-04B0-41EB-9934-B2F06DF3726F}"/>
    <dataValidation type="list" allowBlank="1" showInputMessage="1" showErrorMessage="1" promptTitle="入力内容" prompt="往路で利用した便を、プルダウンから選択してください。" sqref="I14:I45" xr:uid="{7435F784-2EEE-491E-93AC-36EAFD6F3ECF}">
      <formula1>FKS_DEP</formula1>
    </dataValidation>
    <dataValidation type="whole" operator="lessThanOrEqual" allowBlank="1" showInputMessage="1" showErrorMessage="1" errorTitle="利用人数超過" error="往路人数が、旅行総参加人数を超過しています。_x000a_入力内容を再度確認してください。" promptTitle="入力内容" prompt="往路で利用した人数を記載してください。_x000a_旅行総参加人数を越した人数は、入力できません。" sqref="J14:J45" xr:uid="{263512F2-CFF4-45F5-A0C5-F6EA66123E70}">
      <formula1>H14</formula1>
    </dataValidation>
    <dataValidation type="list" allowBlank="1" showInputMessage="1" showErrorMessage="1" promptTitle="入力内容" prompt="復路で利用した便を、プルダウンから選択してください。" sqref="K14:K45" xr:uid="{DDC9EF99-91DE-418C-A056-0FBA5E964755}">
      <formula1>FKS_ARR</formula1>
    </dataValidation>
    <dataValidation type="whole" operator="lessThanOrEqual" allowBlank="1" showInputMessage="1" showErrorMessage="1" errorTitle="利用人数超過" error="復路人数が、旅行総参加人数を超過しています。_x000a_入力内容を再度確認してください。" promptTitle="入力内容" prompt="復路で利用した人数を記載してください。_x000a_旅行総参加人数を越した人数は、入力できません。" sqref="L44:L45" xr:uid="{11D90397-C045-454A-A379-A7E6E3F5DE66}">
      <formula1>J44</formula1>
    </dataValidation>
    <dataValidation type="whole" operator="lessThanOrEqual" allowBlank="1" showInputMessage="1" showErrorMessage="1" errorTitle="乗継人数超過" error="乗継人数が、旅行参加総人数を超過しています。_x000a_入力内容を確認してください。" promptTitle="入力内容" prompt="伊丹より先（伊丹において）乗継便を利用した人数を入力してください。_x000a_総参加人数を超えた人数は入力できません。" sqref="N44:N45 M14:M45" xr:uid="{4BE602CD-1611-4792-A58F-194C464715A4}">
      <formula1>H14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9" orientation="landscape" blackAndWhite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まずはじめに選択してください。" prompt="申請種類選択してください。_x000a_申請　又は　実績報告_x000a_連動して様式番号や件名が変更されます。" xr:uid="{1099E256-44B8-450F-977E-90A9F40F0A7B}">
          <x14:formula1>
            <xm:f>設定値!$A$5:$A$6</xm:f>
          </x14:formula1>
          <xm:sqref>F2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004AD-8361-4B2D-BA51-FB3AE0E553FC}">
  <dimension ref="A1:M26"/>
  <sheetViews>
    <sheetView workbookViewId="0"/>
  </sheetViews>
  <sheetFormatPr defaultColWidth="9" defaultRowHeight="13.5"/>
  <cols>
    <col min="1" max="1" width="25.5" style="1" customWidth="1"/>
    <col min="2" max="2" width="15" style="1" bestFit="1" customWidth="1"/>
    <col min="3" max="3" width="2" style="6" customWidth="1"/>
    <col min="4" max="4" width="9.375" style="1" customWidth="1"/>
    <col min="5" max="5" width="8.625" style="1" bestFit="1" customWidth="1"/>
    <col min="6" max="6" width="1.75" style="6" customWidth="1"/>
    <col min="7" max="7" width="28.125" style="1" customWidth="1"/>
    <col min="8" max="8" width="7.5" style="1" bestFit="1" customWidth="1"/>
    <col min="9" max="9" width="1.875" style="6" customWidth="1"/>
    <col min="10" max="10" width="27.5" style="1" customWidth="1"/>
    <col min="11" max="11" width="9.5" style="1" bestFit="1" customWidth="1"/>
    <col min="12" max="12" width="38.25" style="1" customWidth="1"/>
    <col min="13" max="13" width="2" style="6" customWidth="1"/>
    <col min="14" max="16384" width="9" style="1"/>
  </cols>
  <sheetData>
    <row r="1" spans="1:12">
      <c r="A1" s="2" t="s">
        <v>52</v>
      </c>
      <c r="B1" s="2" t="s">
        <v>49</v>
      </c>
      <c r="D1" s="2" t="s">
        <v>7</v>
      </c>
      <c r="G1" s="2" t="s">
        <v>14</v>
      </c>
      <c r="J1" s="2" t="s">
        <v>34</v>
      </c>
    </row>
    <row r="2" spans="1:12">
      <c r="A2" s="3" t="s">
        <v>50</v>
      </c>
      <c r="B2" s="3" t="s">
        <v>0</v>
      </c>
      <c r="D2" s="4" t="s">
        <v>6</v>
      </c>
      <c r="E2" s="4" t="s">
        <v>8</v>
      </c>
      <c r="G2" s="1" t="s">
        <v>46</v>
      </c>
      <c r="H2" s="1" t="s">
        <v>36</v>
      </c>
      <c r="J2" s="17" t="s">
        <v>55</v>
      </c>
      <c r="K2" s="4" t="s">
        <v>62</v>
      </c>
      <c r="L2" s="4"/>
    </row>
    <row r="3" spans="1:12">
      <c r="A3" s="3" t="s">
        <v>51</v>
      </c>
      <c r="B3" s="3" t="s">
        <v>21</v>
      </c>
      <c r="D3" s="8" t="s">
        <v>9</v>
      </c>
      <c r="E3" s="9" t="s">
        <v>11</v>
      </c>
      <c r="G3" s="11" t="s">
        <v>35</v>
      </c>
      <c r="H3" s="18">
        <v>10000</v>
      </c>
      <c r="J3" s="3" t="s">
        <v>59</v>
      </c>
      <c r="K3" s="21">
        <v>46307</v>
      </c>
      <c r="L3" s="47"/>
    </row>
    <row r="4" spans="1:12" ht="27">
      <c r="D4" s="10" t="s">
        <v>17</v>
      </c>
      <c r="E4" s="10" t="s">
        <v>19</v>
      </c>
      <c r="G4" s="11" t="s">
        <v>37</v>
      </c>
      <c r="H4" s="18">
        <v>3000</v>
      </c>
      <c r="J4" s="1" t="s">
        <v>61</v>
      </c>
      <c r="L4" s="4" t="s">
        <v>72</v>
      </c>
    </row>
    <row r="5" spans="1:12" ht="27">
      <c r="A5" s="20" t="s">
        <v>53</v>
      </c>
      <c r="D5" s="9" t="s">
        <v>10</v>
      </c>
      <c r="E5" s="10" t="s">
        <v>20</v>
      </c>
      <c r="G5" s="11" t="s">
        <v>38</v>
      </c>
      <c r="H5" s="18">
        <v>7000</v>
      </c>
      <c r="J5" s="11" t="s">
        <v>35</v>
      </c>
      <c r="K5" s="18">
        <v>15000</v>
      </c>
      <c r="L5" s="49" t="s">
        <v>75</v>
      </c>
    </row>
    <row r="6" spans="1:12" ht="27.75" thickBot="1">
      <c r="A6" s="20" t="s">
        <v>54</v>
      </c>
      <c r="D6" s="15" t="s">
        <v>18</v>
      </c>
      <c r="E6" s="16" t="s">
        <v>12</v>
      </c>
      <c r="G6" s="1" t="s">
        <v>47</v>
      </c>
      <c r="H6" s="1" t="s">
        <v>36</v>
      </c>
      <c r="J6" s="11" t="s">
        <v>37</v>
      </c>
      <c r="K6" s="18">
        <v>6000</v>
      </c>
      <c r="L6" s="49" t="s">
        <v>74</v>
      </c>
    </row>
    <row r="7" spans="1:12" ht="14.25" thickTop="1">
      <c r="D7" s="13" t="s">
        <v>11</v>
      </c>
      <c r="E7" s="14" t="s">
        <v>9</v>
      </c>
      <c r="G7" s="11" t="s">
        <v>35</v>
      </c>
      <c r="H7" s="5">
        <v>10000</v>
      </c>
      <c r="J7" s="11" t="s">
        <v>38</v>
      </c>
      <c r="K7" s="18">
        <v>11000</v>
      </c>
      <c r="L7" s="49" t="s">
        <v>73</v>
      </c>
    </row>
    <row r="8" spans="1:12" ht="27">
      <c r="D8" s="10" t="s">
        <v>19</v>
      </c>
      <c r="E8" s="10" t="s">
        <v>17</v>
      </c>
      <c r="G8" s="11" t="s">
        <v>37</v>
      </c>
      <c r="H8" s="5">
        <v>3000</v>
      </c>
      <c r="J8" s="11" t="s">
        <v>39</v>
      </c>
      <c r="K8" s="22">
        <v>2000</v>
      </c>
      <c r="L8" s="48" t="s">
        <v>76</v>
      </c>
    </row>
    <row r="9" spans="1:12" ht="27">
      <c r="D9" s="10" t="s">
        <v>20</v>
      </c>
      <c r="E9" s="9" t="s">
        <v>10</v>
      </c>
      <c r="G9" s="11" t="s">
        <v>38</v>
      </c>
      <c r="H9" s="5">
        <v>4000</v>
      </c>
    </row>
    <row r="10" spans="1:12" ht="27">
      <c r="D10" s="8" t="s">
        <v>12</v>
      </c>
      <c r="E10" s="10" t="s">
        <v>18</v>
      </c>
      <c r="G10" s="11" t="s">
        <v>39</v>
      </c>
      <c r="H10" s="5">
        <v>2000</v>
      </c>
    </row>
    <row r="11" spans="1:12">
      <c r="G11" s="7"/>
    </row>
    <row r="12" spans="1:12">
      <c r="G12" s="7" t="s">
        <v>45</v>
      </c>
      <c r="J12" s="1" t="s">
        <v>60</v>
      </c>
    </row>
    <row r="13" spans="1:12">
      <c r="G13" s="17" t="s">
        <v>48</v>
      </c>
    </row>
    <row r="14" spans="1:12">
      <c r="G14" s="11" t="s">
        <v>9</v>
      </c>
    </row>
    <row r="15" spans="1:12">
      <c r="G15" s="11" t="s">
        <v>12</v>
      </c>
    </row>
    <row r="21" spans="5:5">
      <c r="E21" s="4"/>
    </row>
    <row r="22" spans="5:5">
      <c r="E22" s="19"/>
    </row>
    <row r="23" spans="5:5">
      <c r="E23" s="19"/>
    </row>
    <row r="24" spans="5:5">
      <c r="E24" s="19"/>
    </row>
    <row r="25" spans="5:5">
      <c r="E25" s="4"/>
    </row>
    <row r="26" spans="5:5">
      <c r="E26" s="19"/>
    </row>
  </sheetData>
  <sheetProtection algorithmName="SHA-512" hashValue="7XcT8AkDNxdEAdRpWDLhOJtSAFstP+VdyDqP3YIEk1RRAyBbZ65kPvbBwXAuJtL5faMb+k6AwaYfiviqG1okmQ==" saltValue="t+uJS/vrWcWxQ235TUyDsg==" spinCount="100000" sheet="1" objects="1" scenarios="1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21</vt:i4>
      </vt:variant>
    </vt:vector>
  </HeadingPairs>
  <TitlesOfParts>
    <vt:vector size="25" baseType="lpstr">
      <vt:lpstr>提出様式_補助額算出計算式あり</vt:lpstr>
      <vt:lpstr>提出様式_補助額算出計算式なし</vt:lpstr>
      <vt:lpstr>提出様式_記載例付き</vt:lpstr>
      <vt:lpstr>設定値</vt:lpstr>
      <vt:lpstr>AT_1</vt:lpstr>
      <vt:lpstr>AT_2</vt:lpstr>
      <vt:lpstr>AT_3</vt:lpstr>
      <vt:lpstr>AT_4</vt:lpstr>
      <vt:lpstr>C_3_1_1</vt:lpstr>
      <vt:lpstr>C_3_1_2</vt:lpstr>
      <vt:lpstr>C_3_1_3</vt:lpstr>
      <vt:lpstr>C_3_2_1</vt:lpstr>
      <vt:lpstr>C_3_2_2</vt:lpstr>
      <vt:lpstr>C_3_2_3</vt:lpstr>
      <vt:lpstr>C_3_2_4</vt:lpstr>
      <vt:lpstr>Cat_1696</vt:lpstr>
      <vt:lpstr>Cat_1697</vt:lpstr>
      <vt:lpstr>FKS_ARR</vt:lpstr>
      <vt:lpstr>FKS_DEP</vt:lpstr>
      <vt:lpstr>NOT_B3_ARR</vt:lpstr>
      <vt:lpstr>NOT_B3_DEP</vt:lpstr>
      <vt:lpstr>提出様式_記載例付き!Print_Area</vt:lpstr>
      <vt:lpstr>提出様式_補助額算出計算式あり!Print_Area</vt:lpstr>
      <vt:lpstr>提出様式_補助額算出計算式なし!Print_Area</vt:lpstr>
      <vt:lpstr>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秋葉 涼太</dc:creator>
  <cp:lastModifiedBy>あきは（内2988）</cp:lastModifiedBy>
  <cp:lastPrinted>2026-06-08T12:07:49Z</cp:lastPrinted>
  <dcterms:created xsi:type="dcterms:W3CDTF">2026-05-14T05:48:34Z</dcterms:created>
  <dcterms:modified xsi:type="dcterms:W3CDTF">2026-07-02T01:20:24Z</dcterms:modified>
</cp:coreProperties>
</file>