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Box\統計課\00K_分析\00K_2_産業連関表\00K_2_01_産業連関表作成\2023_R05_産業連関表作成\IOR2年表（R2～R6年度）\09公表業務\05_分析ツール\公表用\"/>
    </mc:Choice>
  </mc:AlternateContent>
  <xr:revisionPtr revIDLastSave="0" documentId="13_ncr:1_{139F4919-A049-4985-AD43-69733ED7784D}" xr6:coauthVersionLast="47" xr6:coauthVersionMax="47" xr10:uidLastSave="{00000000-0000-0000-0000-000000000000}"/>
  <bookViews>
    <workbookView xWindow="735" yWindow="735" windowWidth="21600" windowHeight="11295" tabRatio="835" xr2:uid="{E20C7542-E9A6-48A4-AB4A-09D5A70FB83E}"/>
  </bookViews>
  <sheets>
    <sheet name="利用上の注意" sheetId="59" r:id="rId1"/>
    <sheet name="入力シート" sheetId="43" r:id="rId2"/>
    <sheet name="結果" sheetId="54" r:id="rId3"/>
    <sheet name="結果表" sheetId="53" r:id="rId4"/>
    <sheet name="価格変換" sheetId="51" r:id="rId5"/>
    <sheet name="分析シート" sheetId="40" r:id="rId6"/>
    <sheet name="投入係数表" sheetId="3" r:id="rId7"/>
    <sheet name="第1次生産誘発額" sheetId="56" r:id="rId8"/>
    <sheet name="逆行列" sheetId="16" r:id="rId9"/>
    <sheet name="各種係数" sheetId="52" r:id="rId10"/>
    <sheet name="消費転換係数" sheetId="58" r:id="rId11"/>
  </sheets>
  <externalReferences>
    <externalReference r:id="rId12"/>
  </externalReferences>
  <definedNames>
    <definedName name="_Order1" hidden="1">255</definedName>
    <definedName name="_xlnm.Database" localSheetId="8">#REF!</definedName>
    <definedName name="_xlnm.Database" localSheetId="7">#REF!</definedName>
    <definedName name="_xlnm.Database" localSheetId="6">#REF!</definedName>
    <definedName name="_xlnm.Database" localSheetId="5">#REF!</definedName>
    <definedName name="_xlnm.Database">#REF!</definedName>
    <definedName name="g1_kihon_sisan2" localSheetId="8">#REF!</definedName>
    <definedName name="g1_kihon_sisan2" localSheetId="7">#REF!</definedName>
    <definedName name="g1_kihon_sisan2" localSheetId="6">#REF!</definedName>
    <definedName name="g1_kihon_sisan2" localSheetId="5">#REF!</definedName>
    <definedName name="g1_kihon_sisan2">#REF!</definedName>
    <definedName name="_xlnm.Print_Area" localSheetId="3">結果表!$A$1:$Y$46</definedName>
    <definedName name="_xlnm.Print_Area" localSheetId="5">分析シート!$A$1:$AC$49</definedName>
    <definedName name="間接費">[1]建設補修!$A$1:$FK$305</definedName>
    <definedName name="間接費括り書き">[1]建設補修!$A$1:$D$31</definedName>
    <definedName name="間接費修正">[1]建設補修!$A$1:$FK$305</definedName>
    <definedName name="事務費DB" localSheetId="8">#REF!</definedName>
    <definedName name="事務費DB" localSheetId="7">#REF!</definedName>
    <definedName name="事務費DB" localSheetId="6">#REF!</definedName>
    <definedName name="事務費DB" localSheetId="5">#REF!</definedName>
    <definedName name="事務費DB">#REF!</definedName>
    <definedName name="取引基本表" localSheetId="8">#REF!</definedName>
    <definedName name="取引基本表" localSheetId="7">#REF!</definedName>
    <definedName name="取引基本表" localSheetId="6">#REF!</definedName>
    <definedName name="取引基本表" localSheetId="5">#REF!</definedName>
    <definedName name="取引基本表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45" i="53" l="1"/>
  <c r="V45" i="53"/>
  <c r="U45" i="53"/>
  <c r="T45" i="53"/>
  <c r="S45" i="53"/>
  <c r="R45" i="53"/>
  <c r="W44" i="53"/>
  <c r="V44" i="53"/>
  <c r="U44" i="53"/>
  <c r="T44" i="53"/>
  <c r="S44" i="53"/>
  <c r="R44" i="53"/>
  <c r="W43" i="53"/>
  <c r="V43" i="53"/>
  <c r="U43" i="53"/>
  <c r="T43" i="53"/>
  <c r="S43" i="53"/>
  <c r="R43" i="53"/>
  <c r="W42" i="53"/>
  <c r="V42" i="53"/>
  <c r="U42" i="53"/>
  <c r="T42" i="53"/>
  <c r="S42" i="53"/>
  <c r="R42" i="53"/>
  <c r="W41" i="53"/>
  <c r="V41" i="53"/>
  <c r="U41" i="53"/>
  <c r="T41" i="53"/>
  <c r="S41" i="53"/>
  <c r="R41" i="53"/>
  <c r="W40" i="53"/>
  <c r="V40" i="53"/>
  <c r="U40" i="53"/>
  <c r="T40" i="53"/>
  <c r="S40" i="53"/>
  <c r="R40" i="53"/>
  <c r="W39" i="53"/>
  <c r="V39" i="53"/>
  <c r="U39" i="53"/>
  <c r="T39" i="53"/>
  <c r="S39" i="53"/>
  <c r="R39" i="53"/>
  <c r="W38" i="53"/>
  <c r="V38" i="53"/>
  <c r="U38" i="53"/>
  <c r="T38" i="53"/>
  <c r="S38" i="53"/>
  <c r="R38" i="53"/>
  <c r="W37" i="53"/>
  <c r="V37" i="53"/>
  <c r="U37" i="53"/>
  <c r="T37" i="53"/>
  <c r="S37" i="53"/>
  <c r="R37" i="53"/>
  <c r="W36" i="53"/>
  <c r="V36" i="53"/>
  <c r="U36" i="53"/>
  <c r="T36" i="53"/>
  <c r="S36" i="53"/>
  <c r="R36" i="53"/>
  <c r="W35" i="53"/>
  <c r="V35" i="53"/>
  <c r="U35" i="53"/>
  <c r="T35" i="53"/>
  <c r="S35" i="53"/>
  <c r="R35" i="53"/>
  <c r="W34" i="53"/>
  <c r="V34" i="53"/>
  <c r="U34" i="53"/>
  <c r="T34" i="53"/>
  <c r="S34" i="53"/>
  <c r="R34" i="53"/>
  <c r="W33" i="53"/>
  <c r="V33" i="53"/>
  <c r="U33" i="53"/>
  <c r="T33" i="53"/>
  <c r="S33" i="53"/>
  <c r="R33" i="53"/>
  <c r="W32" i="53"/>
  <c r="V32" i="53"/>
  <c r="U32" i="53"/>
  <c r="T32" i="53"/>
  <c r="S32" i="53"/>
  <c r="R32" i="53"/>
  <c r="W31" i="53"/>
  <c r="V31" i="53"/>
  <c r="U31" i="53"/>
  <c r="T31" i="53"/>
  <c r="S31" i="53"/>
  <c r="R31" i="53"/>
  <c r="W30" i="53"/>
  <c r="V30" i="53"/>
  <c r="U30" i="53"/>
  <c r="T30" i="53"/>
  <c r="S30" i="53"/>
  <c r="R30" i="53"/>
  <c r="W29" i="53"/>
  <c r="V29" i="53"/>
  <c r="U29" i="53"/>
  <c r="T29" i="53"/>
  <c r="S29" i="53"/>
  <c r="R29" i="53"/>
  <c r="W28" i="53"/>
  <c r="V28" i="53"/>
  <c r="U28" i="53"/>
  <c r="T28" i="53"/>
  <c r="S28" i="53"/>
  <c r="R28" i="53"/>
  <c r="W27" i="53"/>
  <c r="V27" i="53"/>
  <c r="U27" i="53"/>
  <c r="T27" i="53"/>
  <c r="S27" i="53"/>
  <c r="R27" i="53"/>
  <c r="W26" i="53"/>
  <c r="V26" i="53"/>
  <c r="U26" i="53"/>
  <c r="T26" i="53"/>
  <c r="S26" i="53"/>
  <c r="R26" i="53"/>
  <c r="W25" i="53"/>
  <c r="V25" i="53"/>
  <c r="U25" i="53"/>
  <c r="T25" i="53"/>
  <c r="S25" i="53"/>
  <c r="R25" i="53"/>
  <c r="W24" i="53"/>
  <c r="V24" i="53"/>
  <c r="U24" i="53"/>
  <c r="T24" i="53"/>
  <c r="S24" i="53"/>
  <c r="R24" i="53"/>
  <c r="W23" i="53"/>
  <c r="V23" i="53"/>
  <c r="U23" i="53"/>
  <c r="T23" i="53"/>
  <c r="S23" i="53"/>
  <c r="R23" i="53"/>
  <c r="W22" i="53"/>
  <c r="V22" i="53"/>
  <c r="U22" i="53"/>
  <c r="T22" i="53"/>
  <c r="S22" i="53"/>
  <c r="R22" i="53"/>
  <c r="W21" i="53"/>
  <c r="V21" i="53"/>
  <c r="U21" i="53"/>
  <c r="T21" i="53"/>
  <c r="S21" i="53"/>
  <c r="R21" i="53"/>
  <c r="W20" i="53"/>
  <c r="V20" i="53"/>
  <c r="U20" i="53"/>
  <c r="T20" i="53"/>
  <c r="S20" i="53"/>
  <c r="R20" i="53"/>
  <c r="W19" i="53"/>
  <c r="V19" i="53"/>
  <c r="U19" i="53"/>
  <c r="T19" i="53"/>
  <c r="S19" i="53"/>
  <c r="R19" i="53"/>
  <c r="W18" i="53"/>
  <c r="V18" i="53"/>
  <c r="U18" i="53"/>
  <c r="T18" i="53"/>
  <c r="S18" i="53"/>
  <c r="R18" i="53"/>
  <c r="W17" i="53"/>
  <c r="V17" i="53"/>
  <c r="U17" i="53"/>
  <c r="T17" i="53"/>
  <c r="S17" i="53"/>
  <c r="R17" i="53"/>
  <c r="W16" i="53"/>
  <c r="V16" i="53"/>
  <c r="U16" i="53"/>
  <c r="T16" i="53"/>
  <c r="S16" i="53"/>
  <c r="R16" i="53"/>
  <c r="W15" i="53"/>
  <c r="V15" i="53"/>
  <c r="U15" i="53"/>
  <c r="T15" i="53"/>
  <c r="S15" i="53"/>
  <c r="R15" i="53"/>
  <c r="W14" i="53"/>
  <c r="V14" i="53"/>
  <c r="U14" i="53"/>
  <c r="T14" i="53"/>
  <c r="S14" i="53"/>
  <c r="R14" i="53"/>
  <c r="W13" i="53"/>
  <c r="V13" i="53"/>
  <c r="U13" i="53"/>
  <c r="T13" i="53"/>
  <c r="S13" i="53"/>
  <c r="R13" i="53"/>
  <c r="W12" i="53"/>
  <c r="V12" i="53"/>
  <c r="U12" i="53"/>
  <c r="T12" i="53"/>
  <c r="S12" i="53"/>
  <c r="R12" i="53"/>
  <c r="W11" i="53"/>
  <c r="V11" i="53"/>
  <c r="U11" i="53"/>
  <c r="T11" i="53"/>
  <c r="S11" i="53"/>
  <c r="R11" i="53"/>
  <c r="W10" i="53"/>
  <c r="V10" i="53"/>
  <c r="U10" i="53"/>
  <c r="T10" i="53"/>
  <c r="S10" i="53"/>
  <c r="R10" i="53"/>
  <c r="W9" i="53"/>
  <c r="V9" i="53"/>
  <c r="U9" i="53"/>
  <c r="T9" i="53"/>
  <c r="S9" i="53"/>
  <c r="R9" i="53"/>
  <c r="W8" i="53"/>
  <c r="V8" i="53"/>
  <c r="U8" i="53"/>
  <c r="T8" i="53"/>
  <c r="S8" i="53"/>
  <c r="R8" i="53"/>
  <c r="W7" i="53"/>
  <c r="V7" i="53"/>
  <c r="U7" i="53"/>
  <c r="T7" i="53"/>
  <c r="S7" i="53"/>
  <c r="R7" i="53"/>
  <c r="U34" i="51" l="1"/>
  <c r="C43" i="51" l="1"/>
  <c r="C44" i="51"/>
  <c r="C33" i="51" l="1"/>
  <c r="L33" i="51" s="1"/>
  <c r="V33" i="51"/>
  <c r="C34" i="51"/>
  <c r="Q34" i="51" s="1"/>
  <c r="V34" i="51"/>
  <c r="C35" i="51"/>
  <c r="M35" i="51" s="1"/>
  <c r="V35" i="51"/>
  <c r="C36" i="51"/>
  <c r="R36" i="51" s="1"/>
  <c r="V36" i="51"/>
  <c r="C37" i="51"/>
  <c r="L37" i="51" s="1"/>
  <c r="V37" i="51"/>
  <c r="C38" i="51"/>
  <c r="L38" i="51" s="1"/>
  <c r="V38" i="51"/>
  <c r="C39" i="51"/>
  <c r="L39" i="51" s="1"/>
  <c r="V39" i="51"/>
  <c r="C40" i="51"/>
  <c r="Q40" i="51" s="1"/>
  <c r="L40" i="51"/>
  <c r="V40" i="51"/>
  <c r="C41" i="51"/>
  <c r="M41" i="51" s="1"/>
  <c r="V41" i="51"/>
  <c r="C42" i="51"/>
  <c r="L42" i="51" s="1"/>
  <c r="V42" i="51"/>
  <c r="M43" i="51"/>
  <c r="V43" i="51"/>
  <c r="R44" i="51"/>
  <c r="V44" i="51"/>
  <c r="C45" i="51"/>
  <c r="O45" i="51" s="1"/>
  <c r="V45" i="51"/>
  <c r="M42" i="51" l="1"/>
  <c r="S42" i="51"/>
  <c r="M37" i="51"/>
  <c r="Q42" i="51"/>
  <c r="P42" i="51"/>
  <c r="N42" i="51"/>
  <c r="N43" i="51"/>
  <c r="S45" i="51"/>
  <c r="P45" i="51"/>
  <c r="M45" i="51"/>
  <c r="S37" i="51"/>
  <c r="P37" i="51"/>
  <c r="L35" i="51"/>
  <c r="S44" i="51"/>
  <c r="R42" i="51"/>
  <c r="S41" i="51"/>
  <c r="O37" i="51"/>
  <c r="Q44" i="51"/>
  <c r="L41" i="51"/>
  <c r="N37" i="51"/>
  <c r="O42" i="51"/>
  <c r="O40" i="51"/>
  <c r="R37" i="51"/>
  <c r="Q37" i="51"/>
  <c r="N45" i="51"/>
  <c r="Q41" i="51"/>
  <c r="M40" i="51"/>
  <c r="O39" i="51"/>
  <c r="N34" i="51"/>
  <c r="L45" i="51"/>
  <c r="L43" i="51"/>
  <c r="S33" i="51"/>
  <c r="R45" i="51"/>
  <c r="S40" i="51"/>
  <c r="S39" i="51"/>
  <c r="S34" i="51"/>
  <c r="R33" i="51"/>
  <c r="Q45" i="51"/>
  <c r="P40" i="51"/>
  <c r="R39" i="51"/>
  <c r="R34" i="51"/>
  <c r="Q33" i="51"/>
  <c r="Q39" i="51"/>
  <c r="P34" i="51"/>
  <c r="R41" i="51"/>
  <c r="N40" i="51"/>
  <c r="P39" i="51"/>
  <c r="O34" i="51"/>
  <c r="P36" i="51"/>
  <c r="O44" i="51"/>
  <c r="R43" i="51"/>
  <c r="P41" i="51"/>
  <c r="N39" i="51"/>
  <c r="Q38" i="51"/>
  <c r="O36" i="51"/>
  <c r="R35" i="51"/>
  <c r="M34" i="51"/>
  <c r="P33" i="51"/>
  <c r="N44" i="51"/>
  <c r="Q43" i="51"/>
  <c r="O41" i="51"/>
  <c r="R40" i="51"/>
  <c r="M39" i="51"/>
  <c r="P38" i="51"/>
  <c r="N36" i="51"/>
  <c r="Q35" i="51"/>
  <c r="L34" i="51"/>
  <c r="O33" i="51"/>
  <c r="S38" i="51"/>
  <c r="S43" i="51"/>
  <c r="R38" i="51"/>
  <c r="M44" i="51"/>
  <c r="P43" i="51"/>
  <c r="N41" i="51"/>
  <c r="O38" i="51"/>
  <c r="M36" i="51"/>
  <c r="P35" i="51"/>
  <c r="N33" i="51"/>
  <c r="Q36" i="51"/>
  <c r="P44" i="51"/>
  <c r="S35" i="51"/>
  <c r="L44" i="51"/>
  <c r="O43" i="51"/>
  <c r="N38" i="51"/>
  <c r="L36" i="51"/>
  <c r="O35" i="51"/>
  <c r="M33" i="51"/>
  <c r="N35" i="51"/>
  <c r="M38" i="51"/>
  <c r="S36" i="51"/>
  <c r="T42" i="51" l="1"/>
  <c r="T37" i="51"/>
  <c r="T41" i="51"/>
  <c r="T45" i="51"/>
  <c r="T40" i="51"/>
  <c r="T39" i="51"/>
  <c r="T35" i="51"/>
  <c r="T33" i="51"/>
  <c r="T43" i="51"/>
  <c r="T38" i="51"/>
  <c r="T36" i="51"/>
  <c r="T44" i="51"/>
  <c r="T34" i="51"/>
  <c r="C59" i="43" l="1"/>
  <c r="C8" i="51"/>
  <c r="L8" i="51" s="1"/>
  <c r="V8" i="51"/>
  <c r="C9" i="51"/>
  <c r="Q9" i="51" s="1"/>
  <c r="V9" i="51"/>
  <c r="C10" i="51"/>
  <c r="N10" i="51" s="1"/>
  <c r="V10" i="51"/>
  <c r="D12" i="40" s="1"/>
  <c r="C11" i="51"/>
  <c r="M11" i="51" s="1"/>
  <c r="V11" i="51"/>
  <c r="C12" i="51"/>
  <c r="M12" i="51" s="1"/>
  <c r="V12" i="51"/>
  <c r="D14" i="40" s="1"/>
  <c r="C13" i="51"/>
  <c r="P13" i="51" s="1"/>
  <c r="Q13" i="51"/>
  <c r="R13" i="51"/>
  <c r="V13" i="51"/>
  <c r="D15" i="40" s="1"/>
  <c r="C14" i="51"/>
  <c r="R14" i="51" s="1"/>
  <c r="V14" i="51"/>
  <c r="D16" i="40" s="1"/>
  <c r="C15" i="51"/>
  <c r="S15" i="51" s="1"/>
  <c r="V15" i="51"/>
  <c r="D17" i="40" s="1"/>
  <c r="C16" i="51"/>
  <c r="L16" i="51" s="1"/>
  <c r="V16" i="51"/>
  <c r="D18" i="40" s="1"/>
  <c r="C17" i="51"/>
  <c r="Q17" i="51" s="1"/>
  <c r="V17" i="51"/>
  <c r="D19" i="40" s="1"/>
  <c r="C18" i="51"/>
  <c r="N18" i="51" s="1"/>
  <c r="V18" i="51"/>
  <c r="C19" i="51"/>
  <c r="M19" i="51" s="1"/>
  <c r="V19" i="51"/>
  <c r="D21" i="40" s="1"/>
  <c r="C20" i="51"/>
  <c r="P20" i="51" s="1"/>
  <c r="V20" i="51"/>
  <c r="D22" i="40" s="1"/>
  <c r="C21" i="51"/>
  <c r="M21" i="51" s="1"/>
  <c r="V21" i="51"/>
  <c r="D23" i="40" s="1"/>
  <c r="C22" i="51"/>
  <c r="R22" i="51" s="1"/>
  <c r="V22" i="51"/>
  <c r="D24" i="40" s="1"/>
  <c r="C23" i="51"/>
  <c r="S23" i="51" s="1"/>
  <c r="V23" i="51"/>
  <c r="D25" i="40" s="1"/>
  <c r="C24" i="51"/>
  <c r="L24" i="51" s="1"/>
  <c r="V24" i="51"/>
  <c r="D26" i="40" s="1"/>
  <c r="C25" i="51"/>
  <c r="P25" i="51" s="1"/>
  <c r="V25" i="51"/>
  <c r="D27" i="40" s="1"/>
  <c r="C26" i="51"/>
  <c r="N26" i="51" s="1"/>
  <c r="V26" i="51"/>
  <c r="C27" i="51"/>
  <c r="M27" i="51" s="1"/>
  <c r="P27" i="51"/>
  <c r="S27" i="51"/>
  <c r="V27" i="51"/>
  <c r="D29" i="40" s="1"/>
  <c r="C28" i="51"/>
  <c r="P28" i="51" s="1"/>
  <c r="V28" i="51"/>
  <c r="D30" i="40" s="1"/>
  <c r="C29" i="51"/>
  <c r="M29" i="51" s="1"/>
  <c r="V29" i="51"/>
  <c r="D31" i="40" s="1"/>
  <c r="C30" i="51"/>
  <c r="R30" i="51" s="1"/>
  <c r="V30" i="51"/>
  <c r="D32" i="40" s="1"/>
  <c r="C31" i="51"/>
  <c r="S31" i="51" s="1"/>
  <c r="V31" i="51"/>
  <c r="D33" i="40" s="1"/>
  <c r="C32" i="51"/>
  <c r="L32" i="51" s="1"/>
  <c r="V32" i="51"/>
  <c r="D34" i="40" s="1"/>
  <c r="D35" i="40"/>
  <c r="D40" i="40"/>
  <c r="D45" i="40"/>
  <c r="D46" i="40"/>
  <c r="D47" i="40"/>
  <c r="C46" i="51"/>
  <c r="N46" i="51" s="1"/>
  <c r="V46" i="51"/>
  <c r="D48" i="40" s="1"/>
  <c r="D11" i="40"/>
  <c r="D13" i="40"/>
  <c r="D20" i="40"/>
  <c r="D28" i="40"/>
  <c r="D36" i="40"/>
  <c r="D37" i="40"/>
  <c r="D38" i="40"/>
  <c r="D39" i="40"/>
  <c r="D41" i="40"/>
  <c r="D42" i="40"/>
  <c r="D43" i="40"/>
  <c r="D44" i="40"/>
  <c r="Q49" i="40"/>
  <c r="E18" i="40"/>
  <c r="E24" i="40"/>
  <c r="E26" i="40"/>
  <c r="E42" i="40"/>
  <c r="E16" i="40"/>
  <c r="E32" i="40"/>
  <c r="E40" i="40"/>
  <c r="E48" i="40"/>
  <c r="E5" i="58"/>
  <c r="H5" i="58"/>
  <c r="K5" i="58"/>
  <c r="E6" i="58"/>
  <c r="H6" i="58"/>
  <c r="K6" i="58"/>
  <c r="E7" i="58"/>
  <c r="H7" i="58"/>
  <c r="K7" i="58"/>
  <c r="E8" i="58"/>
  <c r="H8" i="58"/>
  <c r="K8" i="58"/>
  <c r="E9" i="58"/>
  <c r="H9" i="58"/>
  <c r="K9" i="58"/>
  <c r="E10" i="58"/>
  <c r="H10" i="58"/>
  <c r="K10" i="58"/>
  <c r="F48" i="40" l="1"/>
  <c r="F26" i="40"/>
  <c r="N22" i="51"/>
  <c r="S12" i="51"/>
  <c r="R25" i="51"/>
  <c r="Q27" i="51"/>
  <c r="S13" i="51"/>
  <c r="S11" i="51"/>
  <c r="M10" i="51"/>
  <c r="Q25" i="51"/>
  <c r="O25" i="51"/>
  <c r="N30" i="51"/>
  <c r="L20" i="51"/>
  <c r="M18" i="51"/>
  <c r="Q12" i="51"/>
  <c r="P32" i="51"/>
  <c r="S19" i="51"/>
  <c r="L12" i="51"/>
  <c r="R26" i="51"/>
  <c r="Q19" i="51"/>
  <c r="Q26" i="51"/>
  <c r="S21" i="51"/>
  <c r="P19" i="51"/>
  <c r="O26" i="51"/>
  <c r="M13" i="51"/>
  <c r="E10" i="40"/>
  <c r="E12" i="40"/>
  <c r="F12" i="40" s="1"/>
  <c r="E28" i="40"/>
  <c r="F28" i="40" s="1"/>
  <c r="C25" i="53" s="1"/>
  <c r="E44" i="40"/>
  <c r="F44" i="40" s="1"/>
  <c r="E23" i="40"/>
  <c r="E27" i="40"/>
  <c r="F27" i="40" s="1"/>
  <c r="C24" i="53" s="1"/>
  <c r="E43" i="40"/>
  <c r="F43" i="40" s="1"/>
  <c r="C40" i="53" s="1"/>
  <c r="E34" i="40"/>
  <c r="F34" i="40" s="1"/>
  <c r="E47" i="40"/>
  <c r="F47" i="40" s="1"/>
  <c r="E39" i="40"/>
  <c r="F39" i="40" s="1"/>
  <c r="C36" i="53" s="1"/>
  <c r="E11" i="40"/>
  <c r="F11" i="40" s="1"/>
  <c r="C8" i="53" s="1"/>
  <c r="E35" i="40"/>
  <c r="F35" i="40" s="1"/>
  <c r="E31" i="40"/>
  <c r="F31" i="40" s="1"/>
  <c r="E19" i="40"/>
  <c r="F19" i="40" s="1"/>
  <c r="C16" i="53" s="1"/>
  <c r="E15" i="40"/>
  <c r="F15" i="40" s="1"/>
  <c r="E46" i="40"/>
  <c r="F46" i="40" s="1"/>
  <c r="E38" i="40"/>
  <c r="F38" i="40" s="1"/>
  <c r="C35" i="53" s="1"/>
  <c r="E30" i="40"/>
  <c r="F30" i="40" s="1"/>
  <c r="E22" i="40"/>
  <c r="F22" i="40" s="1"/>
  <c r="E14" i="40"/>
  <c r="F14" i="40" s="1"/>
  <c r="E41" i="40"/>
  <c r="F41" i="40" s="1"/>
  <c r="E29" i="40"/>
  <c r="F29" i="40" s="1"/>
  <c r="C26" i="53" s="1"/>
  <c r="E21" i="40"/>
  <c r="F21" i="40" s="1"/>
  <c r="C18" i="53" s="1"/>
  <c r="E13" i="40"/>
  <c r="F13" i="40" s="1"/>
  <c r="C10" i="53" s="1"/>
  <c r="E45" i="40"/>
  <c r="F45" i="40" s="1"/>
  <c r="E37" i="40"/>
  <c r="F37" i="40" s="1"/>
  <c r="C34" i="53" s="1"/>
  <c r="E33" i="40"/>
  <c r="F33" i="40" s="1"/>
  <c r="E25" i="40"/>
  <c r="F25" i="40" s="1"/>
  <c r="E17" i="40"/>
  <c r="F17" i="40" s="1"/>
  <c r="E36" i="40"/>
  <c r="F36" i="40" s="1"/>
  <c r="E20" i="40"/>
  <c r="F20" i="40" s="1"/>
  <c r="C17" i="53" s="1"/>
  <c r="F42" i="40"/>
  <c r="C39" i="53" s="1"/>
  <c r="F32" i="40"/>
  <c r="V47" i="51"/>
  <c r="P17" i="51"/>
  <c r="L46" i="51"/>
  <c r="S32" i="51"/>
  <c r="Q30" i="51"/>
  <c r="S26" i="51"/>
  <c r="S25" i="51"/>
  <c r="O18" i="51"/>
  <c r="M17" i="51"/>
  <c r="F40" i="40"/>
  <c r="L29" i="51"/>
  <c r="N27" i="51"/>
  <c r="M26" i="51"/>
  <c r="N25" i="51"/>
  <c r="S22" i="51"/>
  <c r="Q20" i="51"/>
  <c r="L19" i="51"/>
  <c r="S17" i="51"/>
  <c r="O13" i="51"/>
  <c r="P12" i="51"/>
  <c r="R10" i="51"/>
  <c r="L27" i="51"/>
  <c r="L26" i="51"/>
  <c r="L25" i="51"/>
  <c r="Q22" i="51"/>
  <c r="O20" i="51"/>
  <c r="R17" i="51"/>
  <c r="N13" i="51"/>
  <c r="O12" i="51"/>
  <c r="P10" i="51"/>
  <c r="F16" i="40"/>
  <c r="C13" i="53" s="1"/>
  <c r="S30" i="51"/>
  <c r="S18" i="51"/>
  <c r="O17" i="51"/>
  <c r="L13" i="51"/>
  <c r="C45" i="53"/>
  <c r="O46" i="51"/>
  <c r="N29" i="51"/>
  <c r="L28" i="51"/>
  <c r="M25" i="51"/>
  <c r="Q21" i="51"/>
  <c r="N20" i="51"/>
  <c r="O19" i="51"/>
  <c r="L18" i="51"/>
  <c r="S14" i="51"/>
  <c r="R12" i="51"/>
  <c r="R11" i="51"/>
  <c r="O10" i="51"/>
  <c r="S8" i="51"/>
  <c r="D10" i="40"/>
  <c r="F10" i="40" s="1"/>
  <c r="C7" i="53" s="1"/>
  <c r="N21" i="51"/>
  <c r="Q14" i="51"/>
  <c r="O11" i="51"/>
  <c r="F24" i="40"/>
  <c r="F18" i="40"/>
  <c r="C15" i="53" s="1"/>
  <c r="S28" i="51"/>
  <c r="R27" i="51"/>
  <c r="L21" i="51"/>
  <c r="S16" i="51"/>
  <c r="N14" i="51"/>
  <c r="L11" i="51"/>
  <c r="Q28" i="51"/>
  <c r="P16" i="51"/>
  <c r="S46" i="51"/>
  <c r="S29" i="51"/>
  <c r="O28" i="51"/>
  <c r="S24" i="51"/>
  <c r="S9" i="51"/>
  <c r="F23" i="40"/>
  <c r="Q46" i="51"/>
  <c r="Q29" i="51"/>
  <c r="N28" i="51"/>
  <c r="O27" i="51"/>
  <c r="P24" i="51"/>
  <c r="S20" i="51"/>
  <c r="R19" i="51"/>
  <c r="R18" i="51"/>
  <c r="S10" i="51"/>
  <c r="R9" i="51"/>
  <c r="D49" i="40"/>
  <c r="C23" i="53"/>
  <c r="C41" i="53"/>
  <c r="C47" i="51"/>
  <c r="M46" i="51"/>
  <c r="O31" i="51"/>
  <c r="P31" i="51"/>
  <c r="Q31" i="51"/>
  <c r="R31" i="51"/>
  <c r="L31" i="51"/>
  <c r="M31" i="51"/>
  <c r="N31" i="51"/>
  <c r="R46" i="51"/>
  <c r="P46" i="51"/>
  <c r="O23" i="51"/>
  <c r="P23" i="51"/>
  <c r="Q23" i="51"/>
  <c r="R23" i="51"/>
  <c r="L23" i="51"/>
  <c r="M23" i="51"/>
  <c r="N23" i="51"/>
  <c r="O15" i="51"/>
  <c r="P15" i="51"/>
  <c r="Q15" i="51"/>
  <c r="R15" i="51"/>
  <c r="L15" i="51"/>
  <c r="M15" i="51"/>
  <c r="N15" i="51"/>
  <c r="P9" i="51"/>
  <c r="R32" i="51"/>
  <c r="P30" i="51"/>
  <c r="R24" i="51"/>
  <c r="P22" i="51"/>
  <c r="R16" i="51"/>
  <c r="P14" i="51"/>
  <c r="N12" i="51"/>
  <c r="Q11" i="51"/>
  <c r="L10" i="51"/>
  <c r="O9" i="51"/>
  <c r="R8" i="51"/>
  <c r="Q32" i="51"/>
  <c r="O30" i="51"/>
  <c r="R29" i="51"/>
  <c r="M28" i="51"/>
  <c r="Q24" i="51"/>
  <c r="O22" i="51"/>
  <c r="R21" i="51"/>
  <c r="M20" i="51"/>
  <c r="N17" i="51"/>
  <c r="Q16" i="51"/>
  <c r="O14" i="51"/>
  <c r="P11" i="51"/>
  <c r="N9" i="51"/>
  <c r="Q8" i="51"/>
  <c r="M9" i="51"/>
  <c r="P8" i="51"/>
  <c r="O32" i="51"/>
  <c r="M30" i="51"/>
  <c r="P29" i="51"/>
  <c r="O24" i="51"/>
  <c r="M22" i="51"/>
  <c r="P21" i="51"/>
  <c r="N19" i="51"/>
  <c r="Q18" i="51"/>
  <c r="L17" i="51"/>
  <c r="O16" i="51"/>
  <c r="M14" i="51"/>
  <c r="N11" i="51"/>
  <c r="Q10" i="51"/>
  <c r="L9" i="51"/>
  <c r="O8" i="51"/>
  <c r="N32" i="51"/>
  <c r="L30" i="51"/>
  <c r="O29" i="51"/>
  <c r="R28" i="51"/>
  <c r="P26" i="51"/>
  <c r="N24" i="51"/>
  <c r="L22" i="51"/>
  <c r="O21" i="51"/>
  <c r="R20" i="51"/>
  <c r="P18" i="51"/>
  <c r="N16" i="51"/>
  <c r="L14" i="51"/>
  <c r="N8" i="51"/>
  <c r="M32" i="51"/>
  <c r="M24" i="51"/>
  <c r="M16" i="51"/>
  <c r="M8" i="51"/>
  <c r="T18" i="51" l="1"/>
  <c r="G10" i="40"/>
  <c r="D7" i="53" s="1"/>
  <c r="H10" i="40"/>
  <c r="E7" i="53" s="1"/>
  <c r="T19" i="51"/>
  <c r="T30" i="51"/>
  <c r="T27" i="51"/>
  <c r="T26" i="51"/>
  <c r="T12" i="51"/>
  <c r="T13" i="51"/>
  <c r="C28" i="53"/>
  <c r="G31" i="40"/>
  <c r="D28" i="53" s="1"/>
  <c r="C19" i="53"/>
  <c r="H22" i="40"/>
  <c r="E19" i="53" s="1"/>
  <c r="C9" i="53"/>
  <c r="H12" i="40"/>
  <c r="E9" i="53" s="1"/>
  <c r="G17" i="40"/>
  <c r="D14" i="53" s="1"/>
  <c r="C14" i="53"/>
  <c r="C31" i="53"/>
  <c r="H34" i="40"/>
  <c r="E31" i="53" s="1"/>
  <c r="H35" i="40"/>
  <c r="E32" i="53" s="1"/>
  <c r="G35" i="40"/>
  <c r="D32" i="53" s="1"/>
  <c r="C32" i="53"/>
  <c r="G43" i="40"/>
  <c r="D40" i="53" s="1"/>
  <c r="G46" i="40"/>
  <c r="D43" i="53" s="1"/>
  <c r="H48" i="40"/>
  <c r="E45" i="53" s="1"/>
  <c r="H16" i="40"/>
  <c r="E13" i="53" s="1"/>
  <c r="G28" i="40"/>
  <c r="D25" i="53" s="1"/>
  <c r="G40" i="40"/>
  <c r="D37" i="53" s="1"/>
  <c r="G20" i="40"/>
  <c r="D17" i="53" s="1"/>
  <c r="G23" i="40"/>
  <c r="D20" i="53" s="1"/>
  <c r="H38" i="40"/>
  <c r="E35" i="53" s="1"/>
  <c r="G13" i="40"/>
  <c r="D10" i="53" s="1"/>
  <c r="H19" i="40"/>
  <c r="E16" i="53" s="1"/>
  <c r="H13" i="40"/>
  <c r="E10" i="53" s="1"/>
  <c r="G27" i="40"/>
  <c r="D24" i="53" s="1"/>
  <c r="G15" i="40"/>
  <c r="D12" i="53" s="1"/>
  <c r="G32" i="40"/>
  <c r="D29" i="53" s="1"/>
  <c r="H44" i="40"/>
  <c r="E41" i="53" s="1"/>
  <c r="H15" i="40"/>
  <c r="E12" i="53" s="1"/>
  <c r="G42" i="40"/>
  <c r="D39" i="53" s="1"/>
  <c r="G30" i="40"/>
  <c r="D27" i="53" s="1"/>
  <c r="C27" i="53"/>
  <c r="H30" i="40"/>
  <c r="E27" i="53" s="1"/>
  <c r="C44" i="53"/>
  <c r="H47" i="40"/>
  <c r="E44" i="53" s="1"/>
  <c r="G47" i="40"/>
  <c r="D44" i="53" s="1"/>
  <c r="H36" i="40"/>
  <c r="E33" i="53" s="1"/>
  <c r="G36" i="40"/>
  <c r="D33" i="53" s="1"/>
  <c r="C33" i="53"/>
  <c r="C42" i="53"/>
  <c r="G45" i="40"/>
  <c r="D42" i="53" s="1"/>
  <c r="H45" i="40"/>
  <c r="E42" i="53" s="1"/>
  <c r="G39" i="40"/>
  <c r="D36" i="53" s="1"/>
  <c r="G22" i="40"/>
  <c r="D19" i="53" s="1"/>
  <c r="H28" i="40"/>
  <c r="E25" i="53" s="1"/>
  <c r="H20" i="40"/>
  <c r="E17" i="53" s="1"/>
  <c r="H37" i="40"/>
  <c r="E34" i="53" s="1"/>
  <c r="H29" i="40"/>
  <c r="E26" i="53" s="1"/>
  <c r="H39" i="40"/>
  <c r="E36" i="53" s="1"/>
  <c r="H31" i="40"/>
  <c r="E28" i="53" s="1"/>
  <c r="H17" i="40"/>
  <c r="E14" i="53" s="1"/>
  <c r="H11" i="40"/>
  <c r="E8" i="53" s="1"/>
  <c r="H27" i="40"/>
  <c r="E24" i="53" s="1"/>
  <c r="G44" i="40"/>
  <c r="D41" i="53" s="1"/>
  <c r="G37" i="40"/>
  <c r="D34" i="53" s="1"/>
  <c r="G29" i="40"/>
  <c r="D26" i="53" s="1"/>
  <c r="H46" i="40"/>
  <c r="E43" i="53" s="1"/>
  <c r="H40" i="40"/>
  <c r="E37" i="53" s="1"/>
  <c r="C43" i="53"/>
  <c r="C37" i="53"/>
  <c r="G11" i="40"/>
  <c r="D8" i="53" s="1"/>
  <c r="C12" i="53"/>
  <c r="G38" i="40"/>
  <c r="D35" i="53" s="1"/>
  <c r="G34" i="40"/>
  <c r="D31" i="53" s="1"/>
  <c r="H18" i="40"/>
  <c r="E15" i="53" s="1"/>
  <c r="G16" i="40"/>
  <c r="D13" i="53" s="1"/>
  <c r="H26" i="40"/>
  <c r="E23" i="53" s="1"/>
  <c r="H43" i="40"/>
  <c r="E40" i="53" s="1"/>
  <c r="G19" i="40"/>
  <c r="D16" i="53" s="1"/>
  <c r="H23" i="40"/>
  <c r="E20" i="53" s="1"/>
  <c r="G26" i="40"/>
  <c r="D23" i="53" s="1"/>
  <c r="G18" i="40"/>
  <c r="D15" i="53" s="1"/>
  <c r="G12" i="40"/>
  <c r="D9" i="53" s="1"/>
  <c r="H42" i="40"/>
  <c r="E39" i="53" s="1"/>
  <c r="G24" i="40"/>
  <c r="D21" i="53" s="1"/>
  <c r="G48" i="40"/>
  <c r="D45" i="53" s="1"/>
  <c r="H21" i="40"/>
  <c r="E18" i="53" s="1"/>
  <c r="G21" i="40"/>
  <c r="D18" i="53" s="1"/>
  <c r="H32" i="40"/>
  <c r="E29" i="53" s="1"/>
  <c r="C29" i="53"/>
  <c r="T14" i="51"/>
  <c r="C20" i="53"/>
  <c r="T24" i="51"/>
  <c r="T21" i="51"/>
  <c r="T20" i="51"/>
  <c r="T25" i="51"/>
  <c r="T32" i="51"/>
  <c r="T11" i="51"/>
  <c r="T29" i="51"/>
  <c r="S47" i="51"/>
  <c r="T46" i="51"/>
  <c r="C4" i="56" a="1"/>
  <c r="AM34" i="56" s="1"/>
  <c r="T8" i="51"/>
  <c r="H24" i="40"/>
  <c r="E21" i="53" s="1"/>
  <c r="T16" i="51"/>
  <c r="C21" i="53"/>
  <c r="F49" i="40"/>
  <c r="O47" i="51"/>
  <c r="P47" i="51"/>
  <c r="C30" i="53"/>
  <c r="G33" i="40"/>
  <c r="D30" i="53" s="1"/>
  <c r="H33" i="40"/>
  <c r="E30" i="53" s="1"/>
  <c r="T22" i="51"/>
  <c r="T9" i="51"/>
  <c r="L47" i="51"/>
  <c r="T31" i="51"/>
  <c r="Q47" i="51"/>
  <c r="C11" i="53"/>
  <c r="G14" i="40"/>
  <c r="D11" i="53" s="1"/>
  <c r="H14" i="40"/>
  <c r="E11" i="53" s="1"/>
  <c r="R47" i="51"/>
  <c r="N47" i="51"/>
  <c r="T15" i="51"/>
  <c r="T23" i="51"/>
  <c r="M47" i="51"/>
  <c r="T17" i="51"/>
  <c r="T10" i="51"/>
  <c r="C38" i="53"/>
  <c r="G41" i="40"/>
  <c r="D38" i="53" s="1"/>
  <c r="H41" i="40"/>
  <c r="E38" i="53" s="1"/>
  <c r="C22" i="53"/>
  <c r="G25" i="40"/>
  <c r="D22" i="53" s="1"/>
  <c r="H25" i="40"/>
  <c r="E22" i="53" s="1"/>
  <c r="T28" i="51"/>
  <c r="U37" i="51" l="1"/>
  <c r="E43" i="56"/>
  <c r="AA41" i="56"/>
  <c r="AL39" i="56"/>
  <c r="AI43" i="56"/>
  <c r="D40" i="56"/>
  <c r="AB41" i="56"/>
  <c r="AG34" i="56"/>
  <c r="K41" i="56"/>
  <c r="AJ32" i="56"/>
  <c r="X43" i="56"/>
  <c r="P43" i="56"/>
  <c r="AD43" i="56"/>
  <c r="M43" i="56"/>
  <c r="D43" i="56"/>
  <c r="Z43" i="56"/>
  <c r="I43" i="56"/>
  <c r="AK39" i="56"/>
  <c r="AO22" i="56"/>
  <c r="N38" i="56"/>
  <c r="F38" i="56"/>
  <c r="AH42" i="56"/>
  <c r="J33" i="56"/>
  <c r="AO40" i="56"/>
  <c r="R40" i="56"/>
  <c r="W42" i="56"/>
  <c r="AA32" i="56"/>
  <c r="I39" i="56"/>
  <c r="F41" i="56"/>
  <c r="J34" i="56"/>
  <c r="AN28" i="56"/>
  <c r="AM35" i="56"/>
  <c r="T5" i="56"/>
  <c r="D22" i="56"/>
  <c r="AI19" i="56"/>
  <c r="AA31" i="56"/>
  <c r="Y33" i="56"/>
  <c r="N36" i="56"/>
  <c r="AK15" i="56"/>
  <c r="AI27" i="56"/>
  <c r="O29" i="56"/>
  <c r="AD30" i="56"/>
  <c r="K33" i="56"/>
  <c r="AH34" i="56"/>
  <c r="H36" i="56"/>
  <c r="U21" i="56"/>
  <c r="H35" i="56"/>
  <c r="X38" i="56"/>
  <c r="AM39" i="56"/>
  <c r="E41" i="56"/>
  <c r="T42" i="56"/>
  <c r="AN26" i="56"/>
  <c r="Y37" i="56"/>
  <c r="O40" i="56"/>
  <c r="AD41" i="56"/>
  <c r="S32" i="56"/>
  <c r="J38" i="56"/>
  <c r="AG39" i="56"/>
  <c r="N42" i="56"/>
  <c r="Y17" i="56"/>
  <c r="N37" i="56"/>
  <c r="AI38" i="56"/>
  <c r="Q40" i="56"/>
  <c r="AF41" i="56"/>
  <c r="L31" i="56"/>
  <c r="D38" i="56"/>
  <c r="S39" i="56"/>
  <c r="P42" i="56"/>
  <c r="H13" i="56"/>
  <c r="U38" i="56"/>
  <c r="AJ39" i="56"/>
  <c r="J41" i="56"/>
  <c r="AG42" i="56"/>
  <c r="V37" i="56"/>
  <c r="AM38" i="56"/>
  <c r="U37" i="56"/>
  <c r="M40" i="56"/>
  <c r="L29" i="56"/>
  <c r="M25" i="56"/>
  <c r="J32" i="56"/>
  <c r="AG33" i="56"/>
  <c r="G35" i="56"/>
  <c r="V36" i="56"/>
  <c r="AC17" i="56"/>
  <c r="G23" i="56"/>
  <c r="H28" i="56"/>
  <c r="W29" i="56"/>
  <c r="AL30" i="56"/>
  <c r="D32" i="56"/>
  <c r="S33" i="56"/>
  <c r="P36" i="56"/>
  <c r="H26" i="56"/>
  <c r="AE36" i="56"/>
  <c r="AF38" i="56"/>
  <c r="M41" i="56"/>
  <c r="AB42" i="56"/>
  <c r="AH37" i="56"/>
  <c r="H39" i="56"/>
  <c r="W40" i="56"/>
  <c r="AL41" i="56"/>
  <c r="R38" i="56"/>
  <c r="G41" i="56"/>
  <c r="V42" i="56"/>
  <c r="L22" i="56"/>
  <c r="AB37" i="56"/>
  <c r="Y40" i="56"/>
  <c r="AN41" i="56"/>
  <c r="AI32" i="56"/>
  <c r="L38" i="56"/>
  <c r="AA39" i="56"/>
  <c r="I41" i="56"/>
  <c r="X42" i="56"/>
  <c r="AD20" i="56"/>
  <c r="G36" i="56"/>
  <c r="AC38" i="56"/>
  <c r="R41" i="56"/>
  <c r="AI23" i="56"/>
  <c r="AF37" i="56"/>
  <c r="AA30" i="56"/>
  <c r="AD28" i="56"/>
  <c r="R32" i="56"/>
  <c r="O35" i="56"/>
  <c r="AD36" i="56"/>
  <c r="T18" i="56"/>
  <c r="AM23" i="56"/>
  <c r="P28" i="56"/>
  <c r="AE29" i="56"/>
  <c r="L32" i="56"/>
  <c r="AA33" i="56"/>
  <c r="I35" i="56"/>
  <c r="X36" i="56"/>
  <c r="AM28" i="56"/>
  <c r="W37" i="56"/>
  <c r="AN38" i="56"/>
  <c r="F40" i="56"/>
  <c r="U41" i="56"/>
  <c r="AJ42" i="56"/>
  <c r="F29" i="56"/>
  <c r="P39" i="56"/>
  <c r="AE40" i="56"/>
  <c r="X35" i="56"/>
  <c r="Z38" i="56"/>
  <c r="O41" i="56"/>
  <c r="AD42" i="56"/>
  <c r="V29" i="56"/>
  <c r="AJ37" i="56"/>
  <c r="J39" i="56"/>
  <c r="AG40" i="56"/>
  <c r="Q34" i="56"/>
  <c r="T38" i="56"/>
  <c r="AI39" i="56"/>
  <c r="Q41" i="56"/>
  <c r="AF42" i="56"/>
  <c r="Q25" i="56"/>
  <c r="T37" i="56"/>
  <c r="AK38" i="56"/>
  <c r="AO39" i="56"/>
  <c r="Z41" i="56"/>
  <c r="AE28" i="56"/>
  <c r="AN37" i="56"/>
  <c r="F39" i="56"/>
  <c r="E39" i="56"/>
  <c r="D41" i="56"/>
  <c r="I32" i="56"/>
  <c r="Z32" i="56"/>
  <c r="H34" i="56"/>
  <c r="W35" i="56"/>
  <c r="AL36" i="56"/>
  <c r="K19" i="56"/>
  <c r="AD24" i="56"/>
  <c r="X28" i="56"/>
  <c r="AM29" i="56"/>
  <c r="E31" i="56"/>
  <c r="T32" i="56"/>
  <c r="AI33" i="56"/>
  <c r="Q35" i="56"/>
  <c r="AF36" i="56"/>
  <c r="U30" i="56"/>
  <c r="AG37" i="56"/>
  <c r="N40" i="56"/>
  <c r="AC41" i="56"/>
  <c r="AC30" i="56"/>
  <c r="I38" i="56"/>
  <c r="X39" i="56"/>
  <c r="AM40" i="56"/>
  <c r="E42" i="56"/>
  <c r="AH38" i="56"/>
  <c r="H40" i="56"/>
  <c r="W41" i="56"/>
  <c r="AL42" i="56"/>
  <c r="R39" i="56"/>
  <c r="G42" i="56"/>
  <c r="AN35" i="56"/>
  <c r="AB38" i="56"/>
  <c r="Y41" i="56"/>
  <c r="AN42" i="56"/>
  <c r="O28" i="56"/>
  <c r="AD37" i="56"/>
  <c r="K40" i="56"/>
  <c r="AH41" i="56"/>
  <c r="M30" i="56"/>
  <c r="N39" i="56"/>
  <c r="L40" i="56"/>
  <c r="AJ41" i="56"/>
  <c r="X33" i="56"/>
  <c r="D30" i="56"/>
  <c r="AH32" i="56"/>
  <c r="P34" i="56"/>
  <c r="AE35" i="56"/>
  <c r="U25" i="56"/>
  <c r="AF28" i="56"/>
  <c r="M31" i="56"/>
  <c r="AB32" i="56"/>
  <c r="Y35" i="56"/>
  <c r="AN36" i="56"/>
  <c r="G39" i="56"/>
  <c r="V40" i="56"/>
  <c r="AK41" i="56"/>
  <c r="AO42" i="56"/>
  <c r="K32" i="56"/>
  <c r="Q38" i="56"/>
  <c r="AF39" i="56"/>
  <c r="M42" i="56"/>
  <c r="AM19" i="56"/>
  <c r="F37" i="56"/>
  <c r="P40" i="56"/>
  <c r="AE41" i="56"/>
  <c r="D31" i="56"/>
  <c r="AO37" i="56"/>
  <c r="Z39" i="56"/>
  <c r="O42" i="56"/>
  <c r="S37" i="56"/>
  <c r="AJ38" i="56"/>
  <c r="J40" i="56"/>
  <c r="AG41" i="56"/>
  <c r="AL29" i="56"/>
  <c r="AL37" i="56"/>
  <c r="D39" i="56"/>
  <c r="S40" i="56"/>
  <c r="AJ31" i="56"/>
  <c r="G38" i="56"/>
  <c r="V39" i="56"/>
  <c r="W28" i="56"/>
  <c r="AA42" i="56"/>
  <c r="T28" i="56"/>
  <c r="Z11" i="56"/>
  <c r="S31" i="56"/>
  <c r="Q33" i="56"/>
  <c r="AN34" i="56"/>
  <c r="F36" i="56"/>
  <c r="AC13" i="56"/>
  <c r="P22" i="56"/>
  <c r="AO26" i="56"/>
  <c r="G29" i="56"/>
  <c r="V30" i="56"/>
  <c r="AK31" i="56"/>
  <c r="AO32" i="56"/>
  <c r="Z34" i="56"/>
  <c r="O37" i="56"/>
  <c r="P38" i="56"/>
  <c r="AE39" i="56"/>
  <c r="L42" i="56"/>
  <c r="G19" i="56"/>
  <c r="AM36" i="56"/>
  <c r="G40" i="56"/>
  <c r="V41" i="56"/>
  <c r="AK42" i="56"/>
  <c r="AK30" i="56"/>
  <c r="Y39" i="56"/>
  <c r="AN40" i="56"/>
  <c r="F42" i="56"/>
  <c r="AJ9" i="56"/>
  <c r="AF35" i="56"/>
  <c r="AA38" i="56"/>
  <c r="I40" i="56"/>
  <c r="X41" i="56"/>
  <c r="AM42" i="56"/>
  <c r="AD29" i="56"/>
  <c r="K39" i="56"/>
  <c r="AH40" i="56"/>
  <c r="H42" i="56"/>
  <c r="Y34" i="56"/>
  <c r="M38" i="56"/>
  <c r="AB39" i="56"/>
  <c r="Y42" i="56"/>
  <c r="AC15" i="56"/>
  <c r="W36" i="56"/>
  <c r="AE38" i="56"/>
  <c r="Z42" i="56"/>
  <c r="M39" i="56"/>
  <c r="AM43" i="56"/>
  <c r="F43" i="56"/>
  <c r="AA43" i="56"/>
  <c r="S41" i="56"/>
  <c r="AK40" i="56"/>
  <c r="T41" i="56"/>
  <c r="AO41" i="56"/>
  <c r="T40" i="56"/>
  <c r="W38" i="56"/>
  <c r="AI40" i="56"/>
  <c r="AK37" i="56"/>
  <c r="N29" i="56"/>
  <c r="AG38" i="56"/>
  <c r="AL40" i="56"/>
  <c r="G37" i="56"/>
  <c r="AC31" i="56"/>
  <c r="Y21" i="56"/>
  <c r="I33" i="56"/>
  <c r="S42" i="56"/>
  <c r="P41" i="56"/>
  <c r="Z33" i="56"/>
  <c r="AF34" i="56"/>
  <c r="N43" i="56"/>
  <c r="K42" i="56"/>
  <c r="I42" i="56"/>
  <c r="H41" i="56"/>
  <c r="AA37" i="56"/>
  <c r="AN39" i="56"/>
  <c r="AO31" i="56"/>
  <c r="L26" i="56"/>
  <c r="AF43" i="56"/>
  <c r="AJ43" i="56"/>
  <c r="S43" i="56"/>
  <c r="R42" i="56"/>
  <c r="E40" i="56"/>
  <c r="AC40" i="56"/>
  <c r="AN14" i="56"/>
  <c r="U39" i="56"/>
  <c r="O38" i="56"/>
  <c r="AA40" i="56"/>
  <c r="AC37" i="56"/>
  <c r="AH39" i="56"/>
  <c r="AM41" i="56"/>
  <c r="Z24" i="56"/>
  <c r="Y38" i="56"/>
  <c r="AD40" i="56"/>
  <c r="U31" i="56"/>
  <c r="AH20" i="56"/>
  <c r="V43" i="56"/>
  <c r="Q42" i="56"/>
  <c r="AI37" i="56"/>
  <c r="D42" i="56"/>
  <c r="AN43" i="56"/>
  <c r="J43" i="56"/>
  <c r="AI42" i="56"/>
  <c r="AD39" i="56"/>
  <c r="X34" i="56"/>
  <c r="AE43" i="56"/>
  <c r="H43" i="56"/>
  <c r="AK43" i="56"/>
  <c r="AB43" i="56"/>
  <c r="K43" i="56"/>
  <c r="AG43" i="56"/>
  <c r="O36" i="56"/>
  <c r="AL38" i="56"/>
  <c r="L41" i="56"/>
  <c r="AM37" i="56"/>
  <c r="T39" i="56"/>
  <c r="G28" i="56"/>
  <c r="S38" i="56"/>
  <c r="AF40" i="56"/>
  <c r="AC42" i="56"/>
  <c r="P35" i="56"/>
  <c r="W39" i="56"/>
  <c r="N30" i="56"/>
  <c r="M37" i="56"/>
  <c r="K31" i="56"/>
  <c r="G43" i="56"/>
  <c r="AO38" i="56"/>
  <c r="T31" i="56"/>
  <c r="W43" i="56"/>
  <c r="AC43" i="56"/>
  <c r="T43" i="56"/>
  <c r="Y43" i="56"/>
  <c r="AJ40" i="56"/>
  <c r="V38" i="56"/>
  <c r="U40" i="56"/>
  <c r="R33" i="56"/>
  <c r="L39" i="56"/>
  <c r="AE27" i="56"/>
  <c r="K38" i="56"/>
  <c r="X40" i="56"/>
  <c r="U42" i="56"/>
  <c r="AH33" i="56"/>
  <c r="O39" i="56"/>
  <c r="AG35" i="56"/>
  <c r="F30" i="56"/>
  <c r="E37" i="56"/>
  <c r="L30" i="56"/>
  <c r="R43" i="56"/>
  <c r="P18" i="56"/>
  <c r="AO43" i="56"/>
  <c r="O43" i="56"/>
  <c r="AL43" i="56"/>
  <c r="U43" i="56"/>
  <c r="L43" i="56"/>
  <c r="AH43" i="56"/>
  <c r="Q43" i="56"/>
  <c r="J42" i="56"/>
  <c r="AB31" i="56"/>
  <c r="E30" i="56"/>
  <c r="AD38" i="56"/>
  <c r="AB40" i="56"/>
  <c r="AC39" i="56"/>
  <c r="AE37" i="56"/>
  <c r="AI41" i="56"/>
  <c r="E38" i="56"/>
  <c r="Z40" i="56"/>
  <c r="AE42" i="56"/>
  <c r="I34" i="56"/>
  <c r="Q39" i="56"/>
  <c r="N41" i="56"/>
  <c r="H38" i="56"/>
  <c r="R34" i="56"/>
  <c r="E36" i="56"/>
  <c r="D26" i="56"/>
  <c r="Q21" i="56"/>
  <c r="U15" i="56"/>
  <c r="U36" i="56"/>
  <c r="F35" i="56"/>
  <c r="AN33" i="56"/>
  <c r="Y32" i="56"/>
  <c r="AB29" i="56"/>
  <c r="W27" i="56"/>
  <c r="Q31" i="56"/>
  <c r="N31" i="56"/>
  <c r="AL28" i="56"/>
  <c r="Z20" i="56"/>
  <c r="X14" i="56"/>
  <c r="M36" i="56"/>
  <c r="AF33" i="56"/>
  <c r="Q32" i="56"/>
  <c r="AI30" i="56"/>
  <c r="T29" i="56"/>
  <c r="I25" i="56"/>
  <c r="AI29" i="56"/>
  <c r="AO30" i="56"/>
  <c r="AK29" i="56"/>
  <c r="V28" i="56"/>
  <c r="V24" i="56"/>
  <c r="AO18" i="56"/>
  <c r="L37" i="56"/>
  <c r="AE34" i="56"/>
  <c r="P33" i="56"/>
  <c r="S30" i="56"/>
  <c r="D29" i="56"/>
  <c r="Q17" i="56"/>
  <c r="W23" i="56"/>
  <c r="AC29" i="56"/>
  <c r="N28" i="56"/>
  <c r="AE23" i="56"/>
  <c r="D37" i="56"/>
  <c r="AL35" i="56"/>
  <c r="W34" i="56"/>
  <c r="H33" i="56"/>
  <c r="AH31" i="56"/>
  <c r="K30" i="56"/>
  <c r="AK28" i="56"/>
  <c r="AB36" i="56"/>
  <c r="AJ30" i="56"/>
  <c r="U29" i="56"/>
  <c r="F28" i="56"/>
  <c r="AN22" i="56"/>
  <c r="L18" i="56"/>
  <c r="AD35" i="56"/>
  <c r="O34" i="56"/>
  <c r="Z31" i="56"/>
  <c r="AO29" i="56"/>
  <c r="U28" i="56"/>
  <c r="M35" i="56"/>
  <c r="W32" i="56"/>
  <c r="AB30" i="56"/>
  <c r="M29" i="56"/>
  <c r="AA27" i="56"/>
  <c r="H22" i="56"/>
  <c r="U17" i="56"/>
  <c r="AK36" i="56"/>
  <c r="V35" i="56"/>
  <c r="G34" i="56"/>
  <c r="R31" i="56"/>
  <c r="M28" i="56"/>
  <c r="S23" i="56"/>
  <c r="AI31" i="56"/>
  <c r="T30" i="56"/>
  <c r="E29" i="56"/>
  <c r="AJ26" i="56"/>
  <c r="AC36" i="56"/>
  <c r="N35" i="56"/>
  <c r="AG32" i="56"/>
  <c r="J31" i="56"/>
  <c r="AJ29" i="56"/>
  <c r="E28" i="56"/>
  <c r="AF32" i="56"/>
  <c r="AG29" i="56"/>
  <c r="AA23" i="56"/>
  <c r="H18" i="56"/>
  <c r="AC35" i="56"/>
  <c r="N34" i="56"/>
  <c r="AG31" i="56"/>
  <c r="J30" i="56"/>
  <c r="AJ28" i="56"/>
  <c r="E25" i="56"/>
  <c r="L17" i="56"/>
  <c r="AL33" i="56"/>
  <c r="K28" i="56"/>
  <c r="N32" i="56"/>
  <c r="Q20" i="56"/>
  <c r="AJ22" i="56"/>
  <c r="AJ36" i="56"/>
  <c r="U35" i="56"/>
  <c r="F34" i="56"/>
  <c r="AN32" i="56"/>
  <c r="Y31" i="56"/>
  <c r="AB28" i="56"/>
  <c r="N24" i="56"/>
  <c r="E15" i="56"/>
  <c r="AD33" i="56"/>
  <c r="AO27" i="56"/>
  <c r="AC32" i="56"/>
  <c r="AJ16" i="56"/>
  <c r="T36" i="56"/>
  <c r="E35" i="56"/>
  <c r="AM33" i="56"/>
  <c r="X32" i="56"/>
  <c r="I31" i="56"/>
  <c r="AA29" i="56"/>
  <c r="L28" i="56"/>
  <c r="AF22" i="56"/>
  <c r="E6" i="56"/>
  <c r="O32" i="56"/>
  <c r="AB22" i="56"/>
  <c r="J28" i="56"/>
  <c r="AN29" i="56"/>
  <c r="AF26" i="56"/>
  <c r="M21" i="56"/>
  <c r="M15" i="56"/>
  <c r="L36" i="56"/>
  <c r="AE33" i="56"/>
  <c r="P32" i="56"/>
  <c r="S29" i="56"/>
  <c r="D28" i="56"/>
  <c r="I21" i="56"/>
  <c r="S36" i="56"/>
  <c r="H31" i="56"/>
  <c r="G17" i="56"/>
  <c r="O23" i="56"/>
  <c r="G27" i="56"/>
  <c r="V20" i="56"/>
  <c r="H14" i="56"/>
  <c r="D36" i="56"/>
  <c r="AL34" i="56"/>
  <c r="W33" i="56"/>
  <c r="H32" i="56"/>
  <c r="AH30" i="56"/>
  <c r="K29" i="56"/>
  <c r="S27" i="56"/>
  <c r="R20" i="56"/>
  <c r="K36" i="56"/>
  <c r="R36" i="56"/>
  <c r="AO16" i="56"/>
  <c r="T27" i="56"/>
  <c r="AE19" i="56"/>
  <c r="K37" i="56"/>
  <c r="AD34" i="56"/>
  <c r="O33" i="56"/>
  <c r="Z30" i="56"/>
  <c r="AO28" i="56"/>
  <c r="AB26" i="56"/>
  <c r="AA19" i="56"/>
  <c r="D35" i="56"/>
  <c r="AH29" i="56"/>
  <c r="AN23" i="56"/>
  <c r="AC28" i="56"/>
  <c r="R24" i="56"/>
  <c r="AN18" i="56"/>
  <c r="AO36" i="56"/>
  <c r="AK35" i="56"/>
  <c r="V34" i="56"/>
  <c r="G33" i="56"/>
  <c r="R30" i="56"/>
  <c r="AK25" i="56"/>
  <c r="D18" i="56"/>
  <c r="Z29" i="56"/>
  <c r="AC33" i="56"/>
  <c r="R35" i="56"/>
  <c r="L19" i="56"/>
  <c r="AA36" i="56"/>
  <c r="L35" i="56"/>
  <c r="AE32" i="56"/>
  <c r="P31" i="56"/>
  <c r="S28" i="56"/>
  <c r="J24" i="56"/>
  <c r="AF18" i="56"/>
  <c r="AH36" i="56"/>
  <c r="K35" i="56"/>
  <c r="AD32" i="56"/>
  <c r="O31" i="56"/>
  <c r="Z28" i="56"/>
  <c r="F24" i="56"/>
  <c r="AB18" i="56"/>
  <c r="H37" i="56"/>
  <c r="AH35" i="56"/>
  <c r="K34" i="56"/>
  <c r="AD31" i="56"/>
  <c r="O30" i="56"/>
  <c r="Q28" i="56"/>
  <c r="AM24" i="56"/>
  <c r="AA20" i="56"/>
  <c r="AB25" i="56"/>
  <c r="AM20" i="56"/>
  <c r="Z36" i="56"/>
  <c r="AO34" i="56"/>
  <c r="AK33" i="56"/>
  <c r="V32" i="56"/>
  <c r="G31" i="56"/>
  <c r="R28" i="56"/>
  <c r="AK17" i="56"/>
  <c r="Z35" i="56"/>
  <c r="AO33" i="56"/>
  <c r="AK32" i="56"/>
  <c r="V31" i="56"/>
  <c r="G30" i="56"/>
  <c r="I28" i="56"/>
  <c r="AJ27" i="56"/>
  <c r="W24" i="56"/>
  <c r="K20" i="56"/>
  <c r="M24" i="56"/>
  <c r="AJ18" i="56"/>
  <c r="Z37" i="56"/>
  <c r="AO35" i="56"/>
  <c r="AK34" i="56"/>
  <c r="V33" i="56"/>
  <c r="G32" i="56"/>
  <c r="R29" i="56"/>
  <c r="AK21" i="56"/>
  <c r="T16" i="56"/>
  <c r="J36" i="56"/>
  <c r="AJ34" i="56"/>
  <c r="U33" i="56"/>
  <c r="F32" i="56"/>
  <c r="AN30" i="56"/>
  <c r="Y29" i="56"/>
  <c r="X22" i="56"/>
  <c r="L16" i="56"/>
  <c r="AG36" i="56"/>
  <c r="J35" i="56"/>
  <c r="AJ33" i="56"/>
  <c r="U32" i="56"/>
  <c r="F31" i="56"/>
  <c r="AF29" i="56"/>
  <c r="AH24" i="56"/>
  <c r="D27" i="56"/>
  <c r="X23" i="56"/>
  <c r="AI18" i="56"/>
  <c r="R37" i="56"/>
  <c r="AC34" i="56"/>
  <c r="N33" i="56"/>
  <c r="AG30" i="56"/>
  <c r="J29" i="56"/>
  <c r="O27" i="56"/>
  <c r="E21" i="56"/>
  <c r="AA12" i="56"/>
  <c r="AB34" i="56"/>
  <c r="M33" i="56"/>
  <c r="AF30" i="56"/>
  <c r="Q29" i="56"/>
  <c r="K27" i="56"/>
  <c r="AG21" i="56"/>
  <c r="F12" i="56"/>
  <c r="Y36" i="56"/>
  <c r="AB33" i="56"/>
  <c r="M32" i="56"/>
  <c r="X29" i="56"/>
  <c r="K23" i="56"/>
  <c r="U26" i="56"/>
  <c r="H23" i="56"/>
  <c r="AG27" i="56"/>
  <c r="J37" i="56"/>
  <c r="AJ35" i="56"/>
  <c r="U34" i="56"/>
  <c r="F33" i="56"/>
  <c r="AN31" i="56"/>
  <c r="Y30" i="56"/>
  <c r="X26" i="56"/>
  <c r="Q37" i="56"/>
  <c r="AI35" i="56"/>
  <c r="T34" i="56"/>
  <c r="E33" i="56"/>
  <c r="AM31" i="56"/>
  <c r="X30" i="56"/>
  <c r="I29" i="56"/>
  <c r="T26" i="56"/>
  <c r="AB10" i="56"/>
  <c r="Q36" i="56"/>
  <c r="AI34" i="56"/>
  <c r="T33" i="56"/>
  <c r="E32" i="56"/>
  <c r="AM30" i="56"/>
  <c r="P29" i="56"/>
  <c r="AC21" i="56"/>
  <c r="E26" i="56"/>
  <c r="Y22" i="56"/>
  <c r="AD17" i="56"/>
  <c r="J26" i="56"/>
  <c r="AB35" i="56"/>
  <c r="M34" i="56"/>
  <c r="AF31" i="56"/>
  <c r="Q30" i="56"/>
  <c r="AI28" i="56"/>
  <c r="AG25" i="56"/>
  <c r="N20" i="56"/>
  <c r="I37" i="56"/>
  <c r="AA35" i="56"/>
  <c r="L34" i="56"/>
  <c r="AE31" i="56"/>
  <c r="P30" i="56"/>
  <c r="AC25" i="56"/>
  <c r="J20" i="56"/>
  <c r="X37" i="56"/>
  <c r="I36" i="56"/>
  <c r="AA34" i="56"/>
  <c r="L33" i="56"/>
  <c r="AE30" i="56"/>
  <c r="H29" i="56"/>
  <c r="O19" i="56"/>
  <c r="AL25" i="56"/>
  <c r="I22" i="56"/>
  <c r="M16" i="56"/>
  <c r="F22" i="56"/>
  <c r="AB16" i="56"/>
  <c r="AI36" i="56"/>
  <c r="T35" i="56"/>
  <c r="E34" i="56"/>
  <c r="AM32" i="56"/>
  <c r="X31" i="56"/>
  <c r="I30" i="56"/>
  <c r="AA28" i="56"/>
  <c r="W19" i="56"/>
  <c r="S35" i="56"/>
  <c r="D34" i="56"/>
  <c r="AL32" i="56"/>
  <c r="W31" i="56"/>
  <c r="H30" i="56"/>
  <c r="AH28" i="56"/>
  <c r="AL24" i="56"/>
  <c r="S19" i="56"/>
  <c r="P37" i="56"/>
  <c r="S34" i="56"/>
  <c r="D33" i="56"/>
  <c r="AL31" i="56"/>
  <c r="W30" i="56"/>
  <c r="Y28" i="56"/>
  <c r="AG17" i="56"/>
  <c r="F25" i="56"/>
  <c r="AH21" i="56"/>
  <c r="F15" i="56"/>
  <c r="AN20" i="56"/>
  <c r="AM27" i="56"/>
  <c r="T22" i="56"/>
  <c r="D16" i="56"/>
  <c r="L27" i="56"/>
  <c r="AE24" i="56"/>
  <c r="P23" i="56"/>
  <c r="S20" i="56"/>
  <c r="D19" i="56"/>
  <c r="AL17" i="56"/>
  <c r="V15" i="56"/>
  <c r="U24" i="56"/>
  <c r="R26" i="56"/>
  <c r="AL20" i="56"/>
  <c r="AD25" i="56"/>
  <c r="O24" i="56"/>
  <c r="Z21" i="56"/>
  <c r="AO19" i="56"/>
  <c r="AK18" i="56"/>
  <c r="V17" i="56"/>
  <c r="O12" i="56"/>
  <c r="F23" i="56"/>
  <c r="AB17" i="56"/>
  <c r="AG19" i="56"/>
  <c r="P26" i="56"/>
  <c r="F20" i="56"/>
  <c r="AO9" i="56"/>
  <c r="AK26" i="56"/>
  <c r="V25" i="56"/>
  <c r="G24" i="56"/>
  <c r="R21" i="56"/>
  <c r="AC18" i="56"/>
  <c r="M17" i="56"/>
  <c r="AI11" i="56"/>
  <c r="T17" i="56"/>
  <c r="AJ24" i="56"/>
  <c r="Y19" i="56"/>
  <c r="AG28" i="56"/>
  <c r="Y25" i="56"/>
  <c r="AC26" i="56"/>
  <c r="N25" i="56"/>
  <c r="AG22" i="56"/>
  <c r="J21" i="56"/>
  <c r="AJ19" i="56"/>
  <c r="U18" i="56"/>
  <c r="D17" i="56"/>
  <c r="J27" i="56"/>
  <c r="AN21" i="56"/>
  <c r="D15" i="56"/>
  <c r="AC23" i="56"/>
  <c r="J18" i="56"/>
  <c r="AB19" i="56"/>
  <c r="M18" i="56"/>
  <c r="AF21" i="56"/>
  <c r="W14" i="56"/>
  <c r="U23" i="56"/>
  <c r="S17" i="56"/>
  <c r="X18" i="56"/>
  <c r="AB27" i="56"/>
  <c r="M26" i="56"/>
  <c r="AF23" i="56"/>
  <c r="Q22" i="56"/>
  <c r="AI20" i="56"/>
  <c r="T19" i="56"/>
  <c r="E18" i="56"/>
  <c r="AC16" i="56"/>
  <c r="AJ25" i="56"/>
  <c r="Y20" i="56"/>
  <c r="N22" i="56"/>
  <c r="E22" i="56"/>
  <c r="AL13" i="56"/>
  <c r="R27" i="56"/>
  <c r="AC24" i="56"/>
  <c r="N23" i="56"/>
  <c r="AG20" i="56"/>
  <c r="J19" i="56"/>
  <c r="AJ17" i="56"/>
  <c r="T15" i="56"/>
  <c r="Z26" i="56"/>
  <c r="AO24" i="56"/>
  <c r="AK23" i="56"/>
  <c r="V22" i="56"/>
  <c r="G21" i="56"/>
  <c r="R18" i="56"/>
  <c r="T23" i="56"/>
  <c r="I13" i="56"/>
  <c r="AM10" i="56"/>
  <c r="AI26" i="56"/>
  <c r="T25" i="56"/>
  <c r="E24" i="56"/>
  <c r="AM22" i="56"/>
  <c r="X21" i="56"/>
  <c r="I20" i="56"/>
  <c r="AA18" i="56"/>
  <c r="K17" i="56"/>
  <c r="AB13" i="56"/>
  <c r="Y27" i="56"/>
  <c r="AB24" i="56"/>
  <c r="M23" i="56"/>
  <c r="AF20" i="56"/>
  <c r="Q19" i="56"/>
  <c r="J17" i="56"/>
  <c r="H19" i="56"/>
  <c r="AL15" i="56"/>
  <c r="L9" i="56"/>
  <c r="AA26" i="56"/>
  <c r="L25" i="56"/>
  <c r="AE22" i="56"/>
  <c r="P21" i="56"/>
  <c r="S18" i="56"/>
  <c r="Q27" i="56"/>
  <c r="AI25" i="56"/>
  <c r="T24" i="56"/>
  <c r="E23" i="56"/>
  <c r="AM21" i="56"/>
  <c r="X20" i="56"/>
  <c r="I19" i="56"/>
  <c r="S26" i="56"/>
  <c r="D25" i="56"/>
  <c r="AL23" i="56"/>
  <c r="W22" i="56"/>
  <c r="H21" i="56"/>
  <c r="AH19" i="56"/>
  <c r="K18" i="56"/>
  <c r="AA16" i="56"/>
  <c r="E12" i="56"/>
  <c r="I27" i="56"/>
  <c r="AA25" i="56"/>
  <c r="L24" i="56"/>
  <c r="AE21" i="56"/>
  <c r="P20" i="56"/>
  <c r="AN27" i="56"/>
  <c r="AH27" i="56"/>
  <c r="K26" i="56"/>
  <c r="AD23" i="56"/>
  <c r="O22" i="56"/>
  <c r="Z19" i="56"/>
  <c r="AO17" i="56"/>
  <c r="K16" i="56"/>
  <c r="W11" i="56"/>
  <c r="S25" i="56"/>
  <c r="D24" i="56"/>
  <c r="AL22" i="56"/>
  <c r="W21" i="56"/>
  <c r="H20" i="56"/>
  <c r="AH18" i="56"/>
  <c r="Y26" i="56"/>
  <c r="O18" i="56"/>
  <c r="AE14" i="56"/>
  <c r="Z27" i="56"/>
  <c r="AO25" i="56"/>
  <c r="AK24" i="56"/>
  <c r="V23" i="56"/>
  <c r="G22" i="56"/>
  <c r="R19" i="56"/>
  <c r="AJ15" i="56"/>
  <c r="AA10" i="56"/>
  <c r="AH26" i="56"/>
  <c r="K25" i="56"/>
  <c r="AD22" i="56"/>
  <c r="O21" i="56"/>
  <c r="Z18" i="56"/>
  <c r="AI17" i="56"/>
  <c r="AE15" i="56"/>
  <c r="AD5" i="56"/>
  <c r="R25" i="56"/>
  <c r="AJ23" i="56"/>
  <c r="U22" i="56"/>
  <c r="F21" i="56"/>
  <c r="X19" i="56"/>
  <c r="R17" i="56"/>
  <c r="P25" i="56"/>
  <c r="AD19" i="56"/>
  <c r="M27" i="56"/>
  <c r="AF14" i="56"/>
  <c r="AG16" i="56"/>
  <c r="AA17" i="56"/>
  <c r="O15" i="56"/>
  <c r="AG26" i="56"/>
  <c r="J25" i="56"/>
  <c r="AB23" i="56"/>
  <c r="M22" i="56"/>
  <c r="P19" i="56"/>
  <c r="N15" i="56"/>
  <c r="I24" i="56"/>
  <c r="W18" i="56"/>
  <c r="F26" i="56"/>
  <c r="P14" i="56"/>
  <c r="AF27" i="56"/>
  <c r="Q26" i="56"/>
  <c r="AI24" i="56"/>
  <c r="L23" i="56"/>
  <c r="AE20" i="56"/>
  <c r="N5" i="56"/>
  <c r="AA22" i="56"/>
  <c r="F17" i="56"/>
  <c r="AF24" i="56"/>
  <c r="AK13" i="56"/>
  <c r="AL16" i="56"/>
  <c r="R13" i="56"/>
  <c r="X27" i="56"/>
  <c r="I26" i="56"/>
  <c r="AA24" i="56"/>
  <c r="D23" i="56"/>
  <c r="AL21" i="56"/>
  <c r="W20" i="56"/>
  <c r="S22" i="56"/>
  <c r="AI16" i="56"/>
  <c r="X24" i="56"/>
  <c r="Z13" i="56"/>
  <c r="V16" i="56"/>
  <c r="AL12" i="56"/>
  <c r="P27" i="56"/>
  <c r="S24" i="56"/>
  <c r="AD21" i="56"/>
  <c r="O20" i="56"/>
  <c r="Q18" i="56"/>
  <c r="AM26" i="56"/>
  <c r="D21" i="56"/>
  <c r="J22" i="56"/>
  <c r="AJ13" i="56"/>
  <c r="F16" i="56"/>
  <c r="L11" i="56"/>
  <c r="H27" i="56"/>
  <c r="AH25" i="56"/>
  <c r="K24" i="56"/>
  <c r="AK22" i="56"/>
  <c r="V21" i="56"/>
  <c r="G20" i="56"/>
  <c r="I18" i="56"/>
  <c r="AE26" i="56"/>
  <c r="F13" i="56"/>
  <c r="S21" i="56"/>
  <c r="G11" i="56"/>
  <c r="O10" i="56"/>
  <c r="Z25" i="56"/>
  <c r="AC22" i="56"/>
  <c r="N21" i="56"/>
  <c r="AF19" i="56"/>
  <c r="Z17" i="56"/>
  <c r="X25" i="56"/>
  <c r="AL19" i="56"/>
  <c r="U27" i="56"/>
  <c r="N17" i="56"/>
  <c r="AH17" i="56"/>
  <c r="AD15" i="56"/>
  <c r="AF25" i="56"/>
  <c r="Q24" i="56"/>
  <c r="AI22" i="56"/>
  <c r="L21" i="56"/>
  <c r="AE18" i="56"/>
  <c r="O17" i="56"/>
  <c r="G14" i="56"/>
  <c r="AC27" i="56"/>
  <c r="N26" i="56"/>
  <c r="R22" i="56"/>
  <c r="AG14" i="56"/>
  <c r="N14" i="56"/>
  <c r="E14" i="56"/>
  <c r="J8" i="56"/>
  <c r="E10" i="56"/>
  <c r="AG18" i="56"/>
  <c r="I17" i="56"/>
  <c r="O14" i="56"/>
  <c r="AL27" i="56"/>
  <c r="W26" i="56"/>
  <c r="H25" i="56"/>
  <c r="AH23" i="56"/>
  <c r="K22" i="56"/>
  <c r="AK20" i="56"/>
  <c r="V19" i="56"/>
  <c r="G18" i="56"/>
  <c r="S16" i="56"/>
  <c r="Z12" i="56"/>
  <c r="E27" i="56"/>
  <c r="AM25" i="56"/>
  <c r="P24" i="56"/>
  <c r="AJ20" i="56"/>
  <c r="AJ11" i="56"/>
  <c r="AM12" i="56"/>
  <c r="AI12" i="56"/>
  <c r="AH16" i="56"/>
  <c r="Z15" i="56"/>
  <c r="AN19" i="56"/>
  <c r="Y18" i="56"/>
  <c r="AK16" i="56"/>
  <c r="Q13" i="56"/>
  <c r="AD27" i="56"/>
  <c r="O26" i="56"/>
  <c r="Z23" i="56"/>
  <c r="AC20" i="56"/>
  <c r="N19" i="56"/>
  <c r="AE25" i="56"/>
  <c r="H24" i="56"/>
  <c r="U19" i="56"/>
  <c r="AN10" i="56"/>
  <c r="X10" i="56"/>
  <c r="Z16" i="56"/>
  <c r="U16" i="56"/>
  <c r="AK12" i="56"/>
  <c r="V27" i="56"/>
  <c r="G26" i="56"/>
  <c r="R23" i="56"/>
  <c r="AJ21" i="56"/>
  <c r="U20" i="56"/>
  <c r="F19" i="56"/>
  <c r="AN17" i="56"/>
  <c r="AB15" i="56"/>
  <c r="AG9" i="56"/>
  <c r="AL26" i="56"/>
  <c r="W25" i="56"/>
  <c r="M19" i="56"/>
  <c r="AE16" i="56"/>
  <c r="N11" i="56"/>
  <c r="I9" i="56"/>
  <c r="S15" i="56"/>
  <c r="AK6" i="56"/>
  <c r="E16" i="56"/>
  <c r="K11" i="56"/>
  <c r="N27" i="56"/>
  <c r="AG24" i="56"/>
  <c r="J23" i="56"/>
  <c r="AB21" i="56"/>
  <c r="M20" i="56"/>
  <c r="AF17" i="56"/>
  <c r="L15" i="56"/>
  <c r="AD26" i="56"/>
  <c r="O25" i="56"/>
  <c r="I23" i="56"/>
  <c r="AD18" i="56"/>
  <c r="G16" i="56"/>
  <c r="AK5" i="56"/>
  <c r="AI8" i="56"/>
  <c r="T14" i="56"/>
  <c r="H16" i="56"/>
  <c r="M10" i="56"/>
  <c r="F27" i="56"/>
  <c r="AN25" i="56"/>
  <c r="Y24" i="56"/>
  <c r="T21" i="56"/>
  <c r="E20" i="56"/>
  <c r="AM18" i="56"/>
  <c r="X17" i="56"/>
  <c r="AM14" i="56"/>
  <c r="AK27" i="56"/>
  <c r="V26" i="56"/>
  <c r="G25" i="56"/>
  <c r="F18" i="56"/>
  <c r="AC14" i="56"/>
  <c r="F11" i="56"/>
  <c r="AG23" i="56"/>
  <c r="AB20" i="56"/>
  <c r="AD16" i="56"/>
  <c r="P15" i="56"/>
  <c r="L14" i="56"/>
  <c r="AH14" i="56"/>
  <c r="Q23" i="56"/>
  <c r="N16" i="56"/>
  <c r="AN9" i="56"/>
  <c r="AH11" i="56"/>
  <c r="AF11" i="56"/>
  <c r="AG12" i="56"/>
  <c r="S14" i="56"/>
  <c r="U13" i="56"/>
  <c r="AE12" i="56"/>
  <c r="AM11" i="56"/>
  <c r="AB9" i="56"/>
  <c r="AD11" i="56"/>
  <c r="AF13" i="56"/>
  <c r="AN24" i="56"/>
  <c r="Y23" i="56"/>
  <c r="T20" i="56"/>
  <c r="E19" i="56"/>
  <c r="AM17" i="56"/>
  <c r="AM15" i="56"/>
  <c r="P9" i="56"/>
  <c r="AN15" i="56"/>
  <c r="Y14" i="56"/>
  <c r="AC12" i="56"/>
  <c r="AC10" i="56"/>
  <c r="AL14" i="56"/>
  <c r="P13" i="56"/>
  <c r="V11" i="56"/>
  <c r="E5" i="56"/>
  <c r="Y13" i="56"/>
  <c r="AJ10" i="56"/>
  <c r="J16" i="56"/>
  <c r="D14" i="56"/>
  <c r="AI10" i="56"/>
  <c r="Y16" i="56"/>
  <c r="K14" i="56"/>
  <c r="AF10" i="56"/>
  <c r="J13" i="56"/>
  <c r="L7" i="56"/>
  <c r="AI21" i="56"/>
  <c r="L20" i="56"/>
  <c r="AE17" i="56"/>
  <c r="W15" i="56"/>
  <c r="AF15" i="56"/>
  <c r="Q14" i="56"/>
  <c r="R12" i="56"/>
  <c r="P10" i="56"/>
  <c r="AD14" i="56"/>
  <c r="E13" i="56"/>
  <c r="J11" i="56"/>
  <c r="N13" i="56"/>
  <c r="W10" i="56"/>
  <c r="AI15" i="56"/>
  <c r="AH13" i="56"/>
  <c r="H10" i="56"/>
  <c r="Q16" i="56"/>
  <c r="T10" i="56"/>
  <c r="Y15" i="56"/>
  <c r="AG10" i="56"/>
  <c r="AA21" i="56"/>
  <c r="D20" i="56"/>
  <c r="AL18" i="56"/>
  <c r="W17" i="56"/>
  <c r="G15" i="56"/>
  <c r="AM16" i="56"/>
  <c r="X15" i="56"/>
  <c r="I14" i="56"/>
  <c r="G12" i="56"/>
  <c r="D10" i="56"/>
  <c r="V14" i="56"/>
  <c r="AK10" i="56"/>
  <c r="AK14" i="56"/>
  <c r="D13" i="56"/>
  <c r="K10" i="56"/>
  <c r="AA15" i="56"/>
  <c r="D9" i="56"/>
  <c r="AH15" i="56"/>
  <c r="V13" i="56"/>
  <c r="S7" i="56"/>
  <c r="S12" i="56"/>
  <c r="AH22" i="56"/>
  <c r="K21" i="56"/>
  <c r="AK19" i="56"/>
  <c r="V18" i="56"/>
  <c r="E17" i="56"/>
  <c r="AN13" i="56"/>
  <c r="W16" i="56"/>
  <c r="H15" i="56"/>
  <c r="AD13" i="56"/>
  <c r="AL11" i="56"/>
  <c r="Q9" i="56"/>
  <c r="F14" i="56"/>
  <c r="Y12" i="56"/>
  <c r="L10" i="56"/>
  <c r="U14" i="56"/>
  <c r="M12" i="56"/>
  <c r="K15" i="56"/>
  <c r="V12" i="56"/>
  <c r="AB7" i="56"/>
  <c r="R15" i="56"/>
  <c r="U12" i="56"/>
  <c r="Z14" i="56"/>
  <c r="AB11" i="56"/>
  <c r="Z22" i="56"/>
  <c r="AC19" i="56"/>
  <c r="N18" i="56"/>
  <c r="Q12" i="56"/>
  <c r="O16" i="56"/>
  <c r="T13" i="56"/>
  <c r="AA11" i="56"/>
  <c r="U6" i="56"/>
  <c r="N12" i="56"/>
  <c r="AF9" i="56"/>
  <c r="M14" i="56"/>
  <c r="S11" i="56"/>
  <c r="H17" i="56"/>
  <c r="J15" i="56"/>
  <c r="J12" i="56"/>
  <c r="AF16" i="56"/>
  <c r="J14" i="56"/>
  <c r="O11" i="56"/>
  <c r="T11" i="56"/>
  <c r="R16" i="56"/>
  <c r="K12" i="56"/>
  <c r="U10" i="56"/>
  <c r="P17" i="56"/>
  <c r="I16" i="56"/>
  <c r="AG13" i="56"/>
  <c r="AN11" i="56"/>
  <c r="G10" i="56"/>
  <c r="AN16" i="56"/>
  <c r="AG15" i="56"/>
  <c r="R14" i="56"/>
  <c r="AD12" i="56"/>
  <c r="K8" i="56"/>
  <c r="AH12" i="56"/>
  <c r="H9" i="56"/>
  <c r="AJ14" i="56"/>
  <c r="X13" i="56"/>
  <c r="AI14" i="56"/>
  <c r="L13" i="56"/>
  <c r="R11" i="56"/>
  <c r="X16" i="56"/>
  <c r="Q15" i="56"/>
  <c r="I12" i="56"/>
  <c r="AE10" i="56"/>
  <c r="AE9" i="56"/>
  <c r="W12" i="56"/>
  <c r="S8" i="56"/>
  <c r="AB14" i="56"/>
  <c r="M13" i="56"/>
  <c r="AE11" i="56"/>
  <c r="Y9" i="56"/>
  <c r="AA14" i="56"/>
  <c r="D11" i="56"/>
  <c r="X9" i="56"/>
  <c r="P16" i="56"/>
  <c r="I15" i="56"/>
  <c r="S10" i="56"/>
  <c r="H11" i="56"/>
  <c r="Z9" i="56"/>
  <c r="L12" i="56"/>
  <c r="AD9" i="56"/>
  <c r="R9" i="56"/>
  <c r="M11" i="56"/>
  <c r="AC9" i="56"/>
  <c r="H7" i="56"/>
  <c r="T9" i="56"/>
  <c r="J9" i="56"/>
  <c r="AD10" i="56"/>
  <c r="AE13" i="56"/>
  <c r="Z5" i="56"/>
  <c r="AB6" i="56"/>
  <c r="Y10" i="56"/>
  <c r="T7" i="56"/>
  <c r="G9" i="56"/>
  <c r="L8" i="56"/>
  <c r="Q10" i="56"/>
  <c r="AI13" i="56"/>
  <c r="AH8" i="56"/>
  <c r="AA7" i="56"/>
  <c r="X11" i="56"/>
  <c r="I10" i="56"/>
  <c r="P11" i="56"/>
  <c r="AH9" i="56"/>
  <c r="AJ12" i="56"/>
  <c r="O5" i="56"/>
  <c r="AF5" i="56"/>
  <c r="P6" i="56"/>
  <c r="AH6" i="56"/>
  <c r="AJ6" i="56"/>
  <c r="G13" i="56"/>
  <c r="AO13" i="56"/>
  <c r="AO11" i="56"/>
  <c r="AO20" i="56"/>
  <c r="Z10" i="56"/>
  <c r="S6" i="56"/>
  <c r="AO21" i="56"/>
  <c r="H12" i="56"/>
  <c r="Y8" i="56"/>
  <c r="AI5" i="56"/>
  <c r="Z8" i="56"/>
  <c r="AN8" i="56"/>
  <c r="AL8" i="56"/>
  <c r="AL7" i="56"/>
  <c r="AO15" i="56"/>
  <c r="AO8" i="56"/>
  <c r="P8" i="56"/>
  <c r="N7" i="56"/>
  <c r="AD6" i="56"/>
  <c r="AO23" i="56"/>
  <c r="AA8" i="56"/>
  <c r="Y11" i="56"/>
  <c r="AF7" i="56"/>
  <c r="AO14" i="56"/>
  <c r="AO7" i="56"/>
  <c r="AO10" i="56"/>
  <c r="C46" i="53"/>
  <c r="D6" i="54" s="1"/>
  <c r="F6" i="56"/>
  <c r="K5" i="56"/>
  <c r="AG5" i="56"/>
  <c r="Q7" i="56"/>
  <c r="I6" i="56"/>
  <c r="AM7" i="56"/>
  <c r="O6" i="56"/>
  <c r="G5" i="56"/>
  <c r="AE8" i="56"/>
  <c r="O7" i="56"/>
  <c r="AK8" i="56"/>
  <c r="AC7" i="56"/>
  <c r="AL5" i="56"/>
  <c r="AB12" i="56"/>
  <c r="E11" i="56"/>
  <c r="W9" i="56"/>
  <c r="W13" i="56"/>
  <c r="R10" i="56"/>
  <c r="Q8" i="56"/>
  <c r="AI6" i="56"/>
  <c r="L5" i="56"/>
  <c r="AF8" i="56"/>
  <c r="I7" i="56"/>
  <c r="AA5" i="56"/>
  <c r="X7" i="56"/>
  <c r="AE7" i="56"/>
  <c r="H6" i="56"/>
  <c r="AD7" i="56"/>
  <c r="G6" i="56"/>
  <c r="D8" i="56"/>
  <c r="V6" i="56"/>
  <c r="C4" i="56"/>
  <c r="C26" i="56" s="1"/>
  <c r="F5" i="56"/>
  <c r="T12" i="56"/>
  <c r="AL10" i="56"/>
  <c r="O9" i="56"/>
  <c r="AC5" i="56"/>
  <c r="AL9" i="56"/>
  <c r="M6" i="56"/>
  <c r="AK9" i="56"/>
  <c r="L6" i="56"/>
  <c r="O13" i="56"/>
  <c r="AG11" i="56"/>
  <c r="J10" i="56"/>
  <c r="I8" i="56"/>
  <c r="AA6" i="56"/>
  <c r="D5" i="56"/>
  <c r="X8" i="56"/>
  <c r="S5" i="56"/>
  <c r="AM8" i="56"/>
  <c r="P7" i="56"/>
  <c r="AH5" i="56"/>
  <c r="W7" i="56"/>
  <c r="V7" i="56"/>
  <c r="AN5" i="56"/>
  <c r="AK7" i="56"/>
  <c r="N6" i="56"/>
  <c r="AA13" i="56"/>
  <c r="D12" i="56"/>
  <c r="V10" i="56"/>
  <c r="K7" i="56"/>
  <c r="V9" i="56"/>
  <c r="U9" i="56"/>
  <c r="AN12" i="56"/>
  <c r="Q11" i="56"/>
  <c r="AI9" i="56"/>
  <c r="D6" i="56"/>
  <c r="AH7" i="56"/>
  <c r="K6" i="56"/>
  <c r="H8" i="56"/>
  <c r="Z6" i="56"/>
  <c r="W8" i="56"/>
  <c r="R5" i="56"/>
  <c r="AD8" i="56"/>
  <c r="G7" i="56"/>
  <c r="Y5" i="56"/>
  <c r="AC8" i="56"/>
  <c r="F7" i="56"/>
  <c r="X5" i="56"/>
  <c r="U7" i="56"/>
  <c r="AM5" i="56"/>
  <c r="G49" i="40"/>
  <c r="S13" i="56"/>
  <c r="AK11" i="56"/>
  <c r="N10" i="56"/>
  <c r="N9" i="56"/>
  <c r="V5" i="56"/>
  <c r="M9" i="56"/>
  <c r="U5" i="56"/>
  <c r="AF12" i="56"/>
  <c r="I11" i="56"/>
  <c r="AA9" i="56"/>
  <c r="R8" i="56"/>
  <c r="Z7" i="56"/>
  <c r="AO5" i="56"/>
  <c r="R6" i="56"/>
  <c r="O8" i="56"/>
  <c r="AG6" i="56"/>
  <c r="J5" i="56"/>
  <c r="V8" i="56"/>
  <c r="AN6" i="56"/>
  <c r="Q5" i="56"/>
  <c r="U8" i="56"/>
  <c r="AM6" i="56"/>
  <c r="P5" i="56"/>
  <c r="AJ8" i="56"/>
  <c r="M7" i="56"/>
  <c r="AE5" i="56"/>
  <c r="T47" i="51"/>
  <c r="H49" i="40"/>
  <c r="E46" i="53"/>
  <c r="D8" i="54" s="1"/>
  <c r="AC6" i="56"/>
  <c r="K13" i="56"/>
  <c r="AC11" i="56"/>
  <c r="F10" i="56"/>
  <c r="F9" i="56"/>
  <c r="AJ7" i="56"/>
  <c r="E9" i="56"/>
  <c r="AI7" i="56"/>
  <c r="X12" i="56"/>
  <c r="S9" i="56"/>
  <c r="R7" i="56"/>
  <c r="AJ5" i="56"/>
  <c r="AG7" i="56"/>
  <c r="J6" i="56"/>
  <c r="G8" i="56"/>
  <c r="Y6" i="56"/>
  <c r="N8" i="56"/>
  <c r="AF6" i="56"/>
  <c r="I5" i="56"/>
  <c r="M8" i="56"/>
  <c r="AE6" i="56"/>
  <c r="H5" i="56"/>
  <c r="AB8" i="56"/>
  <c r="E7" i="56"/>
  <c r="W5" i="56"/>
  <c r="AO12" i="56"/>
  <c r="U11" i="56"/>
  <c r="AM9" i="56"/>
  <c r="T6" i="56"/>
  <c r="D7" i="56"/>
  <c r="AO6" i="56"/>
  <c r="AM13" i="56"/>
  <c r="P12" i="56"/>
  <c r="AH10" i="56"/>
  <c r="K9" i="56"/>
  <c r="M5" i="56"/>
  <c r="AG8" i="56"/>
  <c r="J7" i="56"/>
  <c r="AB5" i="56"/>
  <c r="Y7" i="56"/>
  <c r="AN7" i="56"/>
  <c r="Q6" i="56"/>
  <c r="F8" i="56"/>
  <c r="X6" i="56"/>
  <c r="E8" i="56"/>
  <c r="W6" i="56"/>
  <c r="T8" i="56"/>
  <c r="AL6" i="56"/>
  <c r="D46" i="53"/>
  <c r="D7" i="54" s="1"/>
  <c r="U47" i="51"/>
  <c r="C14" i="56" l="1"/>
  <c r="C16" i="56"/>
  <c r="C29" i="56"/>
  <c r="AP29" i="56" s="1"/>
  <c r="I34" i="40" s="1"/>
  <c r="K34" i="40" s="1"/>
  <c r="C19" i="56"/>
  <c r="AP19" i="56" s="1"/>
  <c r="I24" i="40" s="1"/>
  <c r="K24" i="40" s="1"/>
  <c r="C18" i="56"/>
  <c r="J3" i="52"/>
  <c r="J13" i="52"/>
  <c r="J27" i="52"/>
  <c r="J18" i="52"/>
  <c r="J20" i="52"/>
  <c r="J25" i="52"/>
  <c r="J15" i="52"/>
  <c r="J4" i="52"/>
  <c r="J9" i="52"/>
  <c r="J21" i="52"/>
  <c r="J35" i="52"/>
  <c r="J10" i="52"/>
  <c r="J12" i="52"/>
  <c r="J17" i="52"/>
  <c r="J29" i="52"/>
  <c r="J34" i="52"/>
  <c r="J19" i="52"/>
  <c r="J28" i="52"/>
  <c r="J37" i="52"/>
  <c r="J7" i="52"/>
  <c r="J40" i="52"/>
  <c r="J38" i="52"/>
  <c r="J16" i="52"/>
  <c r="J24" i="52"/>
  <c r="J39" i="52"/>
  <c r="J31" i="52"/>
  <c r="J30" i="52"/>
  <c r="J11" i="52"/>
  <c r="J36" i="52"/>
  <c r="J14" i="52"/>
  <c r="J5" i="52"/>
  <c r="J6" i="52"/>
  <c r="J32" i="52"/>
  <c r="J8" i="52"/>
  <c r="J23" i="52"/>
  <c r="J41" i="52"/>
  <c r="J22" i="52"/>
  <c r="J26" i="52"/>
  <c r="J33" i="52"/>
  <c r="C34" i="56"/>
  <c r="AP34" i="56" s="1"/>
  <c r="I39" i="40" s="1"/>
  <c r="K39" i="40" s="1"/>
  <c r="C37" i="56"/>
  <c r="AP37" i="56" s="1"/>
  <c r="I42" i="40" s="1"/>
  <c r="K42" i="40" s="1"/>
  <c r="C15" i="56"/>
  <c r="AP15" i="56" s="1"/>
  <c r="I20" i="40" s="1"/>
  <c r="K20" i="40" s="1"/>
  <c r="C32" i="56"/>
  <c r="AP32" i="56" s="1"/>
  <c r="I37" i="40" s="1"/>
  <c r="K37" i="40" s="1"/>
  <c r="C28" i="56"/>
  <c r="AP28" i="56" s="1"/>
  <c r="I33" i="40" s="1"/>
  <c r="K33" i="40" s="1"/>
  <c r="C17" i="56"/>
  <c r="AP17" i="56" s="1"/>
  <c r="I22" i="40" s="1"/>
  <c r="K22" i="40" s="1"/>
  <c r="C13" i="56"/>
  <c r="AP13" i="56" s="1"/>
  <c r="I18" i="40" s="1"/>
  <c r="K18" i="40" s="1"/>
  <c r="C33" i="56"/>
  <c r="AP33" i="56" s="1"/>
  <c r="I38" i="40" s="1"/>
  <c r="K38" i="40" s="1"/>
  <c r="C5" i="56"/>
  <c r="AP5" i="56" s="1"/>
  <c r="I10" i="40" s="1"/>
  <c r="K10" i="40" s="1"/>
  <c r="AP4" i="56"/>
  <c r="C41" i="56"/>
  <c r="AP41" i="56" s="1"/>
  <c r="I46" i="40" s="1"/>
  <c r="K46" i="40" s="1"/>
  <c r="C22" i="56"/>
  <c r="AP22" i="56" s="1"/>
  <c r="I27" i="40" s="1"/>
  <c r="K27" i="40" s="1"/>
  <c r="C11" i="56"/>
  <c r="AP11" i="56" s="1"/>
  <c r="I16" i="40" s="1"/>
  <c r="K16" i="40" s="1"/>
  <c r="C7" i="56"/>
  <c r="AP7" i="56" s="1"/>
  <c r="I12" i="40" s="1"/>
  <c r="K12" i="40" s="1"/>
  <c r="C42" i="56"/>
  <c r="AP42" i="56" s="1"/>
  <c r="I47" i="40" s="1"/>
  <c r="K47" i="40" s="1"/>
  <c r="C31" i="56"/>
  <c r="AP31" i="56" s="1"/>
  <c r="I36" i="40" s="1"/>
  <c r="K36" i="40" s="1"/>
  <c r="C27" i="56"/>
  <c r="AP27" i="56" s="1"/>
  <c r="I32" i="40" s="1"/>
  <c r="K32" i="40" s="1"/>
  <c r="C25" i="56"/>
  <c r="AP25" i="56" s="1"/>
  <c r="I30" i="40" s="1"/>
  <c r="K30" i="40" s="1"/>
  <c r="C35" i="56"/>
  <c r="AP35" i="56" s="1"/>
  <c r="I40" i="40" s="1"/>
  <c r="K40" i="40" s="1"/>
  <c r="C36" i="56"/>
  <c r="AP36" i="56" s="1"/>
  <c r="I41" i="40" s="1"/>
  <c r="K41" i="40" s="1"/>
  <c r="C8" i="56"/>
  <c r="AP8" i="56" s="1"/>
  <c r="I13" i="40" s="1"/>
  <c r="K13" i="40" s="1"/>
  <c r="C39" i="56"/>
  <c r="AP39" i="56" s="1"/>
  <c r="I44" i="40" s="1"/>
  <c r="K44" i="40" s="1"/>
  <c r="C24" i="56"/>
  <c r="AP24" i="56" s="1"/>
  <c r="I29" i="40" s="1"/>
  <c r="K29" i="40" s="1"/>
  <c r="C20" i="56"/>
  <c r="AP20" i="56" s="1"/>
  <c r="I25" i="40" s="1"/>
  <c r="K25" i="40" s="1"/>
  <c r="C9" i="56"/>
  <c r="AP9" i="56" s="1"/>
  <c r="I14" i="40" s="1"/>
  <c r="K14" i="40" s="1"/>
  <c r="C43" i="56"/>
  <c r="AP43" i="56" s="1"/>
  <c r="I48" i="40" s="1"/>
  <c r="K48" i="40" s="1"/>
  <c r="C40" i="56"/>
  <c r="AP40" i="56" s="1"/>
  <c r="I45" i="40" s="1"/>
  <c r="K45" i="40" s="1"/>
  <c r="C30" i="56"/>
  <c r="AP30" i="56" s="1"/>
  <c r="I35" i="40" s="1"/>
  <c r="K35" i="40" s="1"/>
  <c r="C21" i="56"/>
  <c r="AP21" i="56" s="1"/>
  <c r="I26" i="40" s="1"/>
  <c r="K26" i="40" s="1"/>
  <c r="C10" i="56"/>
  <c r="AP10" i="56" s="1"/>
  <c r="I15" i="40" s="1"/>
  <c r="K15" i="40" s="1"/>
  <c r="C38" i="56"/>
  <c r="AP38" i="56" s="1"/>
  <c r="I43" i="40" s="1"/>
  <c r="K43" i="40" s="1"/>
  <c r="C6" i="56"/>
  <c r="AP6" i="56" s="1"/>
  <c r="I11" i="40" s="1"/>
  <c r="K11" i="40" s="1"/>
  <c r="C23" i="56"/>
  <c r="AP23" i="56" s="1"/>
  <c r="I28" i="40" s="1"/>
  <c r="K28" i="40" s="1"/>
  <c r="C12" i="56"/>
  <c r="AP12" i="56" s="1"/>
  <c r="I17" i="40" s="1"/>
  <c r="K17" i="40" s="1"/>
  <c r="AP26" i="56"/>
  <c r="I31" i="40" s="1"/>
  <c r="K31" i="40" s="1"/>
  <c r="AP18" i="56"/>
  <c r="I23" i="40" s="1"/>
  <c r="K23" i="40" s="1"/>
  <c r="AP14" i="56"/>
  <c r="I19" i="40" s="1"/>
  <c r="K19" i="40" s="1"/>
  <c r="AP16" i="56"/>
  <c r="I21" i="40" s="1"/>
  <c r="K21" i="40" s="1"/>
  <c r="S46" i="53"/>
  <c r="D10" i="54" s="1"/>
  <c r="R46" i="53"/>
  <c r="D9" i="54" s="1"/>
  <c r="J42" i="52" l="1"/>
  <c r="I49" i="40"/>
  <c r="L10" i="40" a="1"/>
  <c r="K49" i="40"/>
  <c r="N23" i="40" l="1"/>
  <c r="H20" i="53" s="1"/>
  <c r="F18" i="53"/>
  <c r="F31" i="53"/>
  <c r="M29" i="40"/>
  <c r="G26" i="53" s="1"/>
  <c r="F32" i="53"/>
  <c r="F16" i="53"/>
  <c r="N28" i="40"/>
  <c r="H25" i="53" s="1"/>
  <c r="F13" i="53"/>
  <c r="F9" i="53"/>
  <c r="N39" i="40"/>
  <c r="H36" i="53" s="1"/>
  <c r="F43" i="53"/>
  <c r="N18" i="40"/>
  <c r="H15" i="53" s="1"/>
  <c r="M38" i="40"/>
  <c r="G35" i="53" s="1"/>
  <c r="N41" i="40"/>
  <c r="H38" i="53" s="1"/>
  <c r="F35" i="53"/>
  <c r="F26" i="53"/>
  <c r="F42" i="53"/>
  <c r="M24" i="40"/>
  <c r="G21" i="53" s="1"/>
  <c r="M15" i="40"/>
  <c r="G12" i="53" s="1"/>
  <c r="M44" i="40"/>
  <c r="G41" i="53" s="1"/>
  <c r="M35" i="40"/>
  <c r="G32" i="53" s="1"/>
  <c r="F19" i="53"/>
  <c r="N36" i="40"/>
  <c r="H33" i="53" s="1"/>
  <c r="N40" i="40"/>
  <c r="H37" i="53" s="1"/>
  <c r="M14" i="40"/>
  <c r="G11" i="53" s="1"/>
  <c r="F34" i="53"/>
  <c r="F10" i="53"/>
  <c r="M33" i="40"/>
  <c r="G30" i="53" s="1"/>
  <c r="N25" i="40"/>
  <c r="H22" i="53" s="1"/>
  <c r="N17" i="40"/>
  <c r="H14" i="53" s="1"/>
  <c r="N14" i="40"/>
  <c r="H11" i="53" s="1"/>
  <c r="F24" i="53"/>
  <c r="F29" i="53"/>
  <c r="N48" i="40"/>
  <c r="H45" i="53" s="1"/>
  <c r="F12" i="53"/>
  <c r="M26" i="40"/>
  <c r="G23" i="53" s="1"/>
  <c r="M46" i="40"/>
  <c r="G43" i="53" s="1"/>
  <c r="M37" i="40"/>
  <c r="G34" i="53" s="1"/>
  <c r="F27" i="53"/>
  <c r="L10" i="40"/>
  <c r="M41" i="40"/>
  <c r="G38" i="53" s="1"/>
  <c r="M20" i="40"/>
  <c r="G17" i="53" s="1"/>
  <c r="F23" i="53"/>
  <c r="F45" i="53"/>
  <c r="N26" i="40"/>
  <c r="H23" i="53" s="1"/>
  <c r="F37" i="53"/>
  <c r="F15" i="53"/>
  <c r="N43" i="40"/>
  <c r="H40" i="53" s="1"/>
  <c r="M21" i="40"/>
  <c r="G18" i="53" s="1"/>
  <c r="F38" i="53"/>
  <c r="M17" i="40"/>
  <c r="G14" i="53" s="1"/>
  <c r="M18" i="40"/>
  <c r="G15" i="53" s="1"/>
  <c r="N35" i="40"/>
  <c r="H32" i="53" s="1"/>
  <c r="M12" i="40"/>
  <c r="G9" i="53" s="1"/>
  <c r="N31" i="40"/>
  <c r="H28" i="53" s="1"/>
  <c r="N22" i="40"/>
  <c r="H19" i="53" s="1"/>
  <c r="M32" i="40"/>
  <c r="G29" i="53" s="1"/>
  <c r="F8" i="53"/>
  <c r="M31" i="40"/>
  <c r="G28" i="53" s="1"/>
  <c r="F36" i="53"/>
  <c r="F25" i="53"/>
  <c r="M16" i="40"/>
  <c r="G13" i="53" s="1"/>
  <c r="N11" i="40"/>
  <c r="H8" i="53" s="1"/>
  <c r="N12" i="40"/>
  <c r="H9" i="53" s="1"/>
  <c r="N27" i="40"/>
  <c r="H24" i="53" s="1"/>
  <c r="M25" i="40"/>
  <c r="G22" i="53" s="1"/>
  <c r="N33" i="40"/>
  <c r="H30" i="53" s="1"/>
  <c r="N47" i="40"/>
  <c r="H44" i="53" s="1"/>
  <c r="N42" i="40"/>
  <c r="H39" i="53" s="1"/>
  <c r="N30" i="40"/>
  <c r="H27" i="53" s="1"/>
  <c r="M27" i="40"/>
  <c r="G24" i="53" s="1"/>
  <c r="N19" i="40"/>
  <c r="H16" i="53" s="1"/>
  <c r="F21" i="53"/>
  <c r="N15" i="40"/>
  <c r="H12" i="53" s="1"/>
  <c r="N37" i="40"/>
  <c r="H34" i="53" s="1"/>
  <c r="M22" i="40"/>
  <c r="G19" i="53" s="1"/>
  <c r="F39" i="53"/>
  <c r="N24" i="40"/>
  <c r="H21" i="53" s="1"/>
  <c r="N44" i="40"/>
  <c r="H41" i="53" s="1"/>
  <c r="M28" i="40"/>
  <c r="G25" i="53" s="1"/>
  <c r="N16" i="40"/>
  <c r="H13" i="53" s="1"/>
  <c r="F17" i="53"/>
  <c r="M30" i="40"/>
  <c r="G27" i="53" s="1"/>
  <c r="M13" i="40"/>
  <c r="G10" i="53" s="1"/>
  <c r="N46" i="40"/>
  <c r="H43" i="53" s="1"/>
  <c r="F14" i="53"/>
  <c r="F30" i="53"/>
  <c r="M47" i="40"/>
  <c r="G44" i="53" s="1"/>
  <c r="M43" i="40"/>
  <c r="G40" i="53" s="1"/>
  <c r="M11" i="40"/>
  <c r="G8" i="53" s="1"/>
  <c r="M42" i="40"/>
  <c r="G39" i="53" s="1"/>
  <c r="M36" i="40"/>
  <c r="G33" i="53" s="1"/>
  <c r="M45" i="40"/>
  <c r="G42" i="53" s="1"/>
  <c r="M48" i="40"/>
  <c r="G45" i="53" s="1"/>
  <c r="N38" i="40"/>
  <c r="H35" i="53" s="1"/>
  <c r="F20" i="53"/>
  <c r="M19" i="40"/>
  <c r="G16" i="53" s="1"/>
  <c r="N13" i="40"/>
  <c r="H10" i="53" s="1"/>
  <c r="M23" i="40"/>
  <c r="G20" i="53" s="1"/>
  <c r="F40" i="53"/>
  <c r="N21" i="40"/>
  <c r="H18" i="53" s="1"/>
  <c r="M40" i="40"/>
  <c r="G37" i="53" s="1"/>
  <c r="F11" i="53"/>
  <c r="N29" i="40"/>
  <c r="H26" i="53" s="1"/>
  <c r="F28" i="53"/>
  <c r="N45" i="40"/>
  <c r="H42" i="53" s="1"/>
  <c r="M34" i="40"/>
  <c r="G31" i="53" s="1"/>
  <c r="N32" i="40"/>
  <c r="H29" i="53" s="1"/>
  <c r="M39" i="40"/>
  <c r="G36" i="53" s="1"/>
  <c r="F44" i="53"/>
  <c r="F33" i="53"/>
  <c r="F41" i="53"/>
  <c r="N34" i="40"/>
  <c r="H31" i="53" s="1"/>
  <c r="N20" i="40"/>
  <c r="H17" i="53" s="1"/>
  <c r="F22" i="53"/>
  <c r="N10" i="40" l="1"/>
  <c r="F7" i="53"/>
  <c r="M10" i="40"/>
  <c r="L49" i="40"/>
  <c r="G7" i="53" l="1"/>
  <c r="G46" i="53" s="1"/>
  <c r="F7" i="54" s="1"/>
  <c r="M49" i="40"/>
  <c r="U46" i="53"/>
  <c r="F10" i="54" s="1"/>
  <c r="T46" i="53"/>
  <c r="F9" i="54" s="1"/>
  <c r="F46" i="53"/>
  <c r="F6" i="54" s="1"/>
  <c r="H7" i="53"/>
  <c r="H46" i="53" s="1"/>
  <c r="F8" i="54" s="1"/>
  <c r="N49" i="40"/>
  <c r="P49" i="40" s="1"/>
  <c r="R49" i="40" s="1"/>
  <c r="S13" i="40" l="1"/>
  <c r="T13" i="40" s="1"/>
  <c r="S24" i="40"/>
  <c r="T24" i="40" s="1"/>
  <c r="S39" i="40"/>
  <c r="T39" i="40" s="1"/>
  <c r="S19" i="40"/>
  <c r="T19" i="40" s="1"/>
  <c r="S32" i="40"/>
  <c r="T32" i="40" s="1"/>
  <c r="S22" i="40"/>
  <c r="T22" i="40" s="1"/>
  <c r="S46" i="40"/>
  <c r="T46" i="40" s="1"/>
  <c r="S42" i="40"/>
  <c r="T42" i="40" s="1"/>
  <c r="S48" i="40"/>
  <c r="T48" i="40" s="1"/>
  <c r="S17" i="40"/>
  <c r="T17" i="40" s="1"/>
  <c r="S45" i="40"/>
  <c r="T45" i="40" s="1"/>
  <c r="S21" i="40"/>
  <c r="T21" i="40" s="1"/>
  <c r="S11" i="40"/>
  <c r="T11" i="40" s="1"/>
  <c r="S34" i="40"/>
  <c r="T34" i="40" s="1"/>
  <c r="S16" i="40"/>
  <c r="T16" i="40" s="1"/>
  <c r="S35" i="40"/>
  <c r="T35" i="40" s="1"/>
  <c r="S47" i="40"/>
  <c r="T47" i="40" s="1"/>
  <c r="S25" i="40"/>
  <c r="T25" i="40" s="1"/>
  <c r="S44" i="40"/>
  <c r="T44" i="40" s="1"/>
  <c r="S43" i="40"/>
  <c r="T43" i="40" s="1"/>
  <c r="S18" i="40"/>
  <c r="T18" i="40" s="1"/>
  <c r="S14" i="40"/>
  <c r="T14" i="40" s="1"/>
  <c r="S30" i="40"/>
  <c r="T30" i="40" s="1"/>
  <c r="S10" i="40"/>
  <c r="S41" i="40"/>
  <c r="T41" i="40" s="1"/>
  <c r="S26" i="40"/>
  <c r="T26" i="40" s="1"/>
  <c r="S28" i="40"/>
  <c r="T28" i="40" s="1"/>
  <c r="S33" i="40"/>
  <c r="T33" i="40" s="1"/>
  <c r="S40" i="40"/>
  <c r="T40" i="40" s="1"/>
  <c r="S15" i="40"/>
  <c r="T15" i="40" s="1"/>
  <c r="S23" i="40"/>
  <c r="T23" i="40" s="1"/>
  <c r="S38" i="40"/>
  <c r="T38" i="40" s="1"/>
  <c r="S20" i="40"/>
  <c r="T20" i="40" s="1"/>
  <c r="S12" i="40"/>
  <c r="T12" i="40" s="1"/>
  <c r="S29" i="40"/>
  <c r="T29" i="40" s="1"/>
  <c r="S36" i="40"/>
  <c r="T36" i="40" s="1"/>
  <c r="S31" i="40"/>
  <c r="T31" i="40" s="1"/>
  <c r="S27" i="40"/>
  <c r="T27" i="40" s="1"/>
  <c r="S37" i="40"/>
  <c r="T37" i="40" s="1"/>
  <c r="S49" i="40" l="1"/>
  <c r="T10" i="40"/>
  <c r="T49" i="40" s="1"/>
  <c r="U49" i="40" s="1"/>
  <c r="V40" i="40" l="1"/>
  <c r="V31" i="40"/>
  <c r="V32" i="40"/>
  <c r="V15" i="40"/>
  <c r="V26" i="40"/>
  <c r="V11" i="40"/>
  <c r="V29" i="40"/>
  <c r="V18" i="40"/>
  <c r="V12" i="40"/>
  <c r="V25" i="40"/>
  <c r="V41" i="40"/>
  <c r="V37" i="40"/>
  <c r="V30" i="40"/>
  <c r="V35" i="40"/>
  <c r="V19" i="40"/>
  <c r="V27" i="40"/>
  <c r="V33" i="40"/>
  <c r="V38" i="40"/>
  <c r="V36" i="40"/>
  <c r="V10" i="40"/>
  <c r="V47" i="40"/>
  <c r="V23" i="40"/>
  <c r="V48" i="40"/>
  <c r="V14" i="40"/>
  <c r="V44" i="40"/>
  <c r="V42" i="40"/>
  <c r="V43" i="40"/>
  <c r="V28" i="40"/>
  <c r="V24" i="40"/>
  <c r="V46" i="40"/>
  <c r="V16" i="40"/>
  <c r="V34" i="40"/>
  <c r="V17" i="40"/>
  <c r="V39" i="40"/>
  <c r="V21" i="40"/>
  <c r="V20" i="40"/>
  <c r="V45" i="40"/>
  <c r="V22" i="40"/>
  <c r="V13" i="40"/>
  <c r="W10" i="40" l="1" a="1"/>
  <c r="V49" i="40"/>
  <c r="AA27" i="40" l="1"/>
  <c r="L24" i="53" s="1"/>
  <c r="Y33" i="40"/>
  <c r="I43" i="53"/>
  <c r="X21" i="40"/>
  <c r="AA33" i="40"/>
  <c r="L30" i="53" s="1"/>
  <c r="AA46" i="40"/>
  <c r="L43" i="53" s="1"/>
  <c r="I13" i="53"/>
  <c r="I45" i="53"/>
  <c r="X18" i="40"/>
  <c r="Y48" i="40"/>
  <c r="Y18" i="40"/>
  <c r="X33" i="40"/>
  <c r="AA18" i="40"/>
  <c r="L15" i="53" s="1"/>
  <c r="Y27" i="40"/>
  <c r="AA30" i="40"/>
  <c r="L27" i="53" s="1"/>
  <c r="X22" i="40"/>
  <c r="Y13" i="40"/>
  <c r="X36" i="40"/>
  <c r="AA41" i="40"/>
  <c r="L38" i="53" s="1"/>
  <c r="Y32" i="40"/>
  <c r="I27" i="53"/>
  <c r="AA29" i="40"/>
  <c r="L26" i="53" s="1"/>
  <c r="AA32" i="40"/>
  <c r="L29" i="53" s="1"/>
  <c r="Y30" i="40"/>
  <c r="X11" i="40"/>
  <c r="AA21" i="40"/>
  <c r="L18" i="53" s="1"/>
  <c r="I23" i="53"/>
  <c r="X45" i="40"/>
  <c r="AA44" i="40"/>
  <c r="L41" i="53" s="1"/>
  <c r="Y40" i="40"/>
  <c r="X16" i="40"/>
  <c r="X46" i="40"/>
  <c r="Y16" i="40"/>
  <c r="AA17" i="40"/>
  <c r="L14" i="53" s="1"/>
  <c r="AA42" i="40"/>
  <c r="L39" i="53" s="1"/>
  <c r="AA16" i="40"/>
  <c r="L13" i="53" s="1"/>
  <c r="I34" i="53"/>
  <c r="I41" i="53"/>
  <c r="I44" i="53"/>
  <c r="Y38" i="40"/>
  <c r="I19" i="53"/>
  <c r="Y43" i="40"/>
  <c r="I26" i="53"/>
  <c r="Y36" i="40"/>
  <c r="W10" i="40"/>
  <c r="X19" i="40"/>
  <c r="I28" i="53"/>
  <c r="I8" i="53"/>
  <c r="I29" i="53"/>
  <c r="Y19" i="40"/>
  <c r="Y31" i="40"/>
  <c r="AA11" i="40"/>
  <c r="L8" i="53" s="1"/>
  <c r="AA35" i="40"/>
  <c r="L32" i="53" s="1"/>
  <c r="I40" i="53"/>
  <c r="I18" i="53"/>
  <c r="X26" i="40"/>
  <c r="Y45" i="40"/>
  <c r="X44" i="40"/>
  <c r="Y21" i="40"/>
  <c r="Y26" i="40"/>
  <c r="AA45" i="40"/>
  <c r="L42" i="53" s="1"/>
  <c r="Y44" i="40"/>
  <c r="X27" i="40"/>
  <c r="AA26" i="40"/>
  <c r="L23" i="53" s="1"/>
  <c r="I42" i="53"/>
  <c r="X41" i="40"/>
  <c r="X47" i="40"/>
  <c r="AA43" i="40"/>
  <c r="L40" i="53" s="1"/>
  <c r="I38" i="53"/>
  <c r="Y41" i="40"/>
  <c r="I32" i="53"/>
  <c r="I16" i="53"/>
  <c r="AA23" i="40"/>
  <c r="L20" i="53" s="1"/>
  <c r="AA20" i="40"/>
  <c r="L17" i="53" s="1"/>
  <c r="X30" i="40"/>
  <c r="Y35" i="40"/>
  <c r="X43" i="40"/>
  <c r="I30" i="53"/>
  <c r="Y11" i="40"/>
  <c r="X37" i="40"/>
  <c r="X40" i="40"/>
  <c r="I39" i="53"/>
  <c r="I9" i="53"/>
  <c r="Y37" i="40"/>
  <c r="I37" i="53"/>
  <c r="Y42" i="40"/>
  <c r="X12" i="40"/>
  <c r="X31" i="40"/>
  <c r="AA28" i="40"/>
  <c r="L25" i="53" s="1"/>
  <c r="I22" i="53"/>
  <c r="AA47" i="40"/>
  <c r="L44" i="53" s="1"/>
  <c r="AA19" i="40"/>
  <c r="L16" i="53" s="1"/>
  <c r="X23" i="40"/>
  <c r="Y20" i="40"/>
  <c r="Y46" i="40"/>
  <c r="Y22" i="40"/>
  <c r="X17" i="40"/>
  <c r="I20" i="53"/>
  <c r="I17" i="53"/>
  <c r="AA31" i="40"/>
  <c r="L28" i="53" s="1"/>
  <c r="Y23" i="40"/>
  <c r="X20" i="40"/>
  <c r="X42" i="40"/>
  <c r="X13" i="40"/>
  <c r="I12" i="53"/>
  <c r="AA40" i="40"/>
  <c r="L37" i="53" s="1"/>
  <c r="X34" i="40"/>
  <c r="I36" i="53"/>
  <c r="Y34" i="40"/>
  <c r="AA37" i="40"/>
  <c r="L34" i="53" s="1"/>
  <c r="I11" i="53"/>
  <c r="X24" i="40"/>
  <c r="I31" i="53"/>
  <c r="Y28" i="40"/>
  <c r="X25" i="40"/>
  <c r="I35" i="53"/>
  <c r="I25" i="53"/>
  <c r="Y25" i="40"/>
  <c r="I14" i="53"/>
  <c r="Y17" i="40"/>
  <c r="X28" i="40"/>
  <c r="AA25" i="40"/>
  <c r="L22" i="53" s="1"/>
  <c r="X35" i="40"/>
  <c r="X39" i="40"/>
  <c r="X32" i="40"/>
  <c r="Y47" i="40"/>
  <c r="AA22" i="40"/>
  <c r="L19" i="53" s="1"/>
  <c r="AA38" i="40"/>
  <c r="L35" i="53" s="1"/>
  <c r="AA48" i="40"/>
  <c r="L45" i="53" s="1"/>
  <c r="I15" i="53"/>
  <c r="AA13" i="40"/>
  <c r="L10" i="53" s="1"/>
  <c r="AA36" i="40"/>
  <c r="L33" i="53" s="1"/>
  <c r="I10" i="53"/>
  <c r="Y39" i="40"/>
  <c r="AA39" i="40"/>
  <c r="L36" i="53" s="1"/>
  <c r="Y12" i="40"/>
  <c r="X48" i="40"/>
  <c r="AA34" i="40"/>
  <c r="L31" i="53" s="1"/>
  <c r="AA15" i="40"/>
  <c r="L12" i="53" s="1"/>
  <c r="I33" i="53"/>
  <c r="Y14" i="40"/>
  <c r="Y24" i="40"/>
  <c r="X29" i="40"/>
  <c r="AA14" i="40"/>
  <c r="L11" i="53" s="1"/>
  <c r="AA24" i="40"/>
  <c r="L21" i="53" s="1"/>
  <c r="X14" i="40"/>
  <c r="I21" i="53"/>
  <c r="AA12" i="40"/>
  <c r="L9" i="53" s="1"/>
  <c r="X38" i="40"/>
  <c r="Y29" i="40"/>
  <c r="X15" i="40"/>
  <c r="I24" i="53"/>
  <c r="Y15" i="40"/>
  <c r="X33" i="53" l="1"/>
  <c r="Y33" i="53"/>
  <c r="J36" i="53"/>
  <c r="AB39" i="40"/>
  <c r="M36" i="53" s="1"/>
  <c r="J21" i="53"/>
  <c r="AB24" i="40"/>
  <c r="M21" i="53" s="1"/>
  <c r="Y17" i="53"/>
  <c r="X17" i="53"/>
  <c r="AC20" i="40"/>
  <c r="N17" i="53" s="1"/>
  <c r="K17" i="53"/>
  <c r="K23" i="53"/>
  <c r="AC26" i="40"/>
  <c r="N23" i="53" s="1"/>
  <c r="J23" i="53"/>
  <c r="AB26" i="40"/>
  <c r="M23" i="53" s="1"/>
  <c r="Y40" i="53"/>
  <c r="X40" i="53"/>
  <c r="AC16" i="40"/>
  <c r="N13" i="53" s="1"/>
  <c r="K13" i="53"/>
  <c r="J13" i="53"/>
  <c r="AB16" i="40"/>
  <c r="M13" i="53" s="1"/>
  <c r="K29" i="53"/>
  <c r="AC32" i="40"/>
  <c r="N29" i="53" s="1"/>
  <c r="Y20" i="53"/>
  <c r="X20" i="53"/>
  <c r="X38" i="53"/>
  <c r="Y38" i="53"/>
  <c r="J24" i="53"/>
  <c r="AB27" i="40"/>
  <c r="M24" i="53" s="1"/>
  <c r="K18" i="53"/>
  <c r="AC21" i="40"/>
  <c r="N18" i="53" s="1"/>
  <c r="X18" i="53"/>
  <c r="Y18" i="53"/>
  <c r="K28" i="53"/>
  <c r="AC31" i="40"/>
  <c r="N28" i="53" s="1"/>
  <c r="Y19" i="53"/>
  <c r="X19" i="53"/>
  <c r="Y34" i="53"/>
  <c r="X34" i="53"/>
  <c r="Y22" i="53"/>
  <c r="X22" i="53"/>
  <c r="J25" i="53"/>
  <c r="AB28" i="40"/>
  <c r="M25" i="53" s="1"/>
  <c r="Y12" i="53"/>
  <c r="X12" i="53"/>
  <c r="J20" i="53"/>
  <c r="AB23" i="40"/>
  <c r="M20" i="53" s="1"/>
  <c r="J29" i="53"/>
  <c r="AB32" i="40"/>
  <c r="M29" i="53" s="1"/>
  <c r="AB35" i="40"/>
  <c r="M32" i="53" s="1"/>
  <c r="J32" i="53"/>
  <c r="AC17" i="40"/>
  <c r="N14" i="53" s="1"/>
  <c r="K14" i="53"/>
  <c r="Y25" i="53"/>
  <c r="X25" i="53"/>
  <c r="AC28" i="40"/>
  <c r="N25" i="53" s="1"/>
  <c r="K25" i="53"/>
  <c r="AB13" i="40"/>
  <c r="M10" i="53" s="1"/>
  <c r="J10" i="53"/>
  <c r="Y37" i="53"/>
  <c r="X37" i="53"/>
  <c r="Y39" i="53"/>
  <c r="X39" i="53"/>
  <c r="K16" i="53"/>
  <c r="AC19" i="40"/>
  <c r="N16" i="53" s="1"/>
  <c r="X28" i="53"/>
  <c r="Y28" i="53"/>
  <c r="K35" i="53"/>
  <c r="AC38" i="40"/>
  <c r="N35" i="53" s="1"/>
  <c r="J43" i="53"/>
  <c r="AB46" i="40"/>
  <c r="M43" i="53" s="1"/>
  <c r="AC18" i="40"/>
  <c r="N15" i="53" s="1"/>
  <c r="K15" i="53"/>
  <c r="J15" i="53"/>
  <c r="AB18" i="40"/>
  <c r="M15" i="53" s="1"/>
  <c r="X10" i="53"/>
  <c r="Y10" i="53"/>
  <c r="K40" i="53"/>
  <c r="AC43" i="40"/>
  <c r="N40" i="53" s="1"/>
  <c r="K26" i="53"/>
  <c r="AC29" i="40"/>
  <c r="N26" i="53" s="1"/>
  <c r="K44" i="53"/>
  <c r="AC47" i="40"/>
  <c r="N44" i="53" s="1"/>
  <c r="AC42" i="40"/>
  <c r="N39" i="53" s="1"/>
  <c r="K39" i="53"/>
  <c r="J11" i="53"/>
  <c r="AB14" i="40"/>
  <c r="M11" i="53" s="1"/>
  <c r="AB48" i="40"/>
  <c r="M45" i="53" s="1"/>
  <c r="J45" i="53"/>
  <c r="Y15" i="53"/>
  <c r="X15" i="53"/>
  <c r="Y14" i="53"/>
  <c r="X14" i="53"/>
  <c r="J14" i="53"/>
  <c r="AB17" i="40"/>
  <c r="M14" i="53" s="1"/>
  <c r="J37" i="53"/>
  <c r="AB40" i="40"/>
  <c r="M37" i="53" s="1"/>
  <c r="K32" i="53"/>
  <c r="AC35" i="40"/>
  <c r="N32" i="53" s="1"/>
  <c r="Y16" i="53"/>
  <c r="X16" i="53"/>
  <c r="J44" i="53"/>
  <c r="AB47" i="40"/>
  <c r="M44" i="53" s="1"/>
  <c r="AB19" i="40"/>
  <c r="M16" i="53" s="1"/>
  <c r="J16" i="53"/>
  <c r="K37" i="53"/>
  <c r="AC40" i="40"/>
  <c r="N37" i="53" s="1"/>
  <c r="J8" i="53"/>
  <c r="AB11" i="40"/>
  <c r="M8" i="53" s="1"/>
  <c r="J19" i="53"/>
  <c r="AB22" i="40"/>
  <c r="M19" i="53" s="1"/>
  <c r="X13" i="53"/>
  <c r="Y13" i="53"/>
  <c r="X43" i="53"/>
  <c r="Y43" i="53"/>
  <c r="AC25" i="40"/>
  <c r="N22" i="53" s="1"/>
  <c r="K22" i="53"/>
  <c r="X24" i="53"/>
  <c r="Y24" i="53"/>
  <c r="J26" i="53"/>
  <c r="AB29" i="40"/>
  <c r="M26" i="53" s="1"/>
  <c r="AC12" i="40"/>
  <c r="N9" i="53" s="1"/>
  <c r="K9" i="53"/>
  <c r="K31" i="53"/>
  <c r="AC34" i="40"/>
  <c r="N31" i="53" s="1"/>
  <c r="X36" i="53"/>
  <c r="Y36" i="53"/>
  <c r="AB42" i="40"/>
  <c r="M39" i="53" s="1"/>
  <c r="J39" i="53"/>
  <c r="K19" i="53"/>
  <c r="AC22" i="40"/>
  <c r="N19" i="53" s="1"/>
  <c r="AC37" i="40"/>
  <c r="N34" i="53" s="1"/>
  <c r="K34" i="53"/>
  <c r="K8" i="53"/>
  <c r="AC11" i="40"/>
  <c r="N8" i="53" s="1"/>
  <c r="AB30" i="40"/>
  <c r="M27" i="53" s="1"/>
  <c r="J27" i="53"/>
  <c r="Y32" i="53"/>
  <c r="X32" i="53"/>
  <c r="AB41" i="40"/>
  <c r="M38" i="53" s="1"/>
  <c r="J38" i="53"/>
  <c r="X10" i="40"/>
  <c r="I7" i="53"/>
  <c r="AA10" i="40"/>
  <c r="W49" i="40"/>
  <c r="Y10" i="40"/>
  <c r="Y44" i="53"/>
  <c r="X44" i="53"/>
  <c r="AC30" i="40"/>
  <c r="N27" i="53" s="1"/>
  <c r="K27" i="53"/>
  <c r="J33" i="53"/>
  <c r="AB36" i="40"/>
  <c r="M33" i="53" s="1"/>
  <c r="J18" i="53"/>
  <c r="AB21" i="40"/>
  <c r="M18" i="53" s="1"/>
  <c r="K30" i="53"/>
  <c r="AC33" i="40"/>
  <c r="N30" i="53" s="1"/>
  <c r="K11" i="53"/>
  <c r="AC14" i="40"/>
  <c r="N11" i="53" s="1"/>
  <c r="J22" i="53"/>
  <c r="AB25" i="40"/>
  <c r="M22" i="53" s="1"/>
  <c r="AC23" i="40"/>
  <c r="N20" i="53" s="1"/>
  <c r="K20" i="53"/>
  <c r="J9" i="53"/>
  <c r="AB12" i="40"/>
  <c r="M9" i="53" s="1"/>
  <c r="AB43" i="40"/>
  <c r="M40" i="53" s="1"/>
  <c r="J40" i="53"/>
  <c r="X11" i="53"/>
  <c r="Y11" i="53"/>
  <c r="Y21" i="53"/>
  <c r="X21" i="53"/>
  <c r="J12" i="53"/>
  <c r="AB15" i="40"/>
  <c r="M12" i="53" s="1"/>
  <c r="X35" i="53"/>
  <c r="Y35" i="53"/>
  <c r="X31" i="53"/>
  <c r="Y31" i="53"/>
  <c r="AB34" i="40"/>
  <c r="M31" i="53" s="1"/>
  <c r="J31" i="53"/>
  <c r="K43" i="53"/>
  <c r="AC46" i="40"/>
  <c r="N43" i="53" s="1"/>
  <c r="J28" i="53"/>
  <c r="AB31" i="40"/>
  <c r="M28" i="53" s="1"/>
  <c r="J34" i="53"/>
  <c r="AB37" i="40"/>
  <c r="M34" i="53" s="1"/>
  <c r="X30" i="53"/>
  <c r="Y30" i="53"/>
  <c r="K38" i="53"/>
  <c r="AC41" i="40"/>
  <c r="N38" i="53" s="1"/>
  <c r="X42" i="53"/>
  <c r="Y42" i="53"/>
  <c r="AC44" i="40"/>
  <c r="N41" i="53" s="1"/>
  <c r="K41" i="53"/>
  <c r="J41" i="53"/>
  <c r="AB44" i="40"/>
  <c r="M41" i="53" s="1"/>
  <c r="Y29" i="53"/>
  <c r="X29" i="53"/>
  <c r="X26" i="53"/>
  <c r="Y26" i="53"/>
  <c r="AB45" i="40"/>
  <c r="M42" i="53" s="1"/>
  <c r="J42" i="53"/>
  <c r="Y27" i="53"/>
  <c r="X27" i="53"/>
  <c r="AC13" i="40"/>
  <c r="N10" i="53" s="1"/>
  <c r="K10" i="53"/>
  <c r="J30" i="53"/>
  <c r="AB33" i="40"/>
  <c r="M30" i="53" s="1"/>
  <c r="K45" i="53"/>
  <c r="AC48" i="40"/>
  <c r="N45" i="53" s="1"/>
  <c r="X45" i="53"/>
  <c r="Y45" i="53"/>
  <c r="X9" i="53"/>
  <c r="Y9" i="53"/>
  <c r="K12" i="53"/>
  <c r="AC15" i="40"/>
  <c r="N12" i="53" s="1"/>
  <c r="J35" i="53"/>
  <c r="AB38" i="40"/>
  <c r="M35" i="53" s="1"/>
  <c r="K21" i="53"/>
  <c r="AC24" i="40"/>
  <c r="N21" i="53" s="1"/>
  <c r="K36" i="53"/>
  <c r="AC39" i="40"/>
  <c r="N36" i="53" s="1"/>
  <c r="J17" i="53"/>
  <c r="AB20" i="40"/>
  <c r="M17" i="53" s="1"/>
  <c r="AC45" i="40"/>
  <c r="N42" i="53" s="1"/>
  <c r="K42" i="53"/>
  <c r="Y8" i="53"/>
  <c r="X8" i="53"/>
  <c r="AC36" i="40"/>
  <c r="N33" i="53" s="1"/>
  <c r="K33" i="53"/>
  <c r="Y41" i="53"/>
  <c r="X41" i="53"/>
  <c r="Y23" i="53"/>
  <c r="X23" i="53"/>
  <c r="K24" i="53"/>
  <c r="AC27" i="40"/>
  <c r="N24" i="53" s="1"/>
  <c r="I46" i="53" l="1"/>
  <c r="H6" i="54" s="1"/>
  <c r="L7" i="53"/>
  <c r="L46" i="53" s="1"/>
  <c r="J6" i="54" s="1"/>
  <c r="L6" i="54" s="1"/>
  <c r="AA49" i="40"/>
  <c r="AB10" i="40"/>
  <c r="J7" i="53"/>
  <c r="J46" i="53" s="1"/>
  <c r="H7" i="54" s="1"/>
  <c r="X49" i="40"/>
  <c r="K7" i="53"/>
  <c r="K46" i="53" s="1"/>
  <c r="H8" i="54" s="1"/>
  <c r="Y49" i="40"/>
  <c r="AC10" i="40"/>
  <c r="M7" i="53" l="1"/>
  <c r="M46" i="53" s="1"/>
  <c r="J7" i="54" s="1"/>
  <c r="AB49" i="40"/>
  <c r="AC49" i="40"/>
  <c r="N7" i="53"/>
  <c r="N46" i="53" s="1"/>
  <c r="J8" i="54" s="1"/>
  <c r="Y7" i="53"/>
  <c r="Y46" i="53" s="1"/>
  <c r="J10" i="54" s="1"/>
  <c r="W46" i="53"/>
  <c r="H10" i="54" s="1"/>
  <c r="V46" i="53"/>
  <c r="H9" i="54" s="1"/>
  <c r="X7" i="53"/>
  <c r="X46" i="53" s="1"/>
  <c r="J9" i="5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<sst xmlns="http://schemas.openxmlformats.org/spreadsheetml/2006/main" count="1222" uniqueCount="298">
  <si>
    <t>林業</t>
  </si>
  <si>
    <t>漁業</t>
  </si>
  <si>
    <t>その他の製造工業製品</t>
  </si>
  <si>
    <t>商業</t>
  </si>
  <si>
    <t>金融・保険</t>
  </si>
  <si>
    <t>公務</t>
  </si>
  <si>
    <t>事務用品</t>
  </si>
  <si>
    <t>内生部門計</t>
    <rPh sb="0" eb="2">
      <t>ナイセイ</t>
    </rPh>
    <rPh sb="2" eb="4">
      <t>ブモン</t>
    </rPh>
    <rPh sb="4" eb="5">
      <t>ケイ</t>
    </rPh>
    <phoneticPr fontId="2"/>
  </si>
  <si>
    <t>分類不明</t>
  </si>
  <si>
    <t>影響力係数</t>
    <rPh sb="0" eb="3">
      <t>エイキョウリョク</t>
    </rPh>
    <rPh sb="3" eb="5">
      <t>ケイスウ</t>
    </rPh>
    <phoneticPr fontId="2"/>
  </si>
  <si>
    <t>感応度係数</t>
    <rPh sb="0" eb="3">
      <t>カンノウド</t>
    </rPh>
    <rPh sb="3" eb="5">
      <t>ケイスウ</t>
    </rPh>
    <phoneticPr fontId="2"/>
  </si>
  <si>
    <t>コード／部門名</t>
    <rPh sb="4" eb="7">
      <t>ブモンメイ</t>
    </rPh>
    <phoneticPr fontId="2"/>
  </si>
  <si>
    <t>合　　計</t>
    <rPh sb="0" eb="1">
      <t>ゴウ</t>
    </rPh>
    <rPh sb="3" eb="4">
      <t>ケイ</t>
    </rPh>
    <phoneticPr fontId="2"/>
  </si>
  <si>
    <t>合　　　　計</t>
    <rPh sb="0" eb="1">
      <t>ゴウ</t>
    </rPh>
    <rPh sb="5" eb="6">
      <t>ケイ</t>
    </rPh>
    <phoneticPr fontId="2"/>
  </si>
  <si>
    <t>計</t>
    <rPh sb="0" eb="1">
      <t>ケイ</t>
    </rPh>
    <phoneticPr fontId="2"/>
  </si>
  <si>
    <t>県内自給率</t>
    <rPh sb="0" eb="2">
      <t>ケンナイ</t>
    </rPh>
    <rPh sb="2" eb="5">
      <t>ジキュウリツ</t>
    </rPh>
    <phoneticPr fontId="2"/>
  </si>
  <si>
    <t>推計順→</t>
    <rPh sb="0" eb="2">
      <t>スイケイ</t>
    </rPh>
    <rPh sb="2" eb="3">
      <t>ジュン</t>
    </rPh>
    <phoneticPr fontId="2"/>
  </si>
  <si>
    <t>①</t>
    <phoneticPr fontId="2"/>
  </si>
  <si>
    <t>②</t>
    <phoneticPr fontId="2"/>
  </si>
  <si>
    <t>東北</t>
    <rPh sb="0" eb="2">
      <t>トウホク</t>
    </rPh>
    <phoneticPr fontId="2"/>
  </si>
  <si>
    <t>福島市</t>
    <rPh sb="0" eb="3">
      <t>フクシマシ</t>
    </rPh>
    <phoneticPr fontId="2"/>
  </si>
  <si>
    <t>全国</t>
    <rPh sb="0" eb="2">
      <t>ゼンコク</t>
    </rPh>
    <phoneticPr fontId="2"/>
  </si>
  <si>
    <t>a 直接効果</t>
    <rPh sb="2" eb="4">
      <t>チョクセツ</t>
    </rPh>
    <rPh sb="4" eb="6">
      <t>コウカ</t>
    </rPh>
    <phoneticPr fontId="2"/>
  </si>
  <si>
    <t>b 一次波及効果</t>
    <rPh sb="2" eb="4">
      <t>イチジ</t>
    </rPh>
    <rPh sb="4" eb="6">
      <t>ハキュウ</t>
    </rPh>
    <rPh sb="6" eb="8">
      <t>コウカ</t>
    </rPh>
    <phoneticPr fontId="2"/>
  </si>
  <si>
    <t>c 二次波及効果</t>
    <rPh sb="2" eb="8">
      <t>ニジハキュウコウカ</t>
    </rPh>
    <phoneticPr fontId="2"/>
  </si>
  <si>
    <t>総合効果（a+b+c)</t>
    <rPh sb="0" eb="2">
      <t>ソウゴウ</t>
    </rPh>
    <rPh sb="2" eb="4">
      <t>コウカ</t>
    </rPh>
    <phoneticPr fontId="2"/>
  </si>
  <si>
    <t>就業誘発者数</t>
    <rPh sb="0" eb="2">
      <t>シュウギョウ</t>
    </rPh>
    <rPh sb="2" eb="4">
      <t>ユウハツ</t>
    </rPh>
    <rPh sb="4" eb="5">
      <t>シャ</t>
    </rPh>
    <rPh sb="5" eb="6">
      <t>スウ</t>
    </rPh>
    <phoneticPr fontId="2"/>
  </si>
  <si>
    <t>生産額</t>
    <rPh sb="0" eb="2">
      <t>セイサン</t>
    </rPh>
    <phoneticPr fontId="2"/>
  </si>
  <si>
    <t>（単位：100万円）</t>
    <rPh sb="1" eb="3">
      <t>タンイ</t>
    </rPh>
    <rPh sb="8" eb="9">
      <t>エン</t>
    </rPh>
    <phoneticPr fontId="2"/>
  </si>
  <si>
    <t>うち雇用者所得額</t>
    <rPh sb="2" eb="5">
      <t>コヨウシャ</t>
    </rPh>
    <rPh sb="5" eb="7">
      <t>ショトク</t>
    </rPh>
    <rPh sb="7" eb="8">
      <t>ガク</t>
    </rPh>
    <phoneticPr fontId="2"/>
  </si>
  <si>
    <t>うち粗付加価値額</t>
    <rPh sb="2" eb="3">
      <t>ソ</t>
    </rPh>
    <rPh sb="3" eb="5">
      <t>フカ</t>
    </rPh>
    <rPh sb="5" eb="7">
      <t>カチ</t>
    </rPh>
    <rPh sb="7" eb="8">
      <t>ガク</t>
    </rPh>
    <phoneticPr fontId="2"/>
  </si>
  <si>
    <t>(直接)</t>
    <rPh sb="1" eb="3">
      <t>チョクセツ</t>
    </rPh>
    <phoneticPr fontId="17"/>
  </si>
  <si>
    <t>原材料
投入額</t>
    <rPh sb="0" eb="3">
      <t>ゲンザイリョウ</t>
    </rPh>
    <rPh sb="4" eb="6">
      <t>トウニュウ</t>
    </rPh>
    <rPh sb="6" eb="7">
      <t>ガク</t>
    </rPh>
    <phoneticPr fontId="17"/>
  </si>
  <si>
    <t>県内
需要額</t>
    <rPh sb="1" eb="2">
      <t>ナイ</t>
    </rPh>
    <phoneticPr fontId="17"/>
  </si>
  <si>
    <t>〈生産者価格算出表〉</t>
    <rPh sb="1" eb="4">
      <t>セイサンシャ</t>
    </rPh>
    <rPh sb="4" eb="6">
      <t>カカク</t>
    </rPh>
    <rPh sb="6" eb="8">
      <t>サンシュツ</t>
    </rPh>
    <rPh sb="8" eb="9">
      <t>ヒョウ</t>
    </rPh>
    <phoneticPr fontId="18"/>
  </si>
  <si>
    <t>マージン率</t>
    <rPh sb="4" eb="5">
      <t>リツ</t>
    </rPh>
    <phoneticPr fontId="2"/>
  </si>
  <si>
    <t>マージン額</t>
    <rPh sb="4" eb="5">
      <t>ガク</t>
    </rPh>
    <phoneticPr fontId="2"/>
  </si>
  <si>
    <t>最終需要額</t>
    <rPh sb="0" eb="2">
      <t>サイシュウ</t>
    </rPh>
    <rPh sb="2" eb="4">
      <t>ジュヨウ</t>
    </rPh>
    <rPh sb="4" eb="5">
      <t>ガク</t>
    </rPh>
    <phoneticPr fontId="19"/>
  </si>
  <si>
    <t>(生産者価格)</t>
  </si>
  <si>
    <t>鉄道</t>
    <rPh sb="0" eb="2">
      <t>テツドウ</t>
    </rPh>
    <phoneticPr fontId="2"/>
  </si>
  <si>
    <t>道路</t>
    <rPh sb="0" eb="2">
      <t>ドウロ</t>
    </rPh>
    <phoneticPr fontId="2"/>
  </si>
  <si>
    <t>沿海</t>
    <rPh sb="0" eb="2">
      <t>エンカイ</t>
    </rPh>
    <phoneticPr fontId="2"/>
  </si>
  <si>
    <t>港湾</t>
    <rPh sb="0" eb="2">
      <t>コウワン</t>
    </rPh>
    <phoneticPr fontId="2"/>
  </si>
  <si>
    <t>航空</t>
    <rPh sb="0" eb="2">
      <t>コウクウ</t>
    </rPh>
    <phoneticPr fontId="2"/>
  </si>
  <si>
    <t>利用運送</t>
    <rPh sb="0" eb="2">
      <t>リヨウ</t>
    </rPh>
    <rPh sb="2" eb="4">
      <t>ウンソウ</t>
    </rPh>
    <phoneticPr fontId="2"/>
  </si>
  <si>
    <t>倉庫</t>
    <rPh sb="0" eb="2">
      <t>ソウコ</t>
    </rPh>
    <phoneticPr fontId="2"/>
  </si>
  <si>
    <t>g</t>
    <phoneticPr fontId="2"/>
  </si>
  <si>
    <t>　←　ドロップダウンリストより選んで下さい。</t>
    <rPh sb="15" eb="16">
      <t>エラ</t>
    </rPh>
    <rPh sb="18" eb="19">
      <t>クダ</t>
    </rPh>
    <phoneticPr fontId="2"/>
  </si>
  <si>
    <t>　←　下記より選択し入力してください。</t>
    <rPh sb="3" eb="5">
      <t>カキ</t>
    </rPh>
    <rPh sb="7" eb="9">
      <t>センタク</t>
    </rPh>
    <rPh sb="10" eb="12">
      <t>ニュウリョク</t>
    </rPh>
    <phoneticPr fontId="2"/>
  </si>
  <si>
    <t>商業</t>
    <rPh sb="0" eb="2">
      <t>ショウギョウ</t>
    </rPh>
    <phoneticPr fontId="2"/>
  </si>
  <si>
    <t>(購入者価格)</t>
  </si>
  <si>
    <t>振り分け</t>
    <rPh sb="0" eb="1">
      <t>フ</t>
    </rPh>
    <rPh sb="2" eb="3">
      <t>ワ</t>
    </rPh>
    <phoneticPr fontId="2"/>
  </si>
  <si>
    <t>a</t>
  </si>
  <si>
    <t>b</t>
    <phoneticPr fontId="2"/>
  </si>
  <si>
    <t>c</t>
    <phoneticPr fontId="2"/>
  </si>
  <si>
    <t>d</t>
    <phoneticPr fontId="2"/>
  </si>
  <si>
    <t>e</t>
    <phoneticPr fontId="2"/>
  </si>
  <si>
    <t>f</t>
    <phoneticPr fontId="2"/>
  </si>
  <si>
    <t>h</t>
    <phoneticPr fontId="2"/>
  </si>
  <si>
    <t>i</t>
    <phoneticPr fontId="2"/>
  </si>
  <si>
    <t>r</t>
    <phoneticPr fontId="2"/>
  </si>
  <si>
    <t>ｓ</t>
    <phoneticPr fontId="2"/>
  </si>
  <si>
    <t>ｔ</t>
    <phoneticPr fontId="2"/>
  </si>
  <si>
    <t>③</t>
    <phoneticPr fontId="2"/>
  </si>
  <si>
    <t>価格の種類</t>
    <rPh sb="0" eb="2">
      <t>カカク</t>
    </rPh>
    <rPh sb="3" eb="5">
      <t>シュルイ</t>
    </rPh>
    <phoneticPr fontId="2"/>
  </si>
  <si>
    <t>消費転換係数</t>
    <rPh sb="0" eb="2">
      <t>ショウヒ</t>
    </rPh>
    <rPh sb="2" eb="4">
      <t>テンカン</t>
    </rPh>
    <rPh sb="4" eb="6">
      <t>ケイスウ</t>
    </rPh>
    <phoneticPr fontId="2"/>
  </si>
  <si>
    <t>直　接　効　果</t>
    <rPh sb="0" eb="1">
      <t>スナオ</t>
    </rPh>
    <rPh sb="2" eb="3">
      <t>セツ</t>
    </rPh>
    <rPh sb="4" eb="5">
      <t>コウ</t>
    </rPh>
    <rPh sb="6" eb="7">
      <t>ハテ</t>
    </rPh>
    <phoneticPr fontId="2"/>
  </si>
  <si>
    <t>自給率</t>
    <rPh sb="0" eb="3">
      <t>ジキュウリツ</t>
    </rPh>
    <phoneticPr fontId="23"/>
  </si>
  <si>
    <t>粗付加
価値率</t>
    <rPh sb="0" eb="1">
      <t>ソ</t>
    </rPh>
    <rPh sb="1" eb="3">
      <t>フカ</t>
    </rPh>
    <rPh sb="4" eb="6">
      <t>カチ</t>
    </rPh>
    <rPh sb="6" eb="7">
      <t>リツ</t>
    </rPh>
    <phoneticPr fontId="23"/>
  </si>
  <si>
    <t>雇用者
所得率</t>
    <rPh sb="0" eb="2">
      <t>コヨウ</t>
    </rPh>
    <rPh sb="2" eb="3">
      <t>シャ</t>
    </rPh>
    <rPh sb="4" eb="6">
      <t>ショトク</t>
    </rPh>
    <rPh sb="6" eb="7">
      <t>リツ</t>
    </rPh>
    <phoneticPr fontId="23"/>
  </si>
  <si>
    <t>雇用係数</t>
    <rPh sb="0" eb="2">
      <t>コヨウ</t>
    </rPh>
    <rPh sb="2" eb="4">
      <t>ケイスウ</t>
    </rPh>
    <phoneticPr fontId="15"/>
  </si>
  <si>
    <t>逆行列×自給率×消費構成比</t>
    <rPh sb="0" eb="1">
      <t>ギャク</t>
    </rPh>
    <rPh sb="1" eb="3">
      <t>ギョウレツ</t>
    </rPh>
    <rPh sb="4" eb="7">
      <t>ジキュウリツ</t>
    </rPh>
    <rPh sb="8" eb="10">
      <t>ショウヒ</t>
    </rPh>
    <rPh sb="10" eb="13">
      <t>コウセイヒ</t>
    </rPh>
    <phoneticPr fontId="2"/>
  </si>
  <si>
    <t>雇用者所得収束率</t>
    <rPh sb="0" eb="3">
      <t>コヨウシャ</t>
    </rPh>
    <rPh sb="3" eb="5">
      <t>ショトク</t>
    </rPh>
    <rPh sb="5" eb="7">
      <t>シュウソク</t>
    </rPh>
    <rPh sb="7" eb="8">
      <t>リツ</t>
    </rPh>
    <phoneticPr fontId="2"/>
  </si>
  <si>
    <t>各種係数表</t>
    <rPh sb="0" eb="2">
      <t>カクシュ</t>
    </rPh>
    <rPh sb="2" eb="4">
      <t>ケイスウ</t>
    </rPh>
    <rPh sb="4" eb="5">
      <t>ヒョウ</t>
    </rPh>
    <phoneticPr fontId="2"/>
  </si>
  <si>
    <t>計</t>
    <rPh sb="0" eb="1">
      <t>ケイ</t>
    </rPh>
    <phoneticPr fontId="2"/>
  </si>
  <si>
    <t>消費転換係数</t>
    <rPh sb="0" eb="2">
      <t>ショウヒ</t>
    </rPh>
    <rPh sb="2" eb="4">
      <t>テンカン</t>
    </rPh>
    <rPh sb="4" eb="6">
      <t>ケイスウ</t>
    </rPh>
    <phoneticPr fontId="2"/>
  </si>
  <si>
    <t>消費支出額</t>
    <rPh sb="0" eb="2">
      <t>ショウヒ</t>
    </rPh>
    <rPh sb="2" eb="4">
      <t>シシュツ</t>
    </rPh>
    <rPh sb="4" eb="5">
      <t>ガク</t>
    </rPh>
    <phoneticPr fontId="2"/>
  </si>
  <si>
    <t>雇用者所得合計</t>
    <rPh sb="0" eb="3">
      <t>コヨウシャ</t>
    </rPh>
    <rPh sb="3" eb="5">
      <t>ショトク</t>
    </rPh>
    <rPh sb="5" eb="7">
      <t>ゴウケイ</t>
    </rPh>
    <phoneticPr fontId="2"/>
  </si>
  <si>
    <t>部門別
消費支出額</t>
    <rPh sb="0" eb="3">
      <t>ブモンベツ</t>
    </rPh>
    <rPh sb="4" eb="8">
      <t>ショウヒシシュツ</t>
    </rPh>
    <rPh sb="8" eb="9">
      <t>ガク</t>
    </rPh>
    <phoneticPr fontId="7"/>
  </si>
  <si>
    <t>県  内
需要額</t>
    <rPh sb="0" eb="4">
      <t>ケンナイ</t>
    </rPh>
    <rPh sb="5" eb="8">
      <t>ジュヨウガク</t>
    </rPh>
    <phoneticPr fontId="7"/>
  </si>
  <si>
    <t>（一次）</t>
    <rPh sb="1" eb="3">
      <t>イチジ</t>
    </rPh>
    <phoneticPr fontId="2"/>
  </si>
  <si>
    <t>（二次）</t>
    <rPh sb="1" eb="2">
      <t>2</t>
    </rPh>
    <rPh sb="2" eb="3">
      <t>ジ</t>
    </rPh>
    <phoneticPr fontId="2"/>
  </si>
  <si>
    <t>県内需要収束値</t>
    <rPh sb="0" eb="2">
      <t>ケンナイ</t>
    </rPh>
    <rPh sb="2" eb="4">
      <t>ジュヨウ</t>
    </rPh>
    <rPh sb="4" eb="6">
      <t>シュウソク</t>
    </rPh>
    <rPh sb="6" eb="7">
      <t>チ</t>
    </rPh>
    <phoneticPr fontId="2"/>
  </si>
  <si>
    <t>二次波及効果</t>
    <rPh sb="0" eb="2">
      <t>ニジ</t>
    </rPh>
    <rPh sb="2" eb="4">
      <t>ハキュウ</t>
    </rPh>
    <rPh sb="4" eb="6">
      <t>コウカ</t>
    </rPh>
    <phoneticPr fontId="2"/>
  </si>
  <si>
    <t>一次波及効果</t>
    <rPh sb="0" eb="2">
      <t>イチジ</t>
    </rPh>
    <rPh sb="2" eb="4">
      <t>ハキュウ</t>
    </rPh>
    <rPh sb="4" eb="6">
      <t>コウカ</t>
    </rPh>
    <phoneticPr fontId="2"/>
  </si>
  <si>
    <t>総　合　効　果　(直接＋一次＋二次）</t>
    <rPh sb="0" eb="1">
      <t>フサ</t>
    </rPh>
    <rPh sb="2" eb="3">
      <t>ゴウ</t>
    </rPh>
    <rPh sb="4" eb="5">
      <t>コウ</t>
    </rPh>
    <rPh sb="6" eb="7">
      <t>ハテ</t>
    </rPh>
    <rPh sb="9" eb="11">
      <t>チョクセツ</t>
    </rPh>
    <rPh sb="12" eb="14">
      <t>イチジ</t>
    </rPh>
    <rPh sb="15" eb="16">
      <t>2</t>
    </rPh>
    <rPh sb="16" eb="17">
      <t>ジ</t>
    </rPh>
    <phoneticPr fontId="2"/>
  </si>
  <si>
    <t>（直接）</t>
    <rPh sb="1" eb="3">
      <t>チョクセツ</t>
    </rPh>
    <phoneticPr fontId="2"/>
  </si>
  <si>
    <t>生産額</t>
    <rPh sb="0" eb="2">
      <t>セイサン</t>
    </rPh>
    <rPh sb="2" eb="3">
      <t>ガク</t>
    </rPh>
    <phoneticPr fontId="2"/>
  </si>
  <si>
    <t>就業（雇用）誘発者数</t>
    <rPh sb="0" eb="2">
      <t>シュウギョウ</t>
    </rPh>
    <rPh sb="3" eb="5">
      <t>コヨウ</t>
    </rPh>
    <rPh sb="6" eb="8">
      <t>ユウハツ</t>
    </rPh>
    <rPh sb="8" eb="9">
      <t>シャ</t>
    </rPh>
    <rPh sb="9" eb="10">
      <t>スウ</t>
    </rPh>
    <phoneticPr fontId="2"/>
  </si>
  <si>
    <t>就業係数</t>
    <rPh sb="0" eb="2">
      <t>シュウギョウ</t>
    </rPh>
    <rPh sb="2" eb="4">
      <t>ケイスウ</t>
    </rPh>
    <phoneticPr fontId="15"/>
  </si>
  <si>
    <t>直接効果</t>
    <rPh sb="0" eb="2">
      <t>チョクセツ</t>
    </rPh>
    <rPh sb="2" eb="4">
      <t>コウカ</t>
    </rPh>
    <phoneticPr fontId="2"/>
  </si>
  <si>
    <t>一次波及効果</t>
    <rPh sb="0" eb="2">
      <t>イチジ</t>
    </rPh>
    <rPh sb="2" eb="6">
      <t>ハキュウコウカ</t>
    </rPh>
    <phoneticPr fontId="2"/>
  </si>
  <si>
    <t>二次波及効果</t>
    <rPh sb="0" eb="2">
      <t>ニジ</t>
    </rPh>
    <rPh sb="2" eb="6">
      <t>ハキュウコウカ</t>
    </rPh>
    <phoneticPr fontId="2"/>
  </si>
  <si>
    <t>総合効果</t>
    <rPh sb="0" eb="2">
      <t>ソウゴウ</t>
    </rPh>
    <rPh sb="2" eb="4">
      <t>コウカ</t>
    </rPh>
    <phoneticPr fontId="2"/>
  </si>
  <si>
    <t>効果倍率</t>
    <rPh sb="0" eb="2">
      <t>コウカ</t>
    </rPh>
    <rPh sb="2" eb="4">
      <t>バイリツ</t>
    </rPh>
    <phoneticPr fontId="2"/>
  </si>
  <si>
    <t>a</t>
    <phoneticPr fontId="2"/>
  </si>
  <si>
    <t>b</t>
    <phoneticPr fontId="2"/>
  </si>
  <si>
    <t>c</t>
    <phoneticPr fontId="2"/>
  </si>
  <si>
    <t>d=a+b+c</t>
    <phoneticPr fontId="2"/>
  </si>
  <si>
    <t>d/a</t>
    <phoneticPr fontId="2"/>
  </si>
  <si>
    <t>経済波及効果額</t>
    <rPh sb="0" eb="2">
      <t>ケイザイ</t>
    </rPh>
    <rPh sb="2" eb="6">
      <t>ハキュウコウカ</t>
    </rPh>
    <rPh sb="6" eb="7">
      <t>ガク</t>
    </rPh>
    <phoneticPr fontId="2"/>
  </si>
  <si>
    <t>うち雇用誘発者数</t>
    <rPh sb="2" eb="4">
      <t>コヨウ</t>
    </rPh>
    <rPh sb="4" eb="6">
      <t>ユウハツ</t>
    </rPh>
    <rPh sb="6" eb="7">
      <t>シャ</t>
    </rPh>
    <rPh sb="7" eb="8">
      <t>スウ</t>
    </rPh>
    <phoneticPr fontId="2"/>
  </si>
  <si>
    <t>生産者価格</t>
  </si>
  <si>
    <t>★用語の説明</t>
    <rPh sb="1" eb="3">
      <t>ヨウゴ</t>
    </rPh>
    <rPh sb="4" eb="6">
      <t>セツメイ</t>
    </rPh>
    <phoneticPr fontId="2"/>
  </si>
  <si>
    <t>はん用機械</t>
  </si>
  <si>
    <t>生産用機械</t>
  </si>
  <si>
    <t>業務用機械</t>
  </si>
  <si>
    <t>他に分類されない会員制団体</t>
  </si>
  <si>
    <t>令和２年（2020）</t>
    <rPh sb="0" eb="2">
      <t>レイワ</t>
    </rPh>
    <rPh sb="3" eb="4">
      <t>ネン</t>
    </rPh>
    <rPh sb="4" eb="5">
      <t>ガンネン</t>
    </rPh>
    <phoneticPr fontId="16"/>
  </si>
  <si>
    <t>令和３年（2021）</t>
    <rPh sb="0" eb="2">
      <t>レイワ</t>
    </rPh>
    <rPh sb="3" eb="4">
      <t>ネン</t>
    </rPh>
    <rPh sb="4" eb="5">
      <t>ガンネン</t>
    </rPh>
    <phoneticPr fontId="16"/>
  </si>
  <si>
    <t>令和４年（2022）</t>
    <rPh sb="0" eb="2">
      <t>レイワ</t>
    </rPh>
    <rPh sb="3" eb="4">
      <t>ネン</t>
    </rPh>
    <rPh sb="4" eb="5">
      <t>ガンネン</t>
    </rPh>
    <phoneticPr fontId="16"/>
  </si>
  <si>
    <t>令和５年（2023）</t>
    <rPh sb="0" eb="2">
      <t>レイワ</t>
    </rPh>
    <rPh sb="3" eb="4">
      <t>ネン</t>
    </rPh>
    <rPh sb="4" eb="5">
      <t>ガンネン</t>
    </rPh>
    <phoneticPr fontId="20"/>
  </si>
  <si>
    <t>令和６年（2024）</t>
    <rPh sb="0" eb="2">
      <t>レイワ</t>
    </rPh>
    <rPh sb="3" eb="4">
      <t>ネン</t>
    </rPh>
    <rPh sb="4" eb="5">
      <t>ガンネン</t>
    </rPh>
    <phoneticPr fontId="20"/>
  </si>
  <si>
    <t>j = a×b</t>
  </si>
  <si>
    <t>k = a×c</t>
  </si>
  <si>
    <t>l = a×d</t>
  </si>
  <si>
    <t>m = a×e</t>
  </si>
  <si>
    <t>n = a×f</t>
  </si>
  <si>
    <t>o = a×g</t>
  </si>
  <si>
    <t>p = a×h</t>
  </si>
  <si>
    <t>q = a×i</t>
  </si>
  <si>
    <t>（単位：人）</t>
    <rPh sb="1" eb="3">
      <t>タンイ</t>
    </rPh>
    <rPh sb="4" eb="5">
      <t>ヒト</t>
    </rPh>
    <phoneticPr fontId="2"/>
  </si>
  <si>
    <t>雇用
誘発者数</t>
    <rPh sb="0" eb="2">
      <t>コヨウ</t>
    </rPh>
    <rPh sb="3" eb="5">
      <t>ユウハツ</t>
    </rPh>
    <rPh sb="5" eb="6">
      <t>シャ</t>
    </rPh>
    <rPh sb="6" eb="7">
      <t>スウ</t>
    </rPh>
    <phoneticPr fontId="2"/>
  </si>
  <si>
    <t>就業
誘発者数</t>
    <rPh sb="0" eb="2">
      <t>シュウギョウ</t>
    </rPh>
    <rPh sb="3" eb="4">
      <t>ユウ</t>
    </rPh>
    <rPh sb="4" eb="5">
      <t>ハツ</t>
    </rPh>
    <rPh sb="5" eb="6">
      <t>シャ</t>
    </rPh>
    <rPh sb="6" eb="7">
      <t>スウ</t>
    </rPh>
    <phoneticPr fontId="2"/>
  </si>
  <si>
    <t>（参考）総務省「家計調査」より計算</t>
    <rPh sb="1" eb="3">
      <t>サンコウ</t>
    </rPh>
    <rPh sb="4" eb="7">
      <t>ソウムショウ</t>
    </rPh>
    <rPh sb="8" eb="10">
      <t>カケイ</t>
    </rPh>
    <rPh sb="10" eb="12">
      <t>チョウサ</t>
    </rPh>
    <rPh sb="15" eb="17">
      <t>ケイサン</t>
    </rPh>
    <phoneticPr fontId="2"/>
  </si>
  <si>
    <t>①の県内
自給率
（不明の場合は空欄）</t>
    <rPh sb="2" eb="4">
      <t>ケンナイ</t>
    </rPh>
    <rPh sb="5" eb="8">
      <t>ジキュウリツ</t>
    </rPh>
    <rPh sb="10" eb="12">
      <t>フメイ</t>
    </rPh>
    <rPh sb="13" eb="15">
      <t>バアイ</t>
    </rPh>
    <rPh sb="16" eb="18">
      <t>クウラン</t>
    </rPh>
    <phoneticPr fontId="2"/>
  </si>
  <si>
    <t>④</t>
    <phoneticPr fontId="2"/>
  </si>
  <si>
    <t>年次</t>
    <rPh sb="0" eb="2">
      <t>ネンジ</t>
    </rPh>
    <phoneticPr fontId="2"/>
  </si>
  <si>
    <t>消費支出</t>
    <rPh sb="0" eb="2">
      <t>ショウヒ</t>
    </rPh>
    <rPh sb="2" eb="4">
      <t>シシュツ</t>
    </rPh>
    <phoneticPr fontId="2"/>
  </si>
  <si>
    <t>実収入</t>
    <rPh sb="0" eb="1">
      <t>ジツ</t>
    </rPh>
    <rPh sb="1" eb="3">
      <t>シュウニュウ</t>
    </rPh>
    <phoneticPr fontId="2"/>
  </si>
  <si>
    <t>消費転換
係数</t>
    <rPh sb="0" eb="2">
      <t>ショウヒ</t>
    </rPh>
    <rPh sb="2" eb="4">
      <t>テンカン</t>
    </rPh>
    <rPh sb="5" eb="7">
      <t>ケイスウ</t>
    </rPh>
    <phoneticPr fontId="2"/>
  </si>
  <si>
    <t>令和７年（2025）</t>
    <rPh sb="0" eb="2">
      <t>レイワ</t>
    </rPh>
    <rPh sb="3" eb="4">
      <t>ネン</t>
    </rPh>
    <rPh sb="4" eb="5">
      <t>ガンネン</t>
    </rPh>
    <phoneticPr fontId="20"/>
  </si>
  <si>
    <t>家計調査 家計収支編 「1世帯当たり1か月間の収入と支出」二人以上の世帯のうち勤労者世帯</t>
    <rPh sb="0" eb="2">
      <t>カケイ</t>
    </rPh>
    <rPh sb="2" eb="4">
      <t>チョウサ</t>
    </rPh>
    <phoneticPr fontId="2"/>
  </si>
  <si>
    <t>・県内自給率　：　県内需要に占める県内生産物の割合。</t>
    <rPh sb="1" eb="3">
      <t>ケンナイ</t>
    </rPh>
    <rPh sb="3" eb="6">
      <t>ジキュウリツ</t>
    </rPh>
    <rPh sb="9" eb="11">
      <t>ケンナイ</t>
    </rPh>
    <rPh sb="11" eb="13">
      <t>ジュヨウ</t>
    </rPh>
    <rPh sb="14" eb="15">
      <t>シ</t>
    </rPh>
    <rPh sb="17" eb="19">
      <t>ケンナイ</t>
    </rPh>
    <rPh sb="19" eb="22">
      <t>セイサンブツ</t>
    </rPh>
    <rPh sb="23" eb="25">
      <t>ワリアイ</t>
    </rPh>
    <phoneticPr fontId="2"/>
  </si>
  <si>
    <t>③</t>
    <phoneticPr fontId="2"/>
  </si>
  <si>
    <t>④</t>
    <phoneticPr fontId="2"/>
  </si>
  <si>
    <t>⑤</t>
    <phoneticPr fontId="2"/>
  </si>
  <si>
    <t>⑥</t>
    <phoneticPr fontId="2"/>
  </si>
  <si>
    <t>⑦</t>
  </si>
  <si>
    <t>⑧</t>
  </si>
  <si>
    <t>⑨</t>
  </si>
  <si>
    <t>⑩</t>
  </si>
  <si>
    <t>⑪</t>
  </si>
  <si>
    <t>⑫</t>
  </si>
  <si>
    <t>⑬</t>
  </si>
  <si>
    <t>⑭</t>
  </si>
  <si>
    <t>⑮</t>
  </si>
  <si>
    <t>⑯</t>
  </si>
  <si>
    <t>⑰</t>
  </si>
  <si>
    <t>⑱</t>
  </si>
  <si>
    <t>⑲</t>
  </si>
  <si>
    <t>⑳</t>
  </si>
  <si>
    <t>①×②</t>
  </si>
  <si>
    <t>③×粗付加価値率</t>
  </si>
  <si>
    <t>③×雇用者所得率</t>
  </si>
  <si>
    <t>③×投入係数</t>
  </si>
  <si>
    <t>⑥×自給率</t>
  </si>
  <si>
    <t>逆行列係数×⑦</t>
  </si>
  <si>
    <t>⑧×粗付加価値率</t>
  </si>
  <si>
    <t>⑧×雇用者所得率</t>
  </si>
  <si>
    <t/>
  </si>
  <si>
    <t>⑪×⑫</t>
  </si>
  <si>
    <t>逆行列係数×⑰</t>
  </si>
  <si>
    <t>⑱×粗付加価値率</t>
  </si>
  <si>
    <t>⑱×雇用者所得率</t>
  </si>
  <si>
    <t>⑭×自給率</t>
    <phoneticPr fontId="2"/>
  </si>
  <si>
    <t>最終需要増加額
（生産者価格）</t>
    <rPh sb="0" eb="2">
      <t>サイシュウ</t>
    </rPh>
    <rPh sb="2" eb="4">
      <t>ジュヨウ</t>
    </rPh>
    <rPh sb="4" eb="6">
      <t>ゾウカ</t>
    </rPh>
    <rPh sb="6" eb="7">
      <t>ガク</t>
    </rPh>
    <rPh sb="9" eb="12">
      <t>セイサンシャ</t>
    </rPh>
    <rPh sb="12" eb="14">
      <t>カカク</t>
    </rPh>
    <phoneticPr fontId="2"/>
  </si>
  <si>
    <t>県内最終需要増加額</t>
    <rPh sb="0" eb="2">
      <t>ケンナイ</t>
    </rPh>
    <rPh sb="2" eb="4">
      <t>サイシュウ</t>
    </rPh>
    <rPh sb="4" eb="6">
      <t>ジュヨウ</t>
    </rPh>
    <rPh sb="6" eb="8">
      <t>ゾウカ</t>
    </rPh>
    <rPh sb="8" eb="9">
      <t>ガク</t>
    </rPh>
    <phoneticPr fontId="2"/>
  </si>
  <si>
    <t>粗付加価値誘発額</t>
    <rPh sb="0" eb="5">
      <t>ソフカカチ</t>
    </rPh>
    <rPh sb="5" eb="7">
      <t>ユウハツ</t>
    </rPh>
    <rPh sb="7" eb="8">
      <t>ガク</t>
    </rPh>
    <phoneticPr fontId="17"/>
  </si>
  <si>
    <t>雇用者所得誘発額</t>
    <rPh sb="0" eb="3">
      <t>コヨウシャ</t>
    </rPh>
    <rPh sb="3" eb="5">
      <t>ショトク</t>
    </rPh>
    <rPh sb="5" eb="7">
      <t>ユウハツ</t>
    </rPh>
    <rPh sb="7" eb="8">
      <t>ガク</t>
    </rPh>
    <phoneticPr fontId="17"/>
  </si>
  <si>
    <t>③＋⑧＋⑱</t>
  </si>
  <si>
    <t>④＋⑨＋⑲</t>
  </si>
  <si>
    <t>⑤＋⑩＋⑳</t>
  </si>
  <si>
    <t>家計消費支出構成比</t>
    <rPh sb="0" eb="2">
      <t>カケイ</t>
    </rPh>
    <rPh sb="2" eb="4">
      <t>ショウヒ</t>
    </rPh>
    <rPh sb="4" eb="6">
      <t>シシュツ</t>
    </rPh>
    <rPh sb="6" eb="9">
      <t>コウセイヒ</t>
    </rPh>
    <phoneticPr fontId="23"/>
  </si>
  <si>
    <t>生産誘発額</t>
    <rPh sb="0" eb="2">
      <t>セイサン</t>
    </rPh>
    <rPh sb="2" eb="4">
      <t>ユウハツ</t>
    </rPh>
    <rPh sb="4" eb="5">
      <t>ガク</t>
    </rPh>
    <phoneticPr fontId="2"/>
  </si>
  <si>
    <t>⑬×家計消費支出構成比</t>
    <rPh sb="2" eb="4">
      <t>カケイ</t>
    </rPh>
    <phoneticPr fontId="2"/>
  </si>
  <si>
    <t>鉱業</t>
  </si>
  <si>
    <t>繊維製品</t>
  </si>
  <si>
    <t>パルプ・紙・木製品</t>
  </si>
  <si>
    <t>化学製品</t>
  </si>
  <si>
    <t>石油・石炭製品</t>
  </si>
  <si>
    <t>窯業・土石製品</t>
  </si>
  <si>
    <t>鉄鋼</t>
  </si>
  <si>
    <t>非鉄金属</t>
  </si>
  <si>
    <t>金属製品</t>
  </si>
  <si>
    <t>電子部品</t>
  </si>
  <si>
    <t>電気機械</t>
  </si>
  <si>
    <t>輸送機械</t>
  </si>
  <si>
    <t>建設</t>
  </si>
  <si>
    <t>情報通信</t>
  </si>
  <si>
    <t>対事業所サービス</t>
  </si>
  <si>
    <t>電気・ガス・熱供給</t>
  </si>
  <si>
    <t>令和2年（2020年）　福島県39部門（単位：百万円）</t>
    <rPh sb="3" eb="4">
      <t>ネン</t>
    </rPh>
    <rPh sb="12" eb="15">
      <t>フクシマケン</t>
    </rPh>
    <rPh sb="20" eb="22">
      <t>タンイ</t>
    </rPh>
    <rPh sb="23" eb="25">
      <t>ヒャクマン</t>
    </rPh>
    <rPh sb="25" eb="26">
      <t>エン</t>
    </rPh>
    <phoneticPr fontId="2"/>
  </si>
  <si>
    <t>令和2年（2020年）　福島県39部門　投入係数表</t>
    <rPh sb="3" eb="4">
      <t>ネン</t>
    </rPh>
    <rPh sb="12" eb="15">
      <t>フクシマケン</t>
    </rPh>
    <rPh sb="20" eb="22">
      <t>トウニュウ</t>
    </rPh>
    <rPh sb="22" eb="24">
      <t>ケイスウ</t>
    </rPh>
    <rPh sb="24" eb="25">
      <t>ヒョウ</t>
    </rPh>
    <phoneticPr fontId="2"/>
  </si>
  <si>
    <t>令和2年（2020年）　福島県39部門　第1次生産誘発額</t>
    <rPh sb="3" eb="4">
      <t>ネン</t>
    </rPh>
    <rPh sb="12" eb="15">
      <t>フクシマケン</t>
    </rPh>
    <rPh sb="20" eb="21">
      <t>ダイ</t>
    </rPh>
    <rPh sb="22" eb="23">
      <t>ジ</t>
    </rPh>
    <rPh sb="23" eb="25">
      <t>セイサン</t>
    </rPh>
    <rPh sb="25" eb="27">
      <t>ユウハツ</t>
    </rPh>
    <rPh sb="27" eb="28">
      <t>ガク</t>
    </rPh>
    <phoneticPr fontId="2"/>
  </si>
  <si>
    <t>令和2年（2020年）　福島県39部門　逆行列係数表(I-(I-M-N)A)-1：（開放経済型）</t>
    <rPh sb="3" eb="4">
      <t>ネン</t>
    </rPh>
    <rPh sb="12" eb="15">
      <t>フクシマケン</t>
    </rPh>
    <rPh sb="20" eb="23">
      <t>ギャクギョウレツ</t>
    </rPh>
    <rPh sb="23" eb="25">
      <t>ケイスウ</t>
    </rPh>
    <rPh sb="25" eb="26">
      <t>ヒョウ</t>
    </rPh>
    <rPh sb="42" eb="44">
      <t>カイホウ</t>
    </rPh>
    <rPh sb="44" eb="46">
      <t>ケイザイ</t>
    </rPh>
    <phoneticPr fontId="2"/>
  </si>
  <si>
    <t>01</t>
  </si>
  <si>
    <t>農業</t>
  </si>
  <si>
    <t>02</t>
  </si>
  <si>
    <t>03</t>
  </si>
  <si>
    <t>04</t>
  </si>
  <si>
    <t>05</t>
  </si>
  <si>
    <t>飲食料品</t>
  </si>
  <si>
    <t>06</t>
  </si>
  <si>
    <t>07</t>
  </si>
  <si>
    <t>08</t>
  </si>
  <si>
    <t>09</t>
  </si>
  <si>
    <t>10</t>
  </si>
  <si>
    <t>プラスチック・ゴム製品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</si>
  <si>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</si>
  <si>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</si>
  <si>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</si>
  <si>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</si>
  <si>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</si>
  <si>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</si>
  <si>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</si>
  <si>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</si>
  <si>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</si>
  <si>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</si>
  <si>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情報通信機器</t>
  </si>
  <si>
    <t>21</t>
  </si>
  <si>
    <t>22</t>
  </si>
  <si>
    <t>23</t>
  </si>
  <si>
    <t>24</t>
  </si>
  <si>
    <t>25</t>
  </si>
  <si>
    <t>水道</t>
  </si>
  <si>
    <t>26</t>
  </si>
  <si>
    <t>廃棄物処理</t>
  </si>
  <si>
    <t>27</t>
  </si>
  <si>
    <t>28</t>
  </si>
  <si>
    <t>29</t>
  </si>
  <si>
    <t>不動産</t>
  </si>
  <si>
    <t>30</t>
  </si>
  <si>
    <t>運輸・郵便</t>
  </si>
  <si>
    <t>31</t>
  </si>
  <si>
    <t>32</t>
  </si>
  <si>
    <t>33</t>
  </si>
  <si>
    <t>教育・研究</t>
  </si>
  <si>
    <t>34</t>
  </si>
  <si>
    <t>医療・福祉</t>
  </si>
  <si>
    <t>35</t>
  </si>
  <si>
    <t>36</t>
  </si>
  <si>
    <t>37</t>
  </si>
  <si>
    <t>対個人サービス</t>
  </si>
  <si>
    <t>38</t>
  </si>
  <si>
    <t>39</t>
  </si>
  <si>
    <t>はじめに</t>
    <phoneticPr fontId="2"/>
  </si>
  <si>
    <t>本シートには、分析上の留意事項や免責事項などを記載しています。</t>
    <rPh sb="0" eb="1">
      <t>ホン</t>
    </rPh>
    <rPh sb="7" eb="9">
      <t>ブンセキ</t>
    </rPh>
    <rPh sb="9" eb="10">
      <t>ジョウ</t>
    </rPh>
    <rPh sb="11" eb="15">
      <t>リュウイジコウ</t>
    </rPh>
    <rPh sb="16" eb="20">
      <t>メンセキジコウ</t>
    </rPh>
    <rPh sb="23" eb="25">
      <t>キサイ</t>
    </rPh>
    <phoneticPr fontId="2"/>
  </si>
  <si>
    <t>必ず内容を御確認の上、御利用ください。</t>
  </si>
  <si>
    <t>分析上の留意事項</t>
    <rPh sb="0" eb="2">
      <t>ブンセキ</t>
    </rPh>
    <rPh sb="2" eb="3">
      <t>ウエ</t>
    </rPh>
    <rPh sb="4" eb="6">
      <t>リュウイ</t>
    </rPh>
    <rPh sb="6" eb="8">
      <t>ジコウ</t>
    </rPh>
    <phoneticPr fontId="2"/>
  </si>
  <si>
    <t>産業連関表による経済波及効果の分析は、あくまで経済分析モデルのひとつです。</t>
    <rPh sb="0" eb="5">
      <t>サンギョウレンカンヒョウ</t>
    </rPh>
    <rPh sb="8" eb="14">
      <t>ケイザイハキュウコウカ</t>
    </rPh>
    <rPh sb="15" eb="17">
      <t>ブンセキ</t>
    </rPh>
    <rPh sb="23" eb="27">
      <t>ケイザイブンセキ</t>
    </rPh>
    <phoneticPr fontId="2"/>
  </si>
  <si>
    <t>以下の条件を前提としており、得られる結果は実際の波及効果とは異なります。</t>
    <rPh sb="14" eb="15">
      <t>エ</t>
    </rPh>
    <rPh sb="18" eb="20">
      <t>ケッカ</t>
    </rPh>
    <rPh sb="21" eb="23">
      <t>ジッサイ</t>
    </rPh>
    <rPh sb="24" eb="28">
      <t>ハキュウコウカ</t>
    </rPh>
    <rPh sb="30" eb="31">
      <t>コト</t>
    </rPh>
    <phoneticPr fontId="2"/>
  </si>
  <si>
    <t>財・サービスの生産に必要な原材料等の費用構成（投入係数）は、</t>
    <rPh sb="23" eb="25">
      <t>トウニュウ</t>
    </rPh>
    <rPh sb="25" eb="27">
      <t>ケイスウ</t>
    </rPh>
    <phoneticPr fontId="2"/>
  </si>
  <si>
    <t>生産水準が2倍になれば、使用される原材料等の投入量も2倍になるものとし、</t>
  </si>
  <si>
    <t>大量生産による単価の低下等は考慮しません。</t>
    <rPh sb="0" eb="2">
      <t>タイリョウ</t>
    </rPh>
    <rPh sb="2" eb="4">
      <t>セイサン</t>
    </rPh>
    <rPh sb="7" eb="9">
      <t>タンカ</t>
    </rPh>
    <rPh sb="10" eb="12">
      <t>テイカ</t>
    </rPh>
    <rPh sb="12" eb="13">
      <t>トウ</t>
    </rPh>
    <rPh sb="14" eb="16">
      <t>コウリョ</t>
    </rPh>
    <phoneticPr fontId="2"/>
  </si>
  <si>
    <t>外部経済や外部不経済といった各生産活動間の相互干渉がなく、各部門が生産活動を個別に</t>
    <rPh sb="0" eb="2">
      <t>ガイブ</t>
    </rPh>
    <rPh sb="2" eb="4">
      <t>ケイザイ</t>
    </rPh>
    <rPh sb="5" eb="7">
      <t>ガイブ</t>
    </rPh>
    <rPh sb="7" eb="10">
      <t>フケイザイ</t>
    </rPh>
    <rPh sb="14" eb="15">
      <t>カク</t>
    </rPh>
    <rPh sb="15" eb="17">
      <t>セイサン</t>
    </rPh>
    <rPh sb="17" eb="19">
      <t>カツドウ</t>
    </rPh>
    <rPh sb="19" eb="20">
      <t>カン</t>
    </rPh>
    <rPh sb="21" eb="23">
      <t>ソウゴ</t>
    </rPh>
    <rPh sb="23" eb="25">
      <t>カンショウ</t>
    </rPh>
    <phoneticPr fontId="2"/>
  </si>
  <si>
    <t>行った効果の和は、それらの部門が同時に行ったときの総効果に等しいものとします。</t>
    <rPh sb="16" eb="18">
      <t>ドウジ</t>
    </rPh>
    <phoneticPr fontId="2"/>
  </si>
  <si>
    <t>本分析では人員の増により対応するものとします。</t>
    <rPh sb="0" eb="1">
      <t>ホン</t>
    </rPh>
    <rPh sb="1" eb="3">
      <t>ブンセキ</t>
    </rPh>
    <rPh sb="5" eb="7">
      <t>ジンイン</t>
    </rPh>
    <rPh sb="8" eb="9">
      <t>ゾウ</t>
    </rPh>
    <rPh sb="12" eb="14">
      <t>タイオウ</t>
    </rPh>
    <phoneticPr fontId="2"/>
  </si>
  <si>
    <t>本分析には時間的概念はなく、経済波及効果がいつの時点で達成されるのかは不明です。</t>
    <rPh sb="0" eb="1">
      <t>ホン</t>
    </rPh>
    <rPh sb="1" eb="3">
      <t>ブンセキ</t>
    </rPh>
    <rPh sb="5" eb="8">
      <t>ジカンテキ</t>
    </rPh>
    <rPh sb="8" eb="10">
      <t>ガイネン</t>
    </rPh>
    <rPh sb="14" eb="16">
      <t>ケイザイ</t>
    </rPh>
    <rPh sb="16" eb="20">
      <t>ハキュウコウカ</t>
    </rPh>
    <rPh sb="24" eb="26">
      <t>ジテン</t>
    </rPh>
    <rPh sb="27" eb="29">
      <t>タッセイ</t>
    </rPh>
    <rPh sb="35" eb="37">
      <t>フメイ</t>
    </rPh>
    <phoneticPr fontId="2"/>
  </si>
  <si>
    <t>免責事項</t>
    <rPh sb="0" eb="4">
      <t>メンセキジコウ</t>
    </rPh>
    <phoneticPr fontId="2"/>
  </si>
  <si>
    <t>このツールの計算方法はひとつの例であり、その結果を福島県が保証するものではありません。</t>
    <rPh sb="6" eb="8">
      <t>ケイサン</t>
    </rPh>
    <rPh sb="8" eb="10">
      <t>ホウホウ</t>
    </rPh>
    <rPh sb="15" eb="16">
      <t>レイ</t>
    </rPh>
    <rPh sb="22" eb="24">
      <t>ケッカ</t>
    </rPh>
    <rPh sb="25" eb="28">
      <t>フクシマケン</t>
    </rPh>
    <rPh sb="29" eb="31">
      <t>ホショウ</t>
    </rPh>
    <phoneticPr fontId="2"/>
  </si>
  <si>
    <t>分析結果は利用者の責任で御利用ください。</t>
    <rPh sb="0" eb="4">
      <t>ブンセキケッカ</t>
    </rPh>
    <rPh sb="5" eb="8">
      <t>リヨウシャ</t>
    </rPh>
    <rPh sb="9" eb="11">
      <t>セキニン</t>
    </rPh>
    <rPh sb="12" eb="15">
      <t>ゴリヨウ</t>
    </rPh>
    <phoneticPr fontId="2"/>
  </si>
  <si>
    <t>利用事例提供のお願い</t>
    <rPh sb="0" eb="4">
      <t>リヨウジレイ</t>
    </rPh>
    <rPh sb="4" eb="6">
      <t>テイキョウ</t>
    </rPh>
    <rPh sb="8" eb="9">
      <t>ネガ</t>
    </rPh>
    <phoneticPr fontId="2"/>
  </si>
  <si>
    <t>情報提供いただけますと幸いです。</t>
  </si>
  <si>
    <r>
      <t>福島県</t>
    </r>
    <r>
      <rPr>
        <sz val="10.5"/>
        <rFont val="Century"/>
        <family val="1"/>
      </rPr>
      <t xml:space="preserve"> </t>
    </r>
    <r>
      <rPr>
        <sz val="10.5"/>
        <rFont val="ＭＳ 明朝"/>
        <family val="1"/>
        <charset val="128"/>
      </rPr>
      <t>企画調整部</t>
    </r>
    <r>
      <rPr>
        <sz val="10.5"/>
        <rFont val="Century"/>
        <family val="1"/>
      </rPr>
      <t xml:space="preserve"> </t>
    </r>
    <r>
      <rPr>
        <sz val="10.5"/>
        <rFont val="ＭＳ 明朝"/>
        <family val="1"/>
        <charset val="128"/>
      </rPr>
      <t>統計課 産業連関表担当</t>
    </r>
    <rPh sb="14" eb="16">
      <t>サンギョウ</t>
    </rPh>
    <rPh sb="16" eb="19">
      <t>レンカンヒョウ</t>
    </rPh>
    <rPh sb="19" eb="21">
      <t>タントウ</t>
    </rPh>
    <phoneticPr fontId="2"/>
  </si>
  <si>
    <r>
      <t>〒</t>
    </r>
    <r>
      <rPr>
        <sz val="10.5"/>
        <rFont val="Century"/>
        <family val="1"/>
      </rPr>
      <t>960-8670</t>
    </r>
    <r>
      <rPr>
        <sz val="10.5"/>
        <rFont val="ＭＳ 明朝"/>
        <family val="1"/>
        <charset val="128"/>
      </rPr>
      <t>　福島市杉妻庁</t>
    </r>
    <r>
      <rPr>
        <sz val="10.5"/>
        <rFont val="Century"/>
        <family val="1"/>
      </rPr>
      <t>2-16</t>
    </r>
    <r>
      <rPr>
        <sz val="10.5"/>
        <rFont val="ＭＳ 明朝"/>
        <family val="1"/>
        <charset val="128"/>
      </rPr>
      <t>　本庁舎</t>
    </r>
    <r>
      <rPr>
        <sz val="10.5"/>
        <rFont val="Century"/>
        <family val="1"/>
      </rPr>
      <t>5</t>
    </r>
    <r>
      <rPr>
        <sz val="10.5"/>
        <rFont val="ＭＳ 明朝"/>
        <family val="1"/>
        <charset val="128"/>
      </rPr>
      <t>階</t>
    </r>
  </si>
  <si>
    <r>
      <t>電話</t>
    </r>
    <r>
      <rPr>
        <sz val="10.5"/>
        <rFont val="Century"/>
        <family val="1"/>
      </rPr>
      <t xml:space="preserve"> 024-521-7148</t>
    </r>
    <r>
      <rPr>
        <sz val="10.5"/>
        <rFont val="ＭＳ 明朝"/>
        <family val="1"/>
        <charset val="128"/>
      </rPr>
      <t>（直通）</t>
    </r>
  </si>
  <si>
    <r>
      <t>Ｅメール</t>
    </r>
    <r>
      <rPr>
        <sz val="10.5"/>
        <rFont val="Century"/>
        <family val="1"/>
      </rPr>
      <t xml:space="preserve"> fuku_io@pref.fukushima.lg.jp</t>
    </r>
  </si>
  <si>
    <t>①の県内自給率を0～1の範囲で入力して下さい。</t>
    <rPh sb="12" eb="14">
      <t>ハンイ</t>
    </rPh>
    <phoneticPr fontId="2"/>
  </si>
  <si>
    <t>県内自給率が不明の場合、空欄としてください。（空欄の場合、産業連関表の自給率を使用します。）</t>
  </si>
  <si>
    <t>価格の種類（生産者価格or購入者価格）を選んで下さい。</t>
    <rPh sb="0" eb="2">
      <t>カカク</t>
    </rPh>
    <rPh sb="3" eb="5">
      <t>シュルイ</t>
    </rPh>
    <rPh sb="6" eb="9">
      <t>セイサンシャ</t>
    </rPh>
    <rPh sb="9" eb="11">
      <t>カカク</t>
    </rPh>
    <rPh sb="13" eb="16">
      <t>コウニュウシャ</t>
    </rPh>
    <rPh sb="16" eb="18">
      <t>カカク</t>
    </rPh>
    <rPh sb="20" eb="21">
      <t>エラ</t>
    </rPh>
    <rPh sb="23" eb="24">
      <t>クダ</t>
    </rPh>
    <phoneticPr fontId="2"/>
  </si>
  <si>
    <t>消費転換係数を入力して下さい。（初期状態では、最新年の福島市値が入力されています。）</t>
    <rPh sb="0" eb="2">
      <t>ショウヒ</t>
    </rPh>
    <rPh sb="2" eb="4">
      <t>テンカン</t>
    </rPh>
    <rPh sb="4" eb="6">
      <t>ケイスウ</t>
    </rPh>
    <rPh sb="7" eb="9">
      <t>ニュウリョク</t>
    </rPh>
    <rPh sb="11" eb="12">
      <t>クダ</t>
    </rPh>
    <rPh sb="16" eb="18">
      <t>ショキ</t>
    </rPh>
    <rPh sb="18" eb="20">
      <t>ジョウタイ</t>
    </rPh>
    <rPh sb="23" eb="25">
      <t>サイシン</t>
    </rPh>
    <rPh sb="25" eb="26">
      <t>ネン</t>
    </rPh>
    <rPh sb="27" eb="30">
      <t>フクシマシ</t>
    </rPh>
    <rPh sb="30" eb="31">
      <t>アタイ</t>
    </rPh>
    <rPh sb="32" eb="34">
      <t>ニュウリョク</t>
    </rPh>
    <phoneticPr fontId="2"/>
  </si>
  <si>
    <t>・生産者価格　：　工場出荷後の流通マージンを含まない、いわゆる「蔵出し価格」。</t>
    <phoneticPr fontId="2"/>
  </si>
  <si>
    <t>・購入者価格　：　生産者価格に流通マージンを加えた、いわゆる「市場価格」。</t>
    <phoneticPr fontId="2"/>
  </si>
  <si>
    <t>・消費転換係数　：　雇用者が受けた報酬（雇用者所得）のうち、消費に回る額の割合。家計調査の「消費支出額」/「実収入額」で計算したもの。</t>
    <rPh sb="40" eb="42">
      <t>カケイ</t>
    </rPh>
    <rPh sb="42" eb="44">
      <t>チョウサ</t>
    </rPh>
    <rPh sb="57" eb="58">
      <t>ガク</t>
    </rPh>
    <rPh sb="60" eb="62">
      <t>ケイサン</t>
    </rPh>
    <phoneticPr fontId="2"/>
  </si>
  <si>
    <t>令和2年福島県産業連関表　経済波及効果分析ツール（39部門）</t>
    <rPh sb="0" eb="2">
      <t>レイワ</t>
    </rPh>
    <rPh sb="3" eb="4">
      <t>ネン</t>
    </rPh>
    <rPh sb="4" eb="7">
      <t>フクシマケン</t>
    </rPh>
    <rPh sb="7" eb="9">
      <t>サンギョウ</t>
    </rPh>
    <rPh sb="9" eb="12">
      <t>レンカンヒョウ</t>
    </rPh>
    <rPh sb="13" eb="15">
      <t>ケイザイ</t>
    </rPh>
    <rPh sb="15" eb="19">
      <t>ハキュウコウカ</t>
    </rPh>
    <rPh sb="19" eb="21">
      <t>ブンセキ</t>
    </rPh>
    <rPh sb="27" eb="29">
      <t>ブモン</t>
    </rPh>
    <phoneticPr fontId="2"/>
  </si>
  <si>
    <t>発生した需要に対し、応える生産余力が無い場合や、在庫でまかなった場合は、その産業から</t>
    <rPh sb="0" eb="2">
      <t>ハッセイ</t>
    </rPh>
    <rPh sb="4" eb="6">
      <t>ジュヨウ</t>
    </rPh>
    <rPh sb="7" eb="8">
      <t>タイ</t>
    </rPh>
    <rPh sb="10" eb="11">
      <t>コタ</t>
    </rPh>
    <rPh sb="24" eb="26">
      <t>ザイコ</t>
    </rPh>
    <rPh sb="32" eb="34">
      <t>バアイ</t>
    </rPh>
    <rPh sb="38" eb="40">
      <t>サンギョウ</t>
    </rPh>
    <phoneticPr fontId="2"/>
  </si>
  <si>
    <t>先への波及が中断しますが、本分析においてはそういった中断が発生しないものとします。</t>
    <rPh sb="6" eb="8">
      <t>チュウダン</t>
    </rPh>
    <rPh sb="13" eb="14">
      <t>ホン</t>
    </rPh>
    <rPh sb="14" eb="16">
      <t>ブンセキ</t>
    </rPh>
    <rPh sb="26" eb="28">
      <t>チュウダン</t>
    </rPh>
    <rPh sb="29" eb="31">
      <t>ハッセイ</t>
    </rPh>
    <phoneticPr fontId="2"/>
  </si>
  <si>
    <t>生産の増加に伴い不足する労働力について、実際には残業や設備増強などより補う場合がありますが、</t>
    <rPh sb="0" eb="2">
      <t>セイサン</t>
    </rPh>
    <rPh sb="3" eb="5">
      <t>ゾウカ</t>
    </rPh>
    <rPh sb="6" eb="7">
      <t>トモナ</t>
    </rPh>
    <rPh sb="8" eb="10">
      <t>フソク</t>
    </rPh>
    <rPh sb="12" eb="15">
      <t>ロウドウリョク</t>
    </rPh>
    <rPh sb="20" eb="22">
      <t>ジッサイ</t>
    </rPh>
    <rPh sb="24" eb="26">
      <t>ザンギョウ</t>
    </rPh>
    <rPh sb="27" eb="29">
      <t>セツビ</t>
    </rPh>
    <rPh sb="29" eb="31">
      <t>ゾウキョウ</t>
    </rPh>
    <rPh sb="35" eb="36">
      <t>オギナ</t>
    </rPh>
    <rPh sb="37" eb="39">
      <t>バアイ</t>
    </rPh>
    <phoneticPr fontId="2"/>
  </si>
  <si>
    <t>①一つの生産物はただ一つの生産部門（産業）から生産される。</t>
    <phoneticPr fontId="2"/>
  </si>
  <si>
    <t>複数の生産物が産出されることはありません。</t>
    <phoneticPr fontId="2"/>
  </si>
  <si>
    <t>ある生産物を生産する手段はたった一つしかなく、ある生産部門（産業）の生産活動より</t>
    <phoneticPr fontId="2"/>
  </si>
  <si>
    <t>②規模の経済性は考慮しない。</t>
    <rPh sb="1" eb="3">
      <t>キボ</t>
    </rPh>
    <rPh sb="4" eb="7">
      <t>ケイザイセイ</t>
    </rPh>
    <rPh sb="8" eb="10">
      <t>コウリョ</t>
    </rPh>
    <phoneticPr fontId="2"/>
  </si>
  <si>
    <t>④投入係数は安定的である。</t>
    <rPh sb="1" eb="3">
      <t>トウニュウ</t>
    </rPh>
    <rPh sb="3" eb="5">
      <t>ケイスウ</t>
    </rPh>
    <rPh sb="6" eb="9">
      <t>アンテイテキ</t>
    </rPh>
    <phoneticPr fontId="2"/>
  </si>
  <si>
    <t>分析対象となる年と、令和2年とで大きな変化はなく安定しているものとします。</t>
    <rPh sb="0" eb="1">
      <t>ブン</t>
    </rPh>
    <phoneticPr fontId="2"/>
  </si>
  <si>
    <t>③外部経済及び外部不経済は考慮しない。</t>
    <rPh sb="1" eb="3">
      <t>ガイブ</t>
    </rPh>
    <rPh sb="3" eb="5">
      <t>ケイザイ</t>
    </rPh>
    <rPh sb="5" eb="6">
      <t>オヨ</t>
    </rPh>
    <rPh sb="7" eb="9">
      <t>ガイブ</t>
    </rPh>
    <rPh sb="9" eb="12">
      <t>フケイザイ</t>
    </rPh>
    <rPh sb="13" eb="15">
      <t>コウリョ</t>
    </rPh>
    <phoneticPr fontId="2"/>
  </si>
  <si>
    <t>⑤波及の中断は考慮しない。</t>
    <rPh sb="1" eb="3">
      <t>ハキュウ</t>
    </rPh>
    <rPh sb="4" eb="6">
      <t>チュウダン</t>
    </rPh>
    <rPh sb="7" eb="9">
      <t>コウリョ</t>
    </rPh>
    <phoneticPr fontId="2"/>
  </si>
  <si>
    <t>⑥波及の達成時期は明らかにならない。</t>
    <phoneticPr fontId="2"/>
  </si>
  <si>
    <t>⑦生産の増加に応じて一定の割合で雇用が誘発される。</t>
    <rPh sb="1" eb="3">
      <t>セイサン</t>
    </rPh>
    <rPh sb="4" eb="6">
      <t>ゾウカ</t>
    </rPh>
    <rPh sb="7" eb="8">
      <t>オウ</t>
    </rPh>
    <rPh sb="10" eb="12">
      <t>イッテイ</t>
    </rPh>
    <rPh sb="13" eb="15">
      <t>ワリアイ</t>
    </rPh>
    <rPh sb="16" eb="18">
      <t>コヨウ</t>
    </rPh>
    <rPh sb="19" eb="21">
      <t>ユウハツ</t>
    </rPh>
    <phoneticPr fontId="2"/>
  </si>
  <si>
    <t>最終需要
増加額
（百万円）</t>
    <rPh sb="0" eb="2">
      <t>サイシュウ</t>
    </rPh>
    <rPh sb="2" eb="4">
      <t>ジュヨウ</t>
    </rPh>
    <rPh sb="5" eb="8">
      <t>ゾウカガク</t>
    </rPh>
    <phoneticPr fontId="2"/>
  </si>
  <si>
    <t>部門ごとの最終需要増加額を百万円単位で入力して下さい。</t>
    <rPh sb="0" eb="2">
      <t>ブモン</t>
    </rPh>
    <rPh sb="5" eb="7">
      <t>サイシュウ</t>
    </rPh>
    <rPh sb="7" eb="9">
      <t>ジュヨウ</t>
    </rPh>
    <rPh sb="9" eb="11">
      <t>ゾウカ</t>
    </rPh>
    <rPh sb="11" eb="12">
      <t>ガク</t>
    </rPh>
    <rPh sb="13" eb="14">
      <t>ヒャク</t>
    </rPh>
    <rPh sb="14" eb="16">
      <t>マンエン</t>
    </rPh>
    <rPh sb="16" eb="18">
      <t>タンイ</t>
    </rPh>
    <rPh sb="19" eb="21">
      <t>ニュウリョク</t>
    </rPh>
    <rPh sb="23" eb="24">
      <t>クダ</t>
    </rPh>
    <phoneticPr fontId="2"/>
  </si>
  <si>
    <t>令和2年（2020年）　福島県39部門分析ツール</t>
    <rPh sb="0" eb="2">
      <t>レイワ</t>
    </rPh>
    <rPh sb="9" eb="10">
      <t>ネン</t>
    </rPh>
    <rPh sb="12" eb="15">
      <t>フクシマケン</t>
    </rPh>
    <rPh sb="19" eb="21">
      <t>ブンセキ</t>
    </rPh>
    <phoneticPr fontId="2"/>
  </si>
  <si>
    <t>令和2年表（39部門）を用いた波及効果分析結果</t>
    <rPh sb="4" eb="5">
      <t>ヒョウ</t>
    </rPh>
    <rPh sb="8" eb="10">
      <t>ブモン</t>
    </rPh>
    <rPh sb="12" eb="13">
      <t>モチ</t>
    </rPh>
    <rPh sb="15" eb="19">
      <t>ハキュウコウカ</t>
    </rPh>
    <rPh sb="19" eb="21">
      <t>ブンセキ</t>
    </rPh>
    <rPh sb="21" eb="23">
      <t>ケッカ</t>
    </rPh>
    <phoneticPr fontId="2"/>
  </si>
  <si>
    <t>⑤＋⑩</t>
    <phoneticPr fontId="2"/>
  </si>
  <si>
    <t>⑮÷（1－雇用者所得収束率）</t>
    <phoneticPr fontId="2"/>
  </si>
  <si>
    <t>⑯×家計消費支出構成比</t>
    <rPh sb="2" eb="4">
      <t>カケイ</t>
    </rPh>
    <phoneticPr fontId="2"/>
  </si>
  <si>
    <t>県内最終需要増加額</t>
    <rPh sb="0" eb="2">
      <t>ケンナイ</t>
    </rPh>
    <rPh sb="2" eb="4">
      <t>サイシュウ</t>
    </rPh>
    <rPh sb="4" eb="6">
      <t>ジュヨウ</t>
    </rPh>
    <rPh sb="6" eb="9">
      <t>ゾウカガク</t>
    </rPh>
    <phoneticPr fontId="2"/>
  </si>
  <si>
    <t>利活用状況の把握のため、分析結果を公表される場合は、分析の内容などについて下記連絡先まで</t>
    <rPh sb="0" eb="5">
      <t>リカツヨウジョウキョウ</t>
    </rPh>
    <rPh sb="6" eb="8">
      <t>ハアク</t>
    </rPh>
    <rPh sb="12" eb="16">
      <t>ブンセキケッカ</t>
    </rPh>
    <rPh sb="17" eb="19">
      <t>コウヒョウ</t>
    </rPh>
    <rPh sb="22" eb="24">
      <t>バアイ</t>
    </rPh>
    <rPh sb="26" eb="28">
      <t>ブンセキ</t>
    </rPh>
    <rPh sb="29" eb="31">
      <t>ナイヨウ</t>
    </rPh>
    <rPh sb="37" eb="39">
      <t>カキ</t>
    </rPh>
    <rPh sb="39" eb="42">
      <t>レンラクサキ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</si>
</sst>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176" formatCode="#,##0_ ;[Red]\-#,##0\ "/>
    <numFmt numFmtId="177" formatCode="#,##0.000000;[Red]\-#,##0.000000"/>
    <numFmt numFmtId="178" formatCode="#,##0.000000_ ;[Red]\-#,##0.000000\ "/>
    <numFmt numFmtId="179" formatCode="0.000000_ "/>
    <numFmt numFmtId="180" formatCode="#,##0.00_ ;[Red]\-#,##0.00\ "/>
    <numFmt numFmtId="181" formatCode="#,##0.0000_ ;[Red]\-#,##0.0000\ "/>
    <numFmt numFmtId="182" formatCode="#,##0_ "/>
    <numFmt numFmtId="183" formatCode="#,##0_);[Red]\(#,##0\)"/>
    <numFmt numFmtId="184" formatCode="#,##0.00&quot;倍&quot;_);[Red]\(#,##0.00\)&quot;倍&quot;"/>
    <numFmt numFmtId="185" formatCode="0.000000_);[Red]\(0.000000\)"/>
    <numFmt numFmtId="186" formatCode="0_ "/>
    <numFmt numFmtId="187" formatCode="0.0000"/>
    <numFmt numFmtId="188" formatCode="0_);[Red]\(0\)"/>
    <numFmt numFmtId="189" formatCode="#,##0.0000_ "/>
  </numFmts>
  <fonts count="4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Ｐゴシック"/>
      <family val="3"/>
      <charset val="128"/>
    </font>
    <font>
      <sz val="10"/>
      <name val="ＭＳ Ｐゴシック"/>
      <family val="3"/>
      <charset val="128"/>
    </font>
    <font>
      <sz val="14"/>
      <name val="ＭＳ 明朝"/>
      <family val="1"/>
      <charset val="128"/>
    </font>
    <font>
      <sz val="9"/>
      <name val="ＭＳ Ｐゴシック"/>
      <family val="3"/>
      <charset val="128"/>
    </font>
    <font>
      <vertAlign val="subscript"/>
      <sz val="11"/>
      <name val="ＭＳ Ｐゴシック"/>
      <family val="3"/>
      <charset val="128"/>
    </font>
    <font>
      <b/>
      <sz val="11"/>
      <name val="HG丸ｺﾞｼｯｸM-PRO"/>
      <family val="3"/>
      <charset val="128"/>
    </font>
    <font>
      <sz val="9"/>
      <name val="ＭＳ 明朝"/>
      <family val="1"/>
      <charset val="128"/>
    </font>
    <font>
      <b/>
      <sz val="10"/>
      <name val="ＭＳ Ｐゴシック"/>
      <family val="3"/>
      <charset val="128"/>
    </font>
    <font>
      <sz val="8"/>
      <name val="ＭＳ 明朝"/>
      <family val="1"/>
      <charset val="128"/>
    </font>
    <font>
      <sz val="11"/>
      <name val="ＭＳ 明朝"/>
      <family val="1"/>
      <charset val="128"/>
    </font>
    <font>
      <sz val="10"/>
      <name val="ＭＳ 明朝"/>
      <family val="1"/>
      <charset val="128"/>
    </font>
    <font>
      <sz val="10.5"/>
      <name val="ＭＳ 明朝"/>
      <family val="1"/>
      <charset val="128"/>
    </font>
    <font>
      <sz val="9"/>
      <color indexed="17"/>
      <name val="ＭＳ Ｐゴシック"/>
      <family val="3"/>
      <charset val="128"/>
    </font>
    <font>
      <sz val="9"/>
      <name val="ＭＳ ゴシック"/>
      <family val="3"/>
      <charset val="128"/>
    </font>
    <font>
      <sz val="6"/>
      <name val="ＭＳ Ｐ明朝"/>
      <family val="1"/>
      <charset val="128"/>
    </font>
    <font>
      <sz val="6"/>
      <name val="ＭＳ Ｐゴシック"/>
      <family val="3"/>
      <charset val="128"/>
    </font>
    <font>
      <i/>
      <sz val="9"/>
      <color indexed="23"/>
      <name val="ＭＳ Ｐゴシック"/>
      <family val="3"/>
      <charset val="128"/>
    </font>
    <font>
      <sz val="12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sz val="12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0"/>
      <color theme="1"/>
      <name val="ＭＳ 明朝"/>
      <family val="1"/>
      <charset val="128"/>
    </font>
    <font>
      <vertAlign val="subscript"/>
      <sz val="11"/>
      <name val="ＭＳ Ｐゴシック"/>
      <family val="3"/>
      <charset val="128"/>
      <scheme val="major"/>
    </font>
    <font>
      <sz val="9"/>
      <name val="ＭＳ Ｐゴシック"/>
      <family val="3"/>
      <charset val="128"/>
      <scheme val="minor"/>
    </font>
    <font>
      <b/>
      <sz val="12"/>
      <name val="ＭＳ Ｐゴシック"/>
      <family val="3"/>
      <charset val="128"/>
      <scheme val="minor"/>
    </font>
    <font>
      <b/>
      <sz val="14"/>
      <color theme="6" tint="-0.499984740745262"/>
      <name val="HG丸ｺﾞｼｯｸM-PRO"/>
      <family val="3"/>
      <charset val="128"/>
    </font>
    <font>
      <sz val="12"/>
      <color theme="6" tint="-0.499984740745262"/>
      <name val="ＭＳ Ｐゴシック"/>
      <family val="3"/>
      <charset val="128"/>
      <scheme val="minor"/>
    </font>
    <font>
      <sz val="9"/>
      <color rgb="FFFF0000"/>
      <name val="ＭＳ Ｐゴシック"/>
      <family val="3"/>
      <charset val="128"/>
      <scheme val="minor"/>
    </font>
    <font>
      <b/>
      <sz val="11"/>
      <color theme="6" tint="-0.499984740745262"/>
      <name val="HG丸ｺﾞｼｯｸM-PRO"/>
      <family val="3"/>
      <charset val="128"/>
    </font>
    <font>
      <b/>
      <sz val="9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9"/>
      <color rgb="FFFF0000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b/>
      <sz val="12"/>
      <color rgb="FF002060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b/>
      <sz val="9"/>
      <color rgb="FF002060"/>
      <name val="ＭＳ Ｐゴシック"/>
      <family val="3"/>
      <charset val="128"/>
      <scheme val="minor"/>
    </font>
    <font>
      <b/>
      <sz val="9"/>
      <color theme="1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</font>
    <font>
      <sz val="9"/>
      <color theme="6" tint="-0.499984740745262"/>
      <name val="ＭＳ Ｐゴシック"/>
      <family val="3"/>
      <charset val="128"/>
      <scheme val="minor"/>
    </font>
    <font>
      <sz val="11"/>
      <color theme="9" tint="-0.249977111117893"/>
      <name val="ＭＳ Ｐゴシック"/>
      <family val="3"/>
      <charset val="128"/>
    </font>
    <font>
      <sz val="18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0.5"/>
      <name val="Century"/>
      <family val="1"/>
    </font>
  </fonts>
  <fills count="15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1">
    <xf numFmtId="0" fontId="0" fillId="0" borderId="0"/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1" fillId="0" borderId="0"/>
    <xf numFmtId="0" fontId="26" fillId="0" borderId="0">
      <alignment vertical="center"/>
    </xf>
    <xf numFmtId="0" fontId="13" fillId="0" borderId="0"/>
    <xf numFmtId="0" fontId="5" fillId="0" borderId="0"/>
  </cellStyleXfs>
  <cellXfs count="346">
    <xf numFmtId="0" fontId="0" fillId="0" borderId="0" xfId="0"/>
    <xf numFmtId="176" fontId="0" fillId="0" borderId="0" xfId="0" applyNumberFormat="1"/>
    <xf numFmtId="176" fontId="0" fillId="0" borderId="0" xfId="0" applyNumberFormat="1" applyAlignment="1">
      <alignment horizontal="left"/>
    </xf>
    <xf numFmtId="176" fontId="3" fillId="0" borderId="0" xfId="0" applyNumberFormat="1" applyFont="1"/>
    <xf numFmtId="176" fontId="27" fillId="0" borderId="0" xfId="0" quotePrefix="1" applyNumberFormat="1" applyFont="1" applyAlignment="1">
      <alignment horizontal="left"/>
    </xf>
    <xf numFmtId="176" fontId="6" fillId="2" borderId="1" xfId="0" applyNumberFormat="1" applyFont="1" applyFill="1" applyBorder="1" applyAlignment="1">
      <alignment horizontal="center" vertical="center" wrapText="1"/>
    </xf>
    <xf numFmtId="176" fontId="6" fillId="2" borderId="0" xfId="0" applyNumberFormat="1" applyFont="1" applyFill="1" applyAlignment="1">
      <alignment horizontal="center" vertical="center" wrapText="1"/>
    </xf>
    <xf numFmtId="176" fontId="3" fillId="0" borderId="0" xfId="0" applyNumberFormat="1" applyFont="1" applyAlignment="1">
      <alignment horizontal="center" vertical="top" wrapText="1"/>
    </xf>
    <xf numFmtId="176" fontId="28" fillId="2" borderId="1" xfId="0" applyNumberFormat="1" applyFont="1" applyFill="1" applyBorder="1" applyAlignment="1">
      <alignment horizontal="left" vertical="center"/>
    </xf>
    <xf numFmtId="176" fontId="28" fillId="2" borderId="0" xfId="0" applyNumberFormat="1" applyFont="1" applyFill="1" applyAlignment="1">
      <alignment vertical="center"/>
    </xf>
    <xf numFmtId="176" fontId="28" fillId="3" borderId="4" xfId="0" applyNumberFormat="1" applyFont="1" applyFill="1" applyBorder="1" applyAlignment="1">
      <alignment horizontal="left" vertical="center"/>
    </xf>
    <xf numFmtId="176" fontId="28" fillId="3" borderId="5" xfId="0" applyNumberFormat="1" applyFont="1" applyFill="1" applyBorder="1" applyAlignment="1">
      <alignment vertical="center"/>
    </xf>
    <xf numFmtId="178" fontId="4" fillId="0" borderId="0" xfId="0" applyNumberFormat="1" applyFont="1" applyAlignment="1">
      <alignment vertical="center"/>
    </xf>
    <xf numFmtId="178" fontId="4" fillId="3" borderId="5" xfId="0" applyNumberFormat="1" applyFont="1" applyFill="1" applyBorder="1" applyAlignment="1">
      <alignment vertical="center"/>
    </xf>
    <xf numFmtId="176" fontId="30" fillId="0" borderId="0" xfId="0" applyNumberFormat="1" applyFont="1" applyAlignment="1">
      <alignment horizontal="left" vertical="center"/>
    </xf>
    <xf numFmtId="176" fontId="3" fillId="0" borderId="0" xfId="0" applyNumberFormat="1" applyFont="1" applyAlignment="1">
      <alignment vertical="center"/>
    </xf>
    <xf numFmtId="176" fontId="0" fillId="0" borderId="0" xfId="0" applyNumberFormat="1" applyAlignment="1">
      <alignment vertical="center"/>
    </xf>
    <xf numFmtId="178" fontId="4" fillId="0" borderId="1" xfId="0" applyNumberFormat="1" applyFont="1" applyBorder="1" applyAlignment="1">
      <alignment vertical="center"/>
    </xf>
    <xf numFmtId="178" fontId="4" fillId="0" borderId="2" xfId="0" applyNumberFormat="1" applyFont="1" applyBorder="1" applyAlignment="1">
      <alignment vertical="center"/>
    </xf>
    <xf numFmtId="178" fontId="4" fillId="0" borderId="3" xfId="0" applyNumberFormat="1" applyFont="1" applyBorder="1" applyAlignment="1">
      <alignment vertical="center"/>
    </xf>
    <xf numFmtId="178" fontId="4" fillId="0" borderId="9" xfId="0" applyNumberFormat="1" applyFont="1" applyBorder="1" applyAlignment="1">
      <alignment vertical="center"/>
    </xf>
    <xf numFmtId="178" fontId="4" fillId="0" borderId="10" xfId="0" applyNumberFormat="1" applyFont="1" applyBorder="1" applyAlignment="1">
      <alignment vertical="center"/>
    </xf>
    <xf numFmtId="178" fontId="4" fillId="0" borderId="8" xfId="0" applyNumberFormat="1" applyFont="1" applyBorder="1" applyAlignment="1">
      <alignment vertical="center"/>
    </xf>
    <xf numFmtId="178" fontId="4" fillId="0" borderId="11" xfId="0" applyNumberFormat="1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178" fontId="4" fillId="0" borderId="7" xfId="0" applyNumberFormat="1" applyFont="1" applyBorder="1" applyAlignment="1">
      <alignment vertical="center"/>
    </xf>
    <xf numFmtId="178" fontId="4" fillId="0" borderId="12" xfId="0" applyNumberFormat="1" applyFont="1" applyBorder="1" applyAlignment="1">
      <alignment vertical="center"/>
    </xf>
    <xf numFmtId="179" fontId="4" fillId="0" borderId="0" xfId="0" applyNumberFormat="1" applyFont="1" applyAlignment="1">
      <alignment vertical="center"/>
    </xf>
    <xf numFmtId="176" fontId="6" fillId="2" borderId="2" xfId="0" applyNumberFormat="1" applyFont="1" applyFill="1" applyBorder="1" applyAlignment="1">
      <alignment horizontal="center" vertical="center"/>
    </xf>
    <xf numFmtId="176" fontId="6" fillId="2" borderId="3" xfId="0" applyNumberFormat="1" applyFont="1" applyFill="1" applyBorder="1" applyAlignment="1">
      <alignment horizontal="center" vertical="center"/>
    </xf>
    <xf numFmtId="176" fontId="31" fillId="2" borderId="13" xfId="0" applyNumberFormat="1" applyFont="1" applyFill="1" applyBorder="1" applyAlignment="1">
      <alignment horizontal="center" vertical="center"/>
    </xf>
    <xf numFmtId="176" fontId="28" fillId="3" borderId="4" xfId="0" applyNumberFormat="1" applyFont="1" applyFill="1" applyBorder="1" applyAlignment="1">
      <alignment horizontal="center" vertical="center"/>
    </xf>
    <xf numFmtId="176" fontId="6" fillId="0" borderId="11" xfId="0" applyNumberFormat="1" applyFont="1" applyBorder="1"/>
    <xf numFmtId="178" fontId="6" fillId="0" borderId="0" xfId="0" applyNumberFormat="1" applyFont="1"/>
    <xf numFmtId="176" fontId="6" fillId="0" borderId="12" xfId="0" applyNumberFormat="1" applyFont="1" applyBorder="1"/>
    <xf numFmtId="176" fontId="6" fillId="0" borderId="0" xfId="0" applyNumberFormat="1" applyFont="1"/>
    <xf numFmtId="176" fontId="33" fillId="0" borderId="0" xfId="0" applyNumberFormat="1" applyFont="1" applyAlignment="1">
      <alignment horizontal="left" vertical="center"/>
    </xf>
    <xf numFmtId="176" fontId="8" fillId="0" borderId="0" xfId="0" applyNumberFormat="1" applyFont="1" applyAlignment="1">
      <alignment vertical="center"/>
    </xf>
    <xf numFmtId="176" fontId="6" fillId="0" borderId="0" xfId="0" applyNumberFormat="1" applyFont="1" applyAlignment="1">
      <alignment horizontal="center" vertical="center" wrapText="1"/>
    </xf>
    <xf numFmtId="176" fontId="31" fillId="2" borderId="1" xfId="0" applyNumberFormat="1" applyFont="1" applyFill="1" applyBorder="1" applyAlignment="1">
      <alignment horizontal="center" vertical="center"/>
    </xf>
    <xf numFmtId="176" fontId="34" fillId="0" borderId="0" xfId="0" applyNumberFormat="1" applyFont="1" applyAlignment="1">
      <alignment vertical="center"/>
    </xf>
    <xf numFmtId="176" fontId="3" fillId="0" borderId="0" xfId="0" applyNumberFormat="1" applyFont="1" applyAlignment="1">
      <alignment horizontal="center" vertical="center" wrapText="1"/>
    </xf>
    <xf numFmtId="176" fontId="6" fillId="0" borderId="11" xfId="0" applyNumberFormat="1" applyFont="1" applyBorder="1" applyAlignment="1">
      <alignment horizontal="center" vertical="center" wrapText="1"/>
    </xf>
    <xf numFmtId="176" fontId="31" fillId="2" borderId="3" xfId="0" applyNumberFormat="1" applyFont="1" applyFill="1" applyBorder="1" applyAlignment="1">
      <alignment horizontal="center" vertical="center"/>
    </xf>
    <xf numFmtId="176" fontId="31" fillId="2" borderId="0" xfId="0" applyNumberFormat="1" applyFont="1" applyFill="1" applyAlignment="1">
      <alignment horizontal="center" vertical="center"/>
    </xf>
    <xf numFmtId="176" fontId="31" fillId="2" borderId="10" xfId="0" applyNumberFormat="1" applyFont="1" applyFill="1" applyBorder="1" applyAlignment="1">
      <alignment horizontal="center" vertical="center"/>
    </xf>
    <xf numFmtId="176" fontId="3" fillId="0" borderId="0" xfId="0" applyNumberFormat="1" applyFont="1" applyAlignment="1">
      <alignment horizontal="right" vertical="center"/>
    </xf>
    <xf numFmtId="176" fontId="4" fillId="0" borderId="0" xfId="0" applyNumberFormat="1" applyFont="1" applyAlignment="1">
      <alignment vertical="center"/>
    </xf>
    <xf numFmtId="176" fontId="4" fillId="0" borderId="0" xfId="0" applyNumberFormat="1" applyFont="1" applyAlignment="1">
      <alignment vertical="center" wrapText="1"/>
    </xf>
    <xf numFmtId="176" fontId="10" fillId="0" borderId="0" xfId="0" applyNumberFormat="1" applyFont="1" applyAlignment="1">
      <alignment horizontal="left" vertical="center"/>
    </xf>
    <xf numFmtId="176" fontId="35" fillId="0" borderId="0" xfId="0" applyNumberFormat="1" applyFont="1" applyAlignment="1">
      <alignment vertical="center"/>
    </xf>
    <xf numFmtId="176" fontId="31" fillId="2" borderId="2" xfId="0" applyNumberFormat="1" applyFont="1" applyFill="1" applyBorder="1" applyAlignment="1">
      <alignment horizontal="left" vertical="center"/>
    </xf>
    <xf numFmtId="176" fontId="36" fillId="0" borderId="0" xfId="0" applyNumberFormat="1" applyFont="1" applyAlignment="1">
      <alignment horizontal="left" vertical="center"/>
    </xf>
    <xf numFmtId="176" fontId="11" fillId="0" borderId="0" xfId="0" applyNumberFormat="1" applyFont="1" applyAlignment="1">
      <alignment vertical="center"/>
    </xf>
    <xf numFmtId="0" fontId="12" fillId="0" borderId="0" xfId="0" applyFont="1"/>
    <xf numFmtId="176" fontId="13" fillId="0" borderId="0" xfId="0" applyNumberFormat="1" applyFont="1" applyAlignment="1">
      <alignment vertical="center"/>
    </xf>
    <xf numFmtId="176" fontId="13" fillId="0" borderId="0" xfId="0" applyNumberFormat="1" applyFont="1" applyAlignment="1">
      <alignment vertical="center" wrapText="1"/>
    </xf>
    <xf numFmtId="0" fontId="9" fillId="0" borderId="0" xfId="0" applyFont="1" applyAlignment="1">
      <alignment horizontal="right"/>
    </xf>
    <xf numFmtId="176" fontId="5" fillId="0" borderId="0" xfId="0" applyNumberFormat="1" applyFont="1" applyAlignment="1">
      <alignment horizontal="left" vertical="center"/>
    </xf>
    <xf numFmtId="0" fontId="13" fillId="0" borderId="14" xfId="0" applyFont="1" applyBorder="1"/>
    <xf numFmtId="176" fontId="13" fillId="0" borderId="15" xfId="0" applyNumberFormat="1" applyFont="1" applyBorder="1" applyAlignment="1">
      <alignment horizontal="center" vertical="center" wrapText="1"/>
    </xf>
    <xf numFmtId="176" fontId="28" fillId="0" borderId="0" xfId="0" applyNumberFormat="1" applyFont="1" applyAlignment="1">
      <alignment vertical="center"/>
    </xf>
    <xf numFmtId="0" fontId="12" fillId="0" borderId="2" xfId="0" applyFont="1" applyBorder="1"/>
    <xf numFmtId="176" fontId="9" fillId="0" borderId="15" xfId="0" applyNumberFormat="1" applyFont="1" applyBorder="1" applyAlignment="1">
      <alignment horizontal="center" vertical="center" wrapText="1"/>
    </xf>
    <xf numFmtId="176" fontId="9" fillId="0" borderId="13" xfId="0" applyNumberFormat="1" applyFont="1" applyBorder="1" applyAlignment="1">
      <alignment horizontal="center" vertical="center" wrapText="1"/>
    </xf>
    <xf numFmtId="176" fontId="31" fillId="0" borderId="0" xfId="0" applyNumberFormat="1" applyFont="1" applyAlignment="1">
      <alignment horizontal="center" vertical="center"/>
    </xf>
    <xf numFmtId="176" fontId="37" fillId="0" borderId="1" xfId="0" applyNumberFormat="1" applyFont="1" applyBorder="1" applyAlignment="1">
      <alignment vertical="center"/>
    </xf>
    <xf numFmtId="180" fontId="3" fillId="0" borderId="0" xfId="0" applyNumberFormat="1" applyFont="1" applyAlignment="1">
      <alignment vertical="center"/>
    </xf>
    <xf numFmtId="176" fontId="3" fillId="0" borderId="0" xfId="0" applyNumberFormat="1" applyFont="1" applyAlignment="1">
      <alignment horizontal="center" vertical="center"/>
    </xf>
    <xf numFmtId="182" fontId="38" fillId="0" borderId="0" xfId="0" applyNumberFormat="1" applyFont="1" applyAlignment="1">
      <alignment vertical="center"/>
    </xf>
    <xf numFmtId="182" fontId="39" fillId="0" borderId="0" xfId="0" applyNumberFormat="1" applyFont="1" applyAlignment="1">
      <alignment vertical="center"/>
    </xf>
    <xf numFmtId="185" fontId="0" fillId="0" borderId="0" xfId="0" applyNumberFormat="1" applyAlignment="1">
      <alignment vertical="center"/>
    </xf>
    <xf numFmtId="182" fontId="0" fillId="0" borderId="0" xfId="0" applyNumberFormat="1" applyAlignment="1">
      <alignment vertical="center"/>
    </xf>
    <xf numFmtId="182" fontId="40" fillId="0" borderId="0" xfId="0" applyNumberFormat="1" applyFont="1" applyAlignment="1">
      <alignment vertical="center"/>
    </xf>
    <xf numFmtId="182" fontId="41" fillId="0" borderId="0" xfId="0" applyNumberFormat="1" applyFont="1" applyAlignment="1">
      <alignment vertical="center"/>
    </xf>
    <xf numFmtId="182" fontId="6" fillId="0" borderId="0" xfId="0" applyNumberFormat="1" applyFont="1" applyAlignment="1">
      <alignment vertical="center"/>
    </xf>
    <xf numFmtId="185" fontId="6" fillId="0" borderId="0" xfId="0" applyNumberFormat="1" applyFont="1" applyAlignment="1">
      <alignment vertical="center"/>
    </xf>
    <xf numFmtId="182" fontId="36" fillId="0" borderId="0" xfId="0" applyNumberFormat="1" applyFont="1" applyAlignment="1">
      <alignment horizontal="center" vertical="center"/>
    </xf>
    <xf numFmtId="0" fontId="42" fillId="0" borderId="12" xfId="0" applyFont="1" applyBorder="1" applyAlignment="1">
      <alignment horizontal="center" vertical="center" wrapText="1"/>
    </xf>
    <xf numFmtId="182" fontId="0" fillId="4" borderId="16" xfId="0" applyNumberFormat="1" applyFill="1" applyBorder="1" applyAlignment="1">
      <alignment horizontal="center" vertical="center"/>
    </xf>
    <xf numFmtId="0" fontId="6" fillId="0" borderId="0" xfId="0" applyFont="1" applyAlignment="1">
      <alignment horizontal="center" wrapText="1"/>
    </xf>
    <xf numFmtId="0" fontId="42" fillId="0" borderId="11" xfId="0" applyFont="1" applyBorder="1" applyAlignment="1">
      <alignment horizontal="center" vertical="center" wrapText="1"/>
    </xf>
    <xf numFmtId="182" fontId="0" fillId="4" borderId="17" xfId="0" applyNumberFormat="1" applyFill="1" applyBorder="1" applyAlignment="1">
      <alignment horizontal="center" vertical="center"/>
    </xf>
    <xf numFmtId="0" fontId="42" fillId="0" borderId="18" xfId="0" applyFont="1" applyBorder="1" applyAlignment="1">
      <alignment horizontal="center" vertical="center" wrapText="1"/>
    </xf>
    <xf numFmtId="0" fontId="42" fillId="0" borderId="15" xfId="0" applyFont="1" applyBorder="1" applyAlignment="1">
      <alignment vertical="center"/>
    </xf>
    <xf numFmtId="0" fontId="0" fillId="0" borderId="15" xfId="0" applyBorder="1" applyAlignment="1">
      <alignment vertical="center"/>
    </xf>
    <xf numFmtId="185" fontId="0" fillId="0" borderId="19" xfId="0" applyNumberFormat="1" applyBorder="1" applyAlignment="1">
      <alignment vertical="center"/>
    </xf>
    <xf numFmtId="185" fontId="0" fillId="0" borderId="15" xfId="0" applyNumberFormat="1" applyBorder="1" applyAlignment="1">
      <alignment vertical="center"/>
    </xf>
    <xf numFmtId="185" fontId="0" fillId="0" borderId="20" xfId="0" applyNumberFormat="1" applyBorder="1" applyAlignment="1">
      <alignment vertical="center"/>
    </xf>
    <xf numFmtId="183" fontId="6" fillId="4" borderId="21" xfId="0" applyNumberFormat="1" applyFont="1" applyFill="1" applyBorder="1"/>
    <xf numFmtId="0" fontId="6" fillId="0" borderId="0" xfId="0" applyFont="1"/>
    <xf numFmtId="185" fontId="0" fillId="0" borderId="0" xfId="0" applyNumberFormat="1"/>
    <xf numFmtId="176" fontId="20" fillId="0" borderId="0" xfId="0" applyNumberFormat="1" applyFont="1" applyAlignment="1">
      <alignment vertical="center" wrapText="1"/>
    </xf>
    <xf numFmtId="0" fontId="0" fillId="0" borderId="0" xfId="0" applyAlignment="1">
      <alignment vertical="center"/>
    </xf>
    <xf numFmtId="0" fontId="0" fillId="0" borderId="15" xfId="0" applyBorder="1" applyAlignment="1">
      <alignment horizontal="center" vertical="center"/>
    </xf>
    <xf numFmtId="182" fontId="0" fillId="0" borderId="7" xfId="0" applyNumberFormat="1" applyBorder="1" applyAlignment="1">
      <alignment vertical="center"/>
    </xf>
    <xf numFmtId="1" fontId="6" fillId="0" borderId="19" xfId="0" applyNumberFormat="1" applyFont="1" applyBorder="1"/>
    <xf numFmtId="1" fontId="6" fillId="0" borderId="14" xfId="0" applyNumberFormat="1" applyFont="1" applyBorder="1"/>
    <xf numFmtId="182" fontId="0" fillId="0" borderId="18" xfId="0" applyNumberFormat="1" applyBorder="1" applyAlignment="1">
      <alignment vertical="center"/>
    </xf>
    <xf numFmtId="182" fontId="0" fillId="0" borderId="12" xfId="0" applyNumberFormat="1" applyBorder="1" applyAlignment="1">
      <alignment horizontal="center" vertical="center"/>
    </xf>
    <xf numFmtId="182" fontId="0" fillId="4" borderId="21" xfId="0" applyNumberFormat="1" applyFill="1" applyBorder="1" applyAlignment="1">
      <alignment vertical="center"/>
    </xf>
    <xf numFmtId="182" fontId="0" fillId="5" borderId="12" xfId="0" applyNumberFormat="1" applyFill="1" applyBorder="1" applyAlignment="1">
      <alignment horizontal="center" vertical="center"/>
    </xf>
    <xf numFmtId="182" fontId="0" fillId="5" borderId="18" xfId="0" applyNumberFormat="1" applyFill="1" applyBorder="1" applyAlignment="1">
      <alignment vertical="center"/>
    </xf>
    <xf numFmtId="1" fontId="6" fillId="0" borderId="15" xfId="0" applyNumberFormat="1" applyFont="1" applyBorder="1"/>
    <xf numFmtId="1" fontId="0" fillId="0" borderId="22" xfId="0" applyNumberFormat="1" applyBorder="1"/>
    <xf numFmtId="1" fontId="0" fillId="0" borderId="23" xfId="0" applyNumberFormat="1" applyBorder="1"/>
    <xf numFmtId="1" fontId="0" fillId="0" borderId="24" xfId="0" applyNumberFormat="1" applyBorder="1"/>
    <xf numFmtId="1" fontId="0" fillId="0" borderId="25" xfId="0" applyNumberFormat="1" applyBorder="1"/>
    <xf numFmtId="0" fontId="6" fillId="0" borderId="20" xfId="0" applyFont="1" applyBorder="1"/>
    <xf numFmtId="0" fontId="0" fillId="0" borderId="20" xfId="0" applyBorder="1"/>
    <xf numFmtId="182" fontId="0" fillId="5" borderId="13" xfId="0" applyNumberFormat="1" applyFill="1" applyBorder="1" applyAlignment="1">
      <alignment vertical="center"/>
    </xf>
    <xf numFmtId="182" fontId="0" fillId="5" borderId="10" xfId="0" applyNumberFormat="1" applyFill="1" applyBorder="1" applyAlignment="1">
      <alignment vertical="center"/>
    </xf>
    <xf numFmtId="182" fontId="0" fillId="5" borderId="26" xfId="0" applyNumberFormat="1" applyFill="1" applyBorder="1" applyAlignment="1">
      <alignment vertical="center"/>
    </xf>
    <xf numFmtId="185" fontId="0" fillId="0" borderId="23" xfId="0" applyNumberFormat="1" applyBorder="1"/>
    <xf numFmtId="185" fontId="0" fillId="0" borderId="27" xfId="0" applyNumberFormat="1" applyBorder="1"/>
    <xf numFmtId="182" fontId="0" fillId="6" borderId="28" xfId="0" applyNumberFormat="1" applyFill="1" applyBorder="1" applyAlignment="1">
      <alignment horizontal="center" vertical="center"/>
    </xf>
    <xf numFmtId="182" fontId="0" fillId="0" borderId="29" xfId="0" applyNumberFormat="1" applyBorder="1" applyAlignment="1">
      <alignment horizontal="center" vertical="center"/>
    </xf>
    <xf numFmtId="182" fontId="0" fillId="6" borderId="30" xfId="0" applyNumberFormat="1" applyFill="1" applyBorder="1" applyAlignment="1">
      <alignment vertical="center"/>
    </xf>
    <xf numFmtId="182" fontId="0" fillId="0" borderId="31" xfId="0" applyNumberFormat="1" applyBorder="1" applyAlignment="1">
      <alignment vertical="center"/>
    </xf>
    <xf numFmtId="182" fontId="0" fillId="7" borderId="2" xfId="0" applyNumberFormat="1" applyFill="1" applyBorder="1" applyAlignment="1">
      <alignment horizontal="center" vertical="center" wrapText="1"/>
    </xf>
    <xf numFmtId="182" fontId="0" fillId="7" borderId="1" xfId="0" applyNumberFormat="1" applyFill="1" applyBorder="1" applyAlignment="1">
      <alignment horizontal="center" vertical="center"/>
    </xf>
    <xf numFmtId="182" fontId="0" fillId="7" borderId="13" xfId="0" applyNumberFormat="1" applyFill="1" applyBorder="1" applyAlignment="1">
      <alignment vertical="center"/>
    </xf>
    <xf numFmtId="182" fontId="0" fillId="0" borderId="32" xfId="0" applyNumberFormat="1" applyBorder="1"/>
    <xf numFmtId="182" fontId="0" fillId="5" borderId="29" xfId="0" applyNumberFormat="1" applyFill="1" applyBorder="1" applyAlignment="1">
      <alignment horizontal="center" vertical="center"/>
    </xf>
    <xf numFmtId="182" fontId="0" fillId="5" borderId="33" xfId="0" applyNumberFormat="1" applyFill="1" applyBorder="1" applyAlignment="1">
      <alignment vertical="center"/>
    </xf>
    <xf numFmtId="185" fontId="0" fillId="0" borderId="25" xfId="0" applyNumberFormat="1" applyBorder="1"/>
    <xf numFmtId="182" fontId="0" fillId="5" borderId="34" xfId="0" applyNumberFormat="1" applyFill="1" applyBorder="1" applyAlignment="1">
      <alignment horizontal="center" vertical="center"/>
    </xf>
    <xf numFmtId="185" fontId="0" fillId="0" borderId="14" xfId="0" applyNumberFormat="1" applyBorder="1" applyAlignment="1">
      <alignment vertical="center"/>
    </xf>
    <xf numFmtId="185" fontId="0" fillId="0" borderId="8" xfId="0" applyNumberFormat="1" applyBorder="1" applyAlignment="1">
      <alignment vertical="center"/>
    </xf>
    <xf numFmtId="185" fontId="0" fillId="0" borderId="22" xfId="0" applyNumberFormat="1" applyBorder="1"/>
    <xf numFmtId="0" fontId="0" fillId="5" borderId="15" xfId="0" applyFill="1" applyBorder="1" applyAlignment="1">
      <alignment vertical="center"/>
    </xf>
    <xf numFmtId="0" fontId="0" fillId="6" borderId="15" xfId="0" applyFill="1" applyBorder="1" applyAlignment="1">
      <alignment vertical="center"/>
    </xf>
    <xf numFmtId="1" fontId="6" fillId="6" borderId="20" xfId="0" applyNumberFormat="1" applyFont="1" applyFill="1" applyBorder="1"/>
    <xf numFmtId="1" fontId="6" fillId="5" borderId="20" xfId="0" applyNumberFormat="1" applyFont="1" applyFill="1" applyBorder="1"/>
    <xf numFmtId="176" fontId="21" fillId="0" borderId="0" xfId="0" applyNumberFormat="1" applyFont="1" applyAlignment="1">
      <alignment vertical="center"/>
    </xf>
    <xf numFmtId="176" fontId="22" fillId="4" borderId="0" xfId="0" applyNumberFormat="1" applyFont="1" applyFill="1" applyAlignment="1">
      <alignment vertical="center"/>
    </xf>
    <xf numFmtId="176" fontId="22" fillId="4" borderId="0" xfId="0" applyNumberFormat="1" applyFont="1" applyFill="1" applyAlignment="1">
      <alignment horizontal="center" vertical="center"/>
    </xf>
    <xf numFmtId="176" fontId="22" fillId="8" borderId="0" xfId="0" applyNumberFormat="1" applyFont="1" applyFill="1" applyAlignment="1">
      <alignment horizontal="center" vertical="center" wrapText="1"/>
    </xf>
    <xf numFmtId="176" fontId="22" fillId="8" borderId="0" xfId="0" applyNumberFormat="1" applyFont="1" applyFill="1" applyAlignment="1">
      <alignment horizontal="left" vertical="center"/>
    </xf>
    <xf numFmtId="176" fontId="6" fillId="0" borderId="18" xfId="0" applyNumberFormat="1" applyFont="1" applyBorder="1" applyAlignment="1">
      <alignment horizontal="center" vertical="center" wrapText="1"/>
    </xf>
    <xf numFmtId="176" fontId="43" fillId="0" borderId="26" xfId="0" applyNumberFormat="1" applyFont="1" applyBorder="1" applyAlignment="1">
      <alignment horizontal="center" vertical="center"/>
    </xf>
    <xf numFmtId="0" fontId="0" fillId="0" borderId="7" xfId="0" applyBorder="1"/>
    <xf numFmtId="0" fontId="0" fillId="0" borderId="14" xfId="0" applyBorder="1"/>
    <xf numFmtId="176" fontId="0" fillId="0" borderId="12" xfId="0" applyNumberFormat="1" applyBorder="1"/>
    <xf numFmtId="176" fontId="6" fillId="0" borderId="1" xfId="0" applyNumberFormat="1" applyFont="1" applyBorder="1" applyAlignment="1">
      <alignment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176" fontId="6" fillId="0" borderId="1" xfId="0" applyNumberFormat="1" applyFont="1" applyBorder="1"/>
    <xf numFmtId="176" fontId="6" fillId="0" borderId="15" xfId="0" applyNumberFormat="1" applyFont="1" applyBorder="1"/>
    <xf numFmtId="181" fontId="6" fillId="0" borderId="15" xfId="0" applyNumberFormat="1" applyFont="1" applyBorder="1" applyAlignment="1">
      <alignment vertical="center"/>
    </xf>
    <xf numFmtId="0" fontId="6" fillId="0" borderId="0" xfId="0" applyFont="1" applyAlignment="1">
      <alignment horizontal="center" vertical="center" wrapText="1"/>
    </xf>
    <xf numFmtId="178" fontId="6" fillId="0" borderId="3" xfId="0" applyNumberFormat="1" applyFont="1" applyBorder="1"/>
    <xf numFmtId="176" fontId="29" fillId="0" borderId="0" xfId="0" applyNumberFormat="1" applyFont="1" applyAlignment="1">
      <alignment vertical="center"/>
    </xf>
    <xf numFmtId="176" fontId="28" fillId="0" borderId="0" xfId="0" applyNumberFormat="1" applyFont="1" applyAlignment="1">
      <alignment horizontal="left" vertical="center"/>
    </xf>
    <xf numFmtId="176" fontId="32" fillId="0" borderId="0" xfId="0" applyNumberFormat="1" applyFont="1" applyAlignment="1">
      <alignment horizontal="left" vertical="center"/>
    </xf>
    <xf numFmtId="176" fontId="13" fillId="0" borderId="9" xfId="0" applyNumberFormat="1" applyFont="1" applyBorder="1" applyAlignment="1">
      <alignment vertical="center"/>
    </xf>
    <xf numFmtId="176" fontId="13" fillId="0" borderId="9" xfId="0" applyNumberFormat="1" applyFont="1" applyBorder="1" applyAlignment="1">
      <alignment vertical="center" shrinkToFit="1"/>
    </xf>
    <xf numFmtId="0" fontId="13" fillId="0" borderId="9" xfId="0" applyFont="1" applyBorder="1" applyAlignment="1">
      <alignment vertical="center" shrinkToFit="1"/>
    </xf>
    <xf numFmtId="0" fontId="0" fillId="0" borderId="1" xfId="0" applyBorder="1"/>
    <xf numFmtId="176" fontId="13" fillId="0" borderId="34" xfId="0" applyNumberFormat="1" applyFont="1" applyBorder="1" applyAlignment="1">
      <alignment vertical="center" shrinkToFit="1"/>
    </xf>
    <xf numFmtId="176" fontId="5" fillId="0" borderId="0" xfId="0" applyNumberFormat="1" applyFont="1" applyAlignment="1">
      <alignment vertical="center"/>
    </xf>
    <xf numFmtId="176" fontId="28" fillId="0" borderId="1" xfId="0" applyNumberFormat="1" applyFont="1" applyBorder="1" applyAlignment="1">
      <alignment horizontal="left" vertical="center"/>
    </xf>
    <xf numFmtId="176" fontId="24" fillId="0" borderId="0" xfId="0" applyNumberFormat="1" applyFont="1" applyAlignment="1">
      <alignment vertical="center"/>
    </xf>
    <xf numFmtId="176" fontId="12" fillId="0" borderId="0" xfId="0" applyNumberFormat="1" applyFont="1" applyAlignment="1">
      <alignment horizontal="center"/>
    </xf>
    <xf numFmtId="176" fontId="11" fillId="0" borderId="0" xfId="0" applyNumberFormat="1" applyFont="1"/>
    <xf numFmtId="183" fontId="12" fillId="0" borderId="2" xfId="0" applyNumberFormat="1" applyFont="1" applyBorder="1" applyAlignment="1">
      <alignment vertical="center"/>
    </xf>
    <xf numFmtId="183" fontId="12" fillId="0" borderId="3" xfId="0" applyNumberFormat="1" applyFont="1" applyBorder="1" applyAlignment="1">
      <alignment vertical="center"/>
    </xf>
    <xf numFmtId="183" fontId="12" fillId="0" borderId="1" xfId="0" applyNumberFormat="1" applyFont="1" applyBorder="1" applyAlignment="1">
      <alignment vertical="center"/>
    </xf>
    <xf numFmtId="183" fontId="12" fillId="0" borderId="0" xfId="0" applyNumberFormat="1" applyFont="1" applyAlignment="1">
      <alignment vertical="center"/>
    </xf>
    <xf numFmtId="176" fontId="12" fillId="0" borderId="18" xfId="0" applyNumberFormat="1" applyFont="1" applyBorder="1" applyAlignment="1">
      <alignment horizontal="center" vertical="center"/>
    </xf>
    <xf numFmtId="176" fontId="12" fillId="0" borderId="15" xfId="0" applyNumberFormat="1" applyFont="1" applyBorder="1" applyAlignment="1">
      <alignment vertical="center"/>
    </xf>
    <xf numFmtId="176" fontId="12" fillId="0" borderId="1" xfId="0" applyNumberFormat="1" applyFont="1" applyBorder="1" applyAlignment="1">
      <alignment horizontal="left" vertical="center"/>
    </xf>
    <xf numFmtId="176" fontId="12" fillId="0" borderId="13" xfId="0" applyNumberFormat="1" applyFont="1" applyBorder="1" applyAlignment="1">
      <alignment horizontal="left" vertical="center"/>
    </xf>
    <xf numFmtId="0" fontId="12" fillId="0" borderId="13" xfId="0" applyFont="1" applyBorder="1" applyAlignment="1">
      <alignment vertical="center"/>
    </xf>
    <xf numFmtId="176" fontId="20" fillId="4" borderId="6" xfId="0" applyNumberFormat="1" applyFont="1" applyFill="1" applyBorder="1" applyAlignment="1" applyProtection="1">
      <alignment horizontal="center" vertical="center"/>
      <protection locked="0"/>
    </xf>
    <xf numFmtId="181" fontId="20" fillId="8" borderId="6" xfId="0" applyNumberFormat="1" applyFont="1" applyFill="1" applyBorder="1" applyAlignment="1" applyProtection="1">
      <alignment horizontal="center" vertical="center" wrapText="1"/>
      <protection locked="0"/>
    </xf>
    <xf numFmtId="176" fontId="44" fillId="0" borderId="0" xfId="0" applyNumberFormat="1" applyFont="1" applyAlignment="1">
      <alignment horizontal="center" vertical="center"/>
    </xf>
    <xf numFmtId="176" fontId="0" fillId="0" borderId="3" xfId="0" applyNumberFormat="1" applyBorder="1"/>
    <xf numFmtId="176" fontId="28" fillId="3" borderId="35" xfId="0" applyNumberFormat="1" applyFont="1" applyFill="1" applyBorder="1" applyAlignment="1">
      <alignment horizontal="center" vertical="center"/>
    </xf>
    <xf numFmtId="176" fontId="6" fillId="0" borderId="36" xfId="0" applyNumberFormat="1" applyFont="1" applyBorder="1"/>
    <xf numFmtId="176" fontId="28" fillId="2" borderId="13" xfId="0" applyNumberFormat="1" applyFont="1" applyFill="1" applyBorder="1" applyAlignment="1">
      <alignment horizontal="left" vertical="center"/>
    </xf>
    <xf numFmtId="176" fontId="28" fillId="2" borderId="10" xfId="0" applyNumberFormat="1" applyFont="1" applyFill="1" applyBorder="1" applyAlignment="1">
      <alignment vertical="center"/>
    </xf>
    <xf numFmtId="176" fontId="6" fillId="0" borderId="10" xfId="0" applyNumberFormat="1" applyFont="1" applyBorder="1"/>
    <xf numFmtId="176" fontId="6" fillId="0" borderId="18" xfId="0" applyNumberFormat="1" applyFont="1" applyBorder="1"/>
    <xf numFmtId="186" fontId="6" fillId="0" borderId="2" xfId="0" applyNumberFormat="1" applyFont="1" applyBorder="1" applyAlignment="1">
      <alignment vertical="center"/>
    </xf>
    <xf numFmtId="176" fontId="6" fillId="0" borderId="3" xfId="0" applyNumberFormat="1" applyFont="1" applyBorder="1" applyAlignment="1">
      <alignment vertical="center"/>
    </xf>
    <xf numFmtId="176" fontId="6" fillId="0" borderId="12" xfId="0" applyNumberFormat="1" applyFont="1" applyBorder="1" applyAlignment="1">
      <alignment vertical="center"/>
    </xf>
    <xf numFmtId="176" fontId="28" fillId="2" borderId="2" xfId="0" applyNumberFormat="1" applyFont="1" applyFill="1" applyBorder="1" applyAlignment="1">
      <alignment horizontal="left" vertical="center"/>
    </xf>
    <xf numFmtId="176" fontId="28" fillId="2" borderId="3" xfId="0" applyNumberFormat="1" applyFont="1" applyFill="1" applyBorder="1" applyAlignment="1">
      <alignment vertical="center"/>
    </xf>
    <xf numFmtId="176" fontId="6" fillId="0" borderId="3" xfId="0" applyNumberFormat="1" applyFont="1" applyBorder="1"/>
    <xf numFmtId="185" fontId="6" fillId="0" borderId="15" xfId="0" applyNumberFormat="1" applyFont="1" applyBorder="1" applyAlignment="1">
      <alignment horizontal="center" vertical="center" wrapText="1"/>
    </xf>
    <xf numFmtId="185" fontId="4" fillId="0" borderId="12" xfId="0" applyNumberFormat="1" applyFont="1" applyBorder="1"/>
    <xf numFmtId="185" fontId="4" fillId="0" borderId="3" xfId="0" applyNumberFormat="1" applyFont="1" applyBorder="1"/>
    <xf numFmtId="185" fontId="4" fillId="0" borderId="34" xfId="0" applyNumberFormat="1" applyFont="1" applyBorder="1"/>
    <xf numFmtId="185" fontId="4" fillId="0" borderId="11" xfId="0" applyNumberFormat="1" applyFont="1" applyBorder="1"/>
    <xf numFmtId="185" fontId="4" fillId="0" borderId="0" xfId="0" applyNumberFormat="1" applyFont="1"/>
    <xf numFmtId="185" fontId="4" fillId="0" borderId="9" xfId="0" applyNumberFormat="1" applyFont="1" applyBorder="1"/>
    <xf numFmtId="176" fontId="9" fillId="0" borderId="2" xfId="0" applyNumberFormat="1" applyFont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0" fontId="0" fillId="0" borderId="15" xfId="0" applyBorder="1" applyAlignment="1">
      <alignment horizontal="center" vertical="center" shrinkToFit="1"/>
    </xf>
    <xf numFmtId="0" fontId="25" fillId="0" borderId="15" xfId="0" applyFont="1" applyBorder="1" applyAlignment="1">
      <alignment horizontal="center" vertical="center" shrinkToFit="1"/>
    </xf>
    <xf numFmtId="176" fontId="28" fillId="0" borderId="26" xfId="0" applyNumberFormat="1" applyFont="1" applyBorder="1" applyAlignment="1">
      <alignment horizontal="right" vertical="center"/>
    </xf>
    <xf numFmtId="176" fontId="28" fillId="0" borderId="10" xfId="0" applyNumberFormat="1" applyFont="1" applyBorder="1" applyAlignment="1">
      <alignment vertical="center"/>
    </xf>
    <xf numFmtId="0" fontId="0" fillId="0" borderId="13" xfId="0" applyBorder="1"/>
    <xf numFmtId="38" fontId="0" fillId="0" borderId="6" xfId="1" applyFont="1" applyBorder="1" applyAlignment="1"/>
    <xf numFmtId="38" fontId="13" fillId="0" borderId="1" xfId="1" applyFont="1" applyFill="1" applyBorder="1" applyAlignment="1">
      <alignment vertical="center" shrinkToFit="1"/>
    </xf>
    <xf numFmtId="38" fontId="13" fillId="0" borderId="12" xfId="1" applyFont="1" applyFill="1" applyBorder="1" applyAlignment="1">
      <alignment vertical="center" shrinkToFit="1"/>
    </xf>
    <xf numFmtId="38" fontId="13" fillId="0" borderId="0" xfId="1" applyFont="1" applyFill="1" applyBorder="1" applyAlignment="1">
      <alignment vertical="center" shrinkToFit="1"/>
    </xf>
    <xf numFmtId="38" fontId="13" fillId="0" borderId="11" xfId="1" applyFont="1" applyFill="1" applyBorder="1" applyAlignment="1">
      <alignment vertical="center" shrinkToFit="1"/>
    </xf>
    <xf numFmtId="38" fontId="13" fillId="0" borderId="11" xfId="1" applyFont="1" applyBorder="1" applyAlignment="1">
      <alignment vertical="center"/>
    </xf>
    <xf numFmtId="38" fontId="13" fillId="0" borderId="0" xfId="1" applyFont="1" applyAlignment="1">
      <alignment vertical="center"/>
    </xf>
    <xf numFmtId="38" fontId="13" fillId="0" borderId="37" xfId="1" applyFont="1" applyBorder="1" applyAlignment="1">
      <alignment vertical="center"/>
    </xf>
    <xf numFmtId="38" fontId="13" fillId="0" borderId="38" xfId="1" applyFont="1" applyBorder="1" applyAlignment="1">
      <alignment vertical="center"/>
    </xf>
    <xf numFmtId="38" fontId="13" fillId="0" borderId="39" xfId="1" applyFont="1" applyBorder="1" applyAlignment="1">
      <alignment vertical="center"/>
    </xf>
    <xf numFmtId="38" fontId="13" fillId="0" borderId="3" xfId="1" applyFont="1" applyBorder="1" applyAlignment="1">
      <alignment vertical="center"/>
    </xf>
    <xf numFmtId="38" fontId="13" fillId="0" borderId="12" xfId="1" applyFont="1" applyBorder="1" applyAlignment="1">
      <alignment vertical="center"/>
    </xf>
    <xf numFmtId="38" fontId="13" fillId="0" borderId="0" xfId="1" applyFont="1" applyBorder="1" applyAlignment="1">
      <alignment vertical="center"/>
    </xf>
    <xf numFmtId="189" fontId="0" fillId="0" borderId="15" xfId="0" applyNumberFormat="1" applyBorder="1" applyAlignment="1">
      <alignment horizontal="center" vertical="center"/>
    </xf>
    <xf numFmtId="189" fontId="25" fillId="0" borderId="15" xfId="0" applyNumberFormat="1" applyFont="1" applyBorder="1" applyAlignment="1">
      <alignment horizontal="center" vertical="center"/>
    </xf>
    <xf numFmtId="176" fontId="6" fillId="0" borderId="0" xfId="0" applyNumberFormat="1" applyFont="1" applyAlignment="1">
      <alignment horizontal="left" vertical="center"/>
    </xf>
    <xf numFmtId="176" fontId="22" fillId="9" borderId="0" xfId="0" applyNumberFormat="1" applyFont="1" applyFill="1" applyAlignment="1">
      <alignment vertical="center"/>
    </xf>
    <xf numFmtId="176" fontId="22" fillId="9" borderId="40" xfId="0" applyNumberFormat="1" applyFont="1" applyFill="1" applyBorder="1" applyAlignment="1">
      <alignment horizontal="center" vertical="center" wrapText="1"/>
    </xf>
    <xf numFmtId="176" fontId="6" fillId="9" borderId="17" xfId="0" applyNumberFormat="1" applyFont="1" applyFill="1" applyBorder="1" applyProtection="1">
      <protection locked="0"/>
    </xf>
    <xf numFmtId="176" fontId="6" fillId="9" borderId="41" xfId="0" applyNumberFormat="1" applyFont="1" applyFill="1" applyBorder="1" applyProtection="1">
      <protection locked="0"/>
    </xf>
    <xf numFmtId="176" fontId="22" fillId="10" borderId="40" xfId="0" applyNumberFormat="1" applyFont="1" applyFill="1" applyBorder="1" applyAlignment="1">
      <alignment horizontal="center" vertical="center" wrapText="1"/>
    </xf>
    <xf numFmtId="176" fontId="6" fillId="10" borderId="17" xfId="0" applyNumberFormat="1" applyFont="1" applyFill="1" applyBorder="1" applyProtection="1">
      <protection locked="0"/>
    </xf>
    <xf numFmtId="176" fontId="22" fillId="10" borderId="0" xfId="0" applyNumberFormat="1" applyFont="1" applyFill="1" applyAlignment="1">
      <alignment vertical="center"/>
    </xf>
    <xf numFmtId="3" fontId="0" fillId="0" borderId="0" xfId="0" applyNumberFormat="1"/>
    <xf numFmtId="0" fontId="0" fillId="0" borderId="10" xfId="0" applyBorder="1"/>
    <xf numFmtId="0" fontId="0" fillId="0" borderId="10" xfId="0" applyBorder="1" applyAlignment="1">
      <alignment wrapText="1"/>
    </xf>
    <xf numFmtId="3" fontId="0" fillId="0" borderId="1" xfId="0" applyNumberFormat="1" applyBorder="1"/>
    <xf numFmtId="0" fontId="0" fillId="0" borderId="2" xfId="0" applyBorder="1"/>
    <xf numFmtId="0" fontId="0" fillId="0" borderId="8" xfId="0" applyBorder="1"/>
    <xf numFmtId="0" fontId="0" fillId="0" borderId="26" xfId="0" applyBorder="1" applyAlignment="1">
      <alignment wrapText="1"/>
    </xf>
    <xf numFmtId="187" fontId="0" fillId="11" borderId="0" xfId="0" applyNumberFormat="1" applyFill="1"/>
    <xf numFmtId="187" fontId="0" fillId="11" borderId="9" xfId="0" applyNumberFormat="1" applyFill="1" applyBorder="1"/>
    <xf numFmtId="3" fontId="0" fillId="0" borderId="13" xfId="0" applyNumberFormat="1" applyBorder="1"/>
    <xf numFmtId="3" fontId="0" fillId="0" borderId="10" xfId="0" applyNumberFormat="1" applyBorder="1"/>
    <xf numFmtId="187" fontId="0" fillId="11" borderId="10" xfId="0" applyNumberFormat="1" applyFill="1" applyBorder="1"/>
    <xf numFmtId="187" fontId="0" fillId="11" borderId="26" xfId="0" applyNumberFormat="1" applyFill="1" applyBorder="1"/>
    <xf numFmtId="178" fontId="6" fillId="0" borderId="11" xfId="0" applyNumberFormat="1" applyFont="1" applyBorder="1" applyProtection="1">
      <protection locked="0"/>
    </xf>
    <xf numFmtId="178" fontId="6" fillId="0" borderId="18" xfId="0" applyNumberFormat="1" applyFont="1" applyBorder="1" applyProtection="1">
      <protection locked="0"/>
    </xf>
    <xf numFmtId="182" fontId="16" fillId="0" borderId="11" xfId="9" applyNumberFormat="1" applyFont="1" applyBorder="1" applyAlignment="1">
      <alignment horizontal="center" vertical="center" wrapText="1"/>
    </xf>
    <xf numFmtId="176" fontId="6" fillId="0" borderId="18" xfId="0" applyNumberFormat="1" applyFont="1" applyBorder="1" applyAlignment="1">
      <alignment horizontal="center" vertical="center"/>
    </xf>
    <xf numFmtId="176" fontId="6" fillId="12" borderId="12" xfId="0" applyNumberFormat="1" applyFont="1" applyFill="1" applyBorder="1"/>
    <xf numFmtId="176" fontId="6" fillId="12" borderId="11" xfId="0" applyNumberFormat="1" applyFont="1" applyFill="1" applyBorder="1"/>
    <xf numFmtId="176" fontId="6" fillId="12" borderId="18" xfId="0" applyNumberFormat="1" applyFont="1" applyFill="1" applyBorder="1"/>
    <xf numFmtId="185" fontId="4" fillId="0" borderId="18" xfId="0" applyNumberFormat="1" applyFont="1" applyBorder="1"/>
    <xf numFmtId="185" fontId="4" fillId="0" borderId="10" xfId="0" applyNumberFormat="1" applyFont="1" applyBorder="1"/>
    <xf numFmtId="185" fontId="4" fillId="0" borderId="26" xfId="0" applyNumberFormat="1" applyFont="1" applyBorder="1"/>
    <xf numFmtId="182" fontId="16" fillId="0" borderId="11" xfId="9" applyNumberFormat="1" applyFont="1" applyBorder="1" applyAlignment="1">
      <alignment horizontal="center" vertical="center"/>
    </xf>
    <xf numFmtId="182" fontId="16" fillId="0" borderId="18" xfId="9" applyNumberFormat="1" applyFont="1" applyBorder="1" applyAlignment="1">
      <alignment horizontal="center" vertical="center" wrapText="1"/>
    </xf>
    <xf numFmtId="182" fontId="16" fillId="0" borderId="15" xfId="9" applyNumberFormat="1" applyFont="1" applyBorder="1" applyAlignment="1">
      <alignment horizontal="center" vertical="center" wrapText="1"/>
    </xf>
    <xf numFmtId="176" fontId="6" fillId="0" borderId="18" xfId="0" applyNumberFormat="1" applyFont="1" applyBorder="1" applyAlignment="1">
      <alignment horizontal="center" vertical="top" wrapText="1"/>
    </xf>
    <xf numFmtId="176" fontId="6" fillId="0" borderId="7" xfId="0" applyNumberFormat="1" applyFont="1" applyBorder="1"/>
    <xf numFmtId="178" fontId="6" fillId="13" borderId="18" xfId="0" applyNumberFormat="1" applyFont="1" applyFill="1" applyBorder="1"/>
    <xf numFmtId="0" fontId="45" fillId="0" borderId="0" xfId="0" applyFont="1" applyAlignment="1">
      <alignment vertical="center"/>
    </xf>
    <xf numFmtId="0" fontId="0" fillId="14" borderId="0" xfId="0" applyFill="1" applyAlignment="1">
      <alignment vertical="center"/>
    </xf>
    <xf numFmtId="0" fontId="46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4" fillId="0" borderId="0" xfId="0" applyFont="1" applyAlignment="1">
      <alignment horizontal="left" vertical="center"/>
    </xf>
    <xf numFmtId="176" fontId="4" fillId="0" borderId="0" xfId="0" applyNumberFormat="1" applyFont="1" applyAlignment="1">
      <alignment horizontal="right" vertical="center"/>
    </xf>
    <xf numFmtId="176" fontId="6" fillId="2" borderId="12" xfId="0" applyNumberFormat="1" applyFont="1" applyFill="1" applyBorder="1" applyAlignment="1">
      <alignment horizontal="center" vertical="center" wrapText="1"/>
    </xf>
    <xf numFmtId="176" fontId="6" fillId="2" borderId="11" xfId="0" applyNumberFormat="1" applyFont="1" applyFill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/>
    </xf>
    <xf numFmtId="0" fontId="13" fillId="0" borderId="34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0" borderId="26" xfId="0" applyFont="1" applyBorder="1" applyAlignment="1">
      <alignment horizontal="center" vertical="center"/>
    </xf>
    <xf numFmtId="176" fontId="13" fillId="0" borderId="2" xfId="0" applyNumberFormat="1" applyFont="1" applyBorder="1" applyAlignment="1">
      <alignment horizontal="center" vertical="center"/>
    </xf>
    <xf numFmtId="176" fontId="13" fillId="0" borderId="3" xfId="0" applyNumberFormat="1" applyFont="1" applyBorder="1" applyAlignment="1">
      <alignment horizontal="center" vertical="center"/>
    </xf>
    <xf numFmtId="176" fontId="13" fillId="0" borderId="34" xfId="0" applyNumberFormat="1" applyFont="1" applyBorder="1" applyAlignment="1">
      <alignment horizontal="center" vertical="center"/>
    </xf>
    <xf numFmtId="176" fontId="13" fillId="0" borderId="13" xfId="0" applyNumberFormat="1" applyFont="1" applyBorder="1" applyAlignment="1">
      <alignment horizontal="center" vertical="center"/>
    </xf>
    <xf numFmtId="176" fontId="13" fillId="0" borderId="10" xfId="0" applyNumberFormat="1" applyFont="1" applyBorder="1" applyAlignment="1">
      <alignment horizontal="center" vertical="center"/>
    </xf>
    <xf numFmtId="176" fontId="13" fillId="0" borderId="26" xfId="0" applyNumberFormat="1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183" fontId="12" fillId="0" borderId="15" xfId="1" applyNumberFormat="1" applyFont="1" applyFill="1" applyBorder="1" applyAlignment="1">
      <alignment horizontal="right" vertical="center"/>
    </xf>
    <xf numFmtId="184" fontId="12" fillId="0" borderId="14" xfId="1" applyNumberFormat="1" applyFont="1" applyFill="1" applyBorder="1" applyAlignment="1">
      <alignment horizontal="right" vertical="center"/>
    </xf>
    <xf numFmtId="184" fontId="12" fillId="0" borderId="15" xfId="1" applyNumberFormat="1" applyFont="1" applyFill="1" applyBorder="1" applyAlignment="1">
      <alignment horizontal="right" vertical="center"/>
    </xf>
    <xf numFmtId="188" fontId="12" fillId="0" borderId="15" xfId="0" applyNumberFormat="1" applyFont="1" applyBorder="1" applyAlignment="1">
      <alignment horizontal="right" vertical="center"/>
    </xf>
    <xf numFmtId="176" fontId="12" fillId="0" borderId="2" xfId="0" applyNumberFormat="1" applyFont="1" applyBorder="1" applyAlignment="1">
      <alignment vertical="center"/>
    </xf>
    <xf numFmtId="176" fontId="12" fillId="0" borderId="3" xfId="0" applyNumberFormat="1" applyFont="1" applyBorder="1" applyAlignment="1">
      <alignment vertical="center"/>
    </xf>
    <xf numFmtId="176" fontId="12" fillId="0" borderId="34" xfId="0" applyNumberFormat="1" applyFont="1" applyBorder="1" applyAlignment="1">
      <alignment vertical="center"/>
    </xf>
    <xf numFmtId="0" fontId="12" fillId="0" borderId="2" xfId="0" applyFont="1" applyBorder="1" applyAlignment="1">
      <alignment vertical="center"/>
    </xf>
    <xf numFmtId="0" fontId="12" fillId="0" borderId="3" xfId="0" applyFont="1" applyBorder="1" applyAlignment="1">
      <alignment vertical="center"/>
    </xf>
    <xf numFmtId="0" fontId="12" fillId="0" borderId="34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14" xfId="0" applyFont="1" applyBorder="1" applyAlignment="1">
      <alignment vertical="center"/>
    </xf>
    <xf numFmtId="176" fontId="12" fillId="0" borderId="2" xfId="0" applyNumberFormat="1" applyFont="1" applyBorder="1" applyAlignment="1">
      <alignment horizontal="left" vertical="center"/>
    </xf>
    <xf numFmtId="176" fontId="12" fillId="0" borderId="34" xfId="0" applyNumberFormat="1" applyFont="1" applyBorder="1" applyAlignment="1">
      <alignment horizontal="left" vertical="center"/>
    </xf>
    <xf numFmtId="176" fontId="13" fillId="0" borderId="2" xfId="0" applyNumberFormat="1" applyFont="1" applyBorder="1" applyAlignment="1">
      <alignment horizontal="center" vertical="center" wrapText="1"/>
    </xf>
    <xf numFmtId="176" fontId="9" fillId="0" borderId="11" xfId="0" applyNumberFormat="1" applyFont="1" applyBorder="1" applyAlignment="1">
      <alignment horizontal="center" vertical="center" wrapText="1"/>
    </xf>
    <xf numFmtId="176" fontId="9" fillId="0" borderId="18" xfId="0" applyNumberFormat="1" applyFont="1" applyBorder="1" applyAlignment="1">
      <alignment horizontal="center" vertical="center" wrapText="1"/>
    </xf>
    <xf numFmtId="176" fontId="13" fillId="0" borderId="1" xfId="0" applyNumberFormat="1" applyFont="1" applyBorder="1" applyAlignment="1">
      <alignment horizontal="center" vertical="center" wrapText="1"/>
    </xf>
    <xf numFmtId="176" fontId="13" fillId="0" borderId="13" xfId="0" applyNumberFormat="1" applyFont="1" applyBorder="1" applyAlignment="1">
      <alignment horizontal="center" vertical="center" wrapText="1"/>
    </xf>
    <xf numFmtId="0" fontId="0" fillId="0" borderId="42" xfId="0" applyBorder="1" applyAlignment="1">
      <alignment horizontal="center"/>
    </xf>
    <xf numFmtId="0" fontId="0" fillId="0" borderId="39" xfId="0" applyBorder="1" applyAlignment="1">
      <alignment horizontal="center"/>
    </xf>
    <xf numFmtId="176" fontId="13" fillId="0" borderId="11" xfId="0" applyNumberFormat="1" applyFont="1" applyBorder="1" applyAlignment="1">
      <alignment horizontal="center" vertical="center" wrapText="1"/>
    </xf>
    <xf numFmtId="176" fontId="13" fillId="0" borderId="18" xfId="0" applyNumberFormat="1" applyFont="1" applyBorder="1" applyAlignment="1">
      <alignment horizontal="center" vertical="center" wrapText="1"/>
    </xf>
    <xf numFmtId="176" fontId="13" fillId="0" borderId="1" xfId="0" applyNumberFormat="1" applyFont="1" applyBorder="1" applyAlignment="1">
      <alignment horizontal="center" vertical="center"/>
    </xf>
    <xf numFmtId="176" fontId="13" fillId="0" borderId="9" xfId="0" applyNumberFormat="1" applyFont="1" applyBorder="1" applyAlignment="1">
      <alignment horizontal="center" vertical="center"/>
    </xf>
    <xf numFmtId="176" fontId="13" fillId="0" borderId="3" xfId="0" applyNumberFormat="1" applyFont="1" applyBorder="1" applyAlignment="1">
      <alignment horizontal="center" vertical="center" wrapText="1"/>
    </xf>
    <xf numFmtId="176" fontId="14" fillId="0" borderId="2" xfId="0" applyNumberFormat="1" applyFont="1" applyBorder="1" applyAlignment="1">
      <alignment horizontal="center" vertical="center"/>
    </xf>
    <xf numFmtId="176" fontId="14" fillId="0" borderId="3" xfId="0" applyNumberFormat="1" applyFont="1" applyBorder="1" applyAlignment="1">
      <alignment horizontal="center" vertical="center"/>
    </xf>
    <xf numFmtId="176" fontId="14" fillId="0" borderId="1" xfId="0" applyNumberFormat="1" applyFont="1" applyBorder="1" applyAlignment="1">
      <alignment horizontal="center" vertical="center"/>
    </xf>
    <xf numFmtId="176" fontId="14" fillId="0" borderId="0" xfId="0" applyNumberFormat="1" applyFont="1" applyAlignment="1">
      <alignment horizontal="center" vertical="center"/>
    </xf>
    <xf numFmtId="0" fontId="13" fillId="0" borderId="42" xfId="0" applyFont="1" applyBorder="1" applyAlignment="1">
      <alignment horizontal="center"/>
    </xf>
    <xf numFmtId="0" fontId="13" fillId="0" borderId="39" xfId="0" applyFont="1" applyBorder="1" applyAlignment="1">
      <alignment horizontal="center"/>
    </xf>
    <xf numFmtId="182" fontId="0" fillId="0" borderId="43" xfId="0" applyNumberFormat="1" applyBorder="1" applyAlignment="1">
      <alignment horizontal="center" vertical="center"/>
    </xf>
    <xf numFmtId="182" fontId="0" fillId="0" borderId="44" xfId="0" applyNumberFormat="1" applyBorder="1" applyAlignment="1">
      <alignment horizontal="center" vertical="center"/>
    </xf>
    <xf numFmtId="182" fontId="0" fillId="0" borderId="45" xfId="0" applyNumberFormat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46" xfId="0" applyBorder="1" applyAlignment="1">
      <alignment horizontal="center"/>
    </xf>
    <xf numFmtId="176" fontId="6" fillId="0" borderId="2" xfId="0" applyNumberFormat="1" applyFont="1" applyBorder="1" applyAlignment="1">
      <alignment horizontal="center" vertical="center" wrapText="1"/>
    </xf>
    <xf numFmtId="176" fontId="6" fillId="0" borderId="3" xfId="0" applyNumberFormat="1" applyFont="1" applyBorder="1" applyAlignment="1">
      <alignment horizontal="center" vertical="center" wrapText="1"/>
    </xf>
    <xf numFmtId="176" fontId="6" fillId="0" borderId="34" xfId="0" applyNumberFormat="1" applyFont="1" applyBorder="1" applyAlignment="1">
      <alignment horizontal="center" vertical="center" wrapText="1"/>
    </xf>
    <xf numFmtId="176" fontId="6" fillId="0" borderId="13" xfId="0" applyNumberFormat="1" applyFont="1" applyBorder="1" applyAlignment="1">
      <alignment horizontal="center" vertical="center" wrapText="1"/>
    </xf>
    <xf numFmtId="176" fontId="6" fillId="0" borderId="10" xfId="0" applyNumberFormat="1" applyFont="1" applyBorder="1" applyAlignment="1">
      <alignment horizontal="center" vertical="center" wrapText="1"/>
    </xf>
    <xf numFmtId="176" fontId="6" fillId="0" borderId="26" xfId="0" applyNumberFormat="1" applyFont="1" applyBorder="1" applyAlignment="1">
      <alignment horizontal="center" vertical="center" wrapText="1"/>
    </xf>
    <xf numFmtId="176" fontId="31" fillId="2" borderId="2" xfId="0" applyNumberFormat="1" applyFont="1" applyFill="1" applyBorder="1" applyAlignment="1">
      <alignment horizontal="center" vertical="center"/>
    </xf>
    <xf numFmtId="176" fontId="31" fillId="2" borderId="3" xfId="0" applyNumberFormat="1" applyFont="1" applyFill="1" applyBorder="1" applyAlignment="1">
      <alignment horizontal="center" vertical="center"/>
    </xf>
    <xf numFmtId="176" fontId="31" fillId="2" borderId="1" xfId="0" applyNumberFormat="1" applyFont="1" applyFill="1" applyBorder="1" applyAlignment="1">
      <alignment horizontal="center" vertical="center"/>
    </xf>
    <xf numFmtId="176" fontId="31" fillId="2" borderId="0" xfId="0" applyNumberFormat="1" applyFont="1" applyFill="1" applyAlignment="1">
      <alignment horizontal="center" vertical="center"/>
    </xf>
    <xf numFmtId="176" fontId="31" fillId="2" borderId="13" xfId="0" applyNumberFormat="1" applyFont="1" applyFill="1" applyBorder="1" applyAlignment="1">
      <alignment horizontal="center" vertical="center"/>
    </xf>
    <xf numFmtId="176" fontId="31" fillId="2" borderId="10" xfId="0" applyNumberFormat="1" applyFont="1" applyFill="1" applyBorder="1" applyAlignment="1">
      <alignment horizontal="center" vertical="center"/>
    </xf>
    <xf numFmtId="176" fontId="28" fillId="3" borderId="13" xfId="0" applyNumberFormat="1" applyFont="1" applyFill="1" applyBorder="1" applyAlignment="1">
      <alignment horizontal="center" vertical="center"/>
    </xf>
    <xf numFmtId="176" fontId="28" fillId="3" borderId="10" xfId="0" applyNumberFormat="1" applyFont="1" applyFill="1" applyBorder="1" applyAlignment="1">
      <alignment horizontal="center" vertical="center"/>
    </xf>
    <xf numFmtId="176" fontId="43" fillId="0" borderId="34" xfId="0" applyNumberFormat="1" applyFont="1" applyBorder="1" applyAlignment="1">
      <alignment horizontal="center" vertical="center" wrapText="1"/>
    </xf>
    <xf numFmtId="176" fontId="43" fillId="0" borderId="9" xfId="0" applyNumberFormat="1" applyFont="1" applyBorder="1" applyAlignment="1">
      <alignment horizontal="center" vertical="center" wrapText="1"/>
    </xf>
    <xf numFmtId="176" fontId="43" fillId="0" borderId="26" xfId="0" applyNumberFormat="1" applyFont="1" applyBorder="1" applyAlignment="1">
      <alignment horizontal="center" vertical="center" wrapText="1"/>
    </xf>
    <xf numFmtId="182" fontId="16" fillId="0" borderId="12" xfId="9" applyNumberFormat="1" applyFont="1" applyBorder="1" applyAlignment="1">
      <alignment horizontal="center" vertical="center"/>
    </xf>
    <xf numFmtId="182" fontId="16" fillId="0" borderId="11" xfId="9" applyNumberFormat="1" applyFont="1" applyBorder="1" applyAlignment="1">
      <alignment horizontal="center" vertical="center"/>
    </xf>
    <xf numFmtId="176" fontId="6" fillId="0" borderId="12" xfId="0" applyNumberFormat="1" applyFont="1" applyBorder="1" applyAlignment="1">
      <alignment horizontal="center" vertical="center" wrapText="1"/>
    </xf>
    <xf numFmtId="176" fontId="6" fillId="0" borderId="11" xfId="0" applyNumberFormat="1" applyFont="1" applyBorder="1" applyAlignment="1">
      <alignment horizontal="center" vertical="center" wrapText="1"/>
    </xf>
    <xf numFmtId="176" fontId="6" fillId="0" borderId="18" xfId="0" applyNumberFormat="1" applyFont="1" applyBorder="1" applyAlignment="1">
      <alignment horizontal="center" vertical="center" wrapText="1"/>
    </xf>
    <xf numFmtId="176" fontId="28" fillId="0" borderId="0" xfId="0" applyNumberFormat="1" applyFont="1" applyAlignment="1">
      <alignment horizontal="center" vertical="center" wrapText="1"/>
    </xf>
    <xf numFmtId="176" fontId="6" fillId="0" borderId="12" xfId="0" applyNumberFormat="1" applyFont="1" applyBorder="1" applyAlignment="1">
      <alignment horizontal="center" vertical="center"/>
    </xf>
    <xf numFmtId="176" fontId="6" fillId="0" borderId="11" xfId="0" applyNumberFormat="1" applyFont="1" applyBorder="1" applyAlignment="1">
      <alignment horizontal="center" vertical="center"/>
    </xf>
    <xf numFmtId="176" fontId="31" fillId="0" borderId="2" xfId="0" applyNumberFormat="1" applyFont="1" applyBorder="1" applyAlignment="1">
      <alignment horizontal="center" vertical="center"/>
    </xf>
    <xf numFmtId="176" fontId="31" fillId="0" borderId="34" xfId="0" applyNumberFormat="1" applyFont="1" applyBorder="1" applyAlignment="1">
      <alignment horizontal="center" vertical="center"/>
    </xf>
    <xf numFmtId="176" fontId="31" fillId="0" borderId="13" xfId="0" applyNumberFormat="1" applyFont="1" applyBorder="1" applyAlignment="1">
      <alignment horizontal="center" vertical="center"/>
    </xf>
    <xf numFmtId="176" fontId="31" fillId="0" borderId="26" xfId="0" applyNumberFormat="1" applyFont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6" fillId="3" borderId="12" xfId="0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</cellXfs>
  <cellStyles count="11">
    <cellStyle name="桁区切り" xfId="1" builtinId="6"/>
    <cellStyle name="桁区切り 2" xfId="2" xr:uid="{ED5DD27D-15A9-4F84-A44A-8730AEBD181D}"/>
    <cellStyle name="桁区切り 3" xfId="3" xr:uid="{C4FE217E-6143-4A9A-B630-2A4A350352A8}"/>
    <cellStyle name="標準" xfId="0" builtinId="0"/>
    <cellStyle name="標準 2" xfId="4" xr:uid="{4221EF64-DC0A-4990-87BA-FFB7F3DF20E4}"/>
    <cellStyle name="標準 2 2" xfId="5" xr:uid="{DA08B3DA-F092-4648-8D39-A79F71F73BB5}"/>
    <cellStyle name="標準 2 3" xfId="6" xr:uid="{C42C74B3-7C50-445B-B13D-3B0E195B040B}"/>
    <cellStyle name="標準 3" xfId="7" xr:uid="{F1EF5D8F-BFA7-46E1-82B4-A3F0ECF47077}"/>
    <cellStyle name="標準 4" xfId="8" xr:uid="{F254D1F1-0CB9-46AA-9D9B-6791C4D38504}"/>
    <cellStyle name="標準_H12大学立地分析54_暫定版" xfId="9" xr:uid="{4868028B-EDA0-424C-9CA8-D2B7194B2419}"/>
    <cellStyle name="未定義" xfId="10" xr:uid="{CE6A2350-0F99-434C-BCF2-5BD2C8BFA247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5.37.39\share\Documents%20and%20Settings\nakajima-m2yp\&#12487;&#12473;&#12463;&#12488;&#12483;&#12503;\H12&#22303;&#26408;&#37096;&#38272;&#29983;&#29987;&#38989;&#12539;&#29987;&#20986;&#38989;&#25512;&#35336;&#12481;&#12455;&#12483;&#12463;&#2999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設備投資動向調査"/>
      <sheetName val="建設補修"/>
      <sheetName val="暦年修正率"/>
      <sheetName val="道路公共"/>
      <sheetName val="道路公共明細"/>
      <sheetName val="業務統計使用リスト"/>
      <sheetName val="河川・下水・他"/>
      <sheetName val="河・下・他明細"/>
      <sheetName val="鉄道"/>
      <sheetName val="鉄道明細"/>
      <sheetName val="電力"/>
      <sheetName val="電力明細"/>
      <sheetName val="通信"/>
      <sheetName val="その他土木"/>
      <sheetName val="他明細"/>
      <sheetName val="総括表"/>
      <sheetName val="生産額経調指示用"/>
      <sheetName val="土木産出（塩入）"/>
      <sheetName val="総務省提出用"/>
    </sheetNames>
    <sheetDataSet>
      <sheetData sheetId="0"/>
      <sheetData sheetId="1">
        <row r="1">
          <cell r="A1" t="str">
            <v>表－補１　建設補修（4121-011）生産額</v>
          </cell>
        </row>
        <row r="3">
          <cell r="B3" t="str">
            <v>建設工事施工統計より（維持補修工事のみ）</v>
          </cell>
          <cell r="G3" t="str">
            <v>（単位：百万円）</v>
          </cell>
        </row>
        <row r="4">
          <cell r="C4" t="str">
            <v>元請完成工事高</v>
          </cell>
          <cell r="E4" t="str">
            <v>暦　　年　　額　　算　　出</v>
          </cell>
        </row>
        <row r="5">
          <cell r="C5" t="str">
            <v>平成１１年度</v>
          </cell>
          <cell r="D5" t="str">
            <v>平成１２年度</v>
          </cell>
          <cell r="E5" t="str">
            <v>河川改修</v>
          </cell>
          <cell r="F5" t="str">
            <v>１２年度</v>
          </cell>
          <cell r="G5" t="str">
            <v>１２暦年額</v>
          </cell>
        </row>
        <row r="6">
          <cell r="C6" t="str">
            <v>a</v>
          </cell>
          <cell r="D6" t="str">
            <v>b</v>
          </cell>
          <cell r="E6" t="str">
            <v>c=a×0.25</v>
          </cell>
          <cell r="F6" t="str">
            <v>d=b×0.75</v>
          </cell>
          <cell r="G6" t="str">
            <v>c+d</v>
          </cell>
        </row>
        <row r="8">
          <cell r="A8" t="str">
            <v>民　　　間</v>
          </cell>
          <cell r="B8" t="str">
            <v>土　　　　 木</v>
          </cell>
          <cell r="C8">
            <v>1368701</v>
          </cell>
          <cell r="D8">
            <v>1299082</v>
          </cell>
          <cell r="E8">
            <v>342175.25</v>
          </cell>
          <cell r="F8">
            <v>974311.5</v>
          </cell>
          <cell r="G8">
            <v>1316486.75</v>
          </cell>
        </row>
        <row r="9">
          <cell r="B9" t="str">
            <v>住         宅</v>
          </cell>
          <cell r="C9">
            <v>2148695</v>
          </cell>
          <cell r="D9">
            <v>2358717</v>
          </cell>
          <cell r="E9">
            <v>537173.75</v>
          </cell>
          <cell r="F9">
            <v>1769037.75</v>
          </cell>
          <cell r="G9">
            <v>2306211.5</v>
          </cell>
        </row>
        <row r="10">
          <cell r="B10" t="str">
            <v>非   住   宅</v>
          </cell>
          <cell r="C10">
            <v>3705197</v>
          </cell>
          <cell r="D10">
            <v>3914327</v>
          </cell>
          <cell r="E10">
            <v>926299.25</v>
          </cell>
          <cell r="F10">
            <v>2935745.25</v>
          </cell>
          <cell r="G10">
            <v>3862044.5</v>
          </cell>
        </row>
        <row r="11">
          <cell r="B11" t="str">
            <v>民間計</v>
          </cell>
          <cell r="C11">
            <v>7222593</v>
          </cell>
          <cell r="D11">
            <v>7572126</v>
          </cell>
          <cell r="E11">
            <v>1805648.25</v>
          </cell>
          <cell r="F11">
            <v>5679094.5</v>
          </cell>
          <cell r="G11">
            <v>7484742.75</v>
          </cell>
        </row>
        <row r="13">
          <cell r="A13" t="str">
            <v>公　　　共</v>
          </cell>
          <cell r="B13" t="str">
            <v>住         宅</v>
          </cell>
          <cell r="C13">
            <v>371007</v>
          </cell>
          <cell r="D13">
            <v>368766</v>
          </cell>
          <cell r="E13">
            <v>92751.75</v>
          </cell>
          <cell r="F13">
            <v>276574.5</v>
          </cell>
          <cell r="G13">
            <v>369326.25</v>
          </cell>
        </row>
        <row r="14">
          <cell r="B14" t="str">
            <v>非   住   宅</v>
          </cell>
          <cell r="C14">
            <v>1183611</v>
          </cell>
          <cell r="D14">
            <v>1105659</v>
          </cell>
          <cell r="E14">
            <v>295902.75</v>
          </cell>
          <cell r="F14">
            <v>829244.25</v>
          </cell>
          <cell r="G14">
            <v>1125147</v>
          </cell>
        </row>
        <row r="15">
          <cell r="B15" t="str">
            <v>公共計</v>
          </cell>
          <cell r="C15">
            <v>1554618</v>
          </cell>
          <cell r="D15">
            <v>1474425</v>
          </cell>
          <cell r="E15">
            <v>388654.5</v>
          </cell>
          <cell r="F15">
            <v>1105818.75</v>
          </cell>
          <cell r="G15">
            <v>1494473.25</v>
          </cell>
        </row>
        <row r="17">
          <cell r="A17" t="str">
            <v>生産額</v>
          </cell>
          <cell r="G17">
            <v>8979216</v>
          </cell>
        </row>
        <row r="19">
          <cell r="F19" t="str">
            <v>うち土木</v>
          </cell>
          <cell r="G19">
            <v>1316486.75</v>
          </cell>
        </row>
        <row r="20">
          <cell r="F20" t="str">
            <v>うち建築</v>
          </cell>
          <cell r="G20">
            <v>7662729.25</v>
          </cell>
        </row>
        <row r="22">
          <cell r="A22" t="str">
            <v>　「建設工事施工統計」の元請完成工事高の維持補修工事を建設補修の生産額とする。</v>
          </cell>
        </row>
        <row r="23">
          <cell r="A23" t="str">
            <v>　ただし、政府の土木工事における維持補修工事は概念・定義上投資額となるので建設</v>
          </cell>
        </row>
        <row r="24">
          <cell r="A24" t="str">
            <v>補修からは除外した。また、機械設置等工事は機械本体の金額が多いことが考えられ、</v>
          </cell>
        </row>
        <row r="25">
          <cell r="A25" t="str">
            <v>建設工事分が判明しないことから従前同様除外した。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B87D9C-3E3E-4357-BBA5-E004D9C4C8E1}">
  <dimension ref="A1:L49"/>
  <sheetViews>
    <sheetView tabSelected="1" view="pageBreakPreview" zoomScaleNormal="100" zoomScaleSheetLayoutView="100" workbookViewId="0"/>
  </sheetViews>
  <sheetFormatPr defaultRowHeight="13.5" x14ac:dyDescent="0.15"/>
  <cols>
    <col min="1" max="1" width="2.875" customWidth="1"/>
    <col min="2" max="2" width="2.75" customWidth="1"/>
  </cols>
  <sheetData>
    <row r="1" spans="1:12" ht="21" x14ac:dyDescent="0.15">
      <c r="A1" s="257" t="s">
        <v>275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</row>
    <row r="2" spans="1:12" x14ac:dyDescent="0.15">
      <c r="A2" s="95"/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</row>
    <row r="3" spans="1:12" x14ac:dyDescent="0.15">
      <c r="A3" s="258" t="s">
        <v>246</v>
      </c>
      <c r="B3" s="258"/>
      <c r="C3" s="258"/>
      <c r="D3" s="258"/>
      <c r="E3" s="258"/>
      <c r="F3" s="258"/>
      <c r="G3" s="258"/>
      <c r="H3" s="258"/>
      <c r="I3" s="258"/>
      <c r="J3" s="258"/>
      <c r="K3" s="258"/>
      <c r="L3" s="258"/>
    </row>
    <row r="4" spans="1:12" x14ac:dyDescent="0.15">
      <c r="A4" s="259"/>
      <c r="B4" s="259" t="s">
        <v>247</v>
      </c>
      <c r="C4" s="95"/>
      <c r="D4" s="95"/>
      <c r="E4" s="95"/>
      <c r="F4" s="95"/>
      <c r="G4" s="95"/>
      <c r="H4" s="95"/>
      <c r="I4" s="95"/>
      <c r="J4" s="95"/>
      <c r="K4" s="95"/>
      <c r="L4" s="95"/>
    </row>
    <row r="5" spans="1:12" x14ac:dyDescent="0.15">
      <c r="A5" s="259"/>
      <c r="B5" s="259" t="s">
        <v>248</v>
      </c>
      <c r="C5" s="95"/>
      <c r="D5" s="95"/>
      <c r="E5" s="95"/>
      <c r="F5" s="95"/>
      <c r="G5" s="95"/>
      <c r="H5" s="95"/>
      <c r="I5" s="95"/>
      <c r="J5" s="95"/>
      <c r="K5" s="95"/>
      <c r="L5" s="95"/>
    </row>
    <row r="6" spans="1:12" x14ac:dyDescent="0.15">
      <c r="A6" s="95"/>
      <c r="B6" s="95"/>
      <c r="C6" s="95"/>
      <c r="D6" s="95"/>
      <c r="E6" s="95"/>
      <c r="F6" s="95"/>
      <c r="G6" s="95"/>
      <c r="H6" s="95"/>
      <c r="I6" s="95"/>
      <c r="J6" s="95"/>
      <c r="K6" s="95"/>
      <c r="L6" s="95"/>
    </row>
    <row r="7" spans="1:12" x14ac:dyDescent="0.15">
      <c r="A7" s="258" t="s">
        <v>249</v>
      </c>
      <c r="B7" s="258"/>
      <c r="C7" s="258"/>
      <c r="D7" s="258"/>
      <c r="E7" s="258"/>
      <c r="F7" s="258"/>
      <c r="G7" s="258"/>
      <c r="H7" s="258"/>
      <c r="I7" s="258"/>
      <c r="J7" s="258"/>
      <c r="K7" s="258"/>
      <c r="L7" s="258"/>
    </row>
    <row r="8" spans="1:12" x14ac:dyDescent="0.15">
      <c r="A8" s="95"/>
      <c r="B8" s="95" t="s">
        <v>250</v>
      </c>
      <c r="C8" s="95"/>
      <c r="D8" s="95"/>
      <c r="E8" s="95"/>
      <c r="F8" s="95"/>
      <c r="G8" s="95"/>
      <c r="H8" s="95"/>
      <c r="I8" s="95"/>
      <c r="J8" s="95"/>
      <c r="K8" s="95"/>
      <c r="L8" s="95"/>
    </row>
    <row r="9" spans="1:12" x14ac:dyDescent="0.15">
      <c r="A9" s="95"/>
      <c r="B9" s="95" t="s">
        <v>251</v>
      </c>
      <c r="C9" s="95"/>
      <c r="D9" s="95"/>
      <c r="E9" s="95"/>
      <c r="F9" s="95"/>
      <c r="G9" s="95"/>
      <c r="H9" s="95"/>
      <c r="I9" s="95"/>
      <c r="J9" s="95"/>
      <c r="K9" s="95"/>
      <c r="L9" s="95"/>
    </row>
    <row r="10" spans="1:12" x14ac:dyDescent="0.15">
      <c r="A10" s="95"/>
      <c r="B10" s="95"/>
      <c r="C10" s="95"/>
      <c r="D10" s="95"/>
      <c r="E10" s="95"/>
      <c r="F10" s="95"/>
      <c r="G10" s="95"/>
      <c r="H10" s="95"/>
      <c r="I10" s="95"/>
      <c r="J10" s="95"/>
      <c r="K10" s="95"/>
      <c r="L10" s="95"/>
    </row>
    <row r="11" spans="1:12" x14ac:dyDescent="0.15">
      <c r="A11" s="95"/>
      <c r="B11" s="95" t="s">
        <v>279</v>
      </c>
      <c r="C11" s="95"/>
      <c r="D11" s="95"/>
      <c r="E11" s="95"/>
      <c r="F11" s="95"/>
      <c r="G11" s="95"/>
      <c r="H11" s="95"/>
      <c r="I11" s="95"/>
      <c r="J11" s="95"/>
      <c r="K11" s="95"/>
      <c r="L11" s="95"/>
    </row>
    <row r="12" spans="1:12" x14ac:dyDescent="0.15">
      <c r="A12" s="95"/>
      <c r="B12" s="95"/>
      <c r="C12" s="260" t="s">
        <v>281</v>
      </c>
      <c r="D12" s="95"/>
      <c r="E12" s="95"/>
      <c r="F12" s="95"/>
      <c r="G12" s="95"/>
      <c r="H12" s="95"/>
      <c r="I12" s="95"/>
      <c r="J12" s="95"/>
      <c r="K12" s="95"/>
      <c r="L12" s="95"/>
    </row>
    <row r="13" spans="1:12" x14ac:dyDescent="0.15">
      <c r="A13" s="95"/>
      <c r="B13" s="95"/>
      <c r="C13" s="260" t="s">
        <v>280</v>
      </c>
      <c r="D13" s="95"/>
      <c r="E13" s="95"/>
      <c r="F13" s="95"/>
      <c r="G13" s="95"/>
      <c r="H13" s="95"/>
      <c r="I13" s="95"/>
      <c r="J13" s="95"/>
      <c r="K13" s="95"/>
      <c r="L13" s="95"/>
    </row>
    <row r="14" spans="1:12" x14ac:dyDescent="0.15">
      <c r="A14" s="95"/>
      <c r="B14" s="95"/>
      <c r="C14" s="95"/>
      <c r="D14" s="95"/>
      <c r="E14" s="95"/>
      <c r="F14" s="95"/>
      <c r="G14" s="95"/>
      <c r="H14" s="95"/>
      <c r="I14" s="95"/>
      <c r="J14" s="95"/>
      <c r="K14" s="95"/>
      <c r="L14" s="95"/>
    </row>
    <row r="15" spans="1:12" x14ac:dyDescent="0.15">
      <c r="A15" s="95"/>
      <c r="B15" s="95" t="s">
        <v>282</v>
      </c>
      <c r="C15" s="260"/>
      <c r="D15" s="95"/>
      <c r="E15" s="95"/>
      <c r="F15" s="95"/>
      <c r="G15" s="95"/>
      <c r="H15" s="95"/>
      <c r="I15" s="95"/>
      <c r="J15" s="95"/>
      <c r="K15" s="95"/>
      <c r="L15" s="95"/>
    </row>
    <row r="16" spans="1:12" x14ac:dyDescent="0.15">
      <c r="A16" s="95"/>
      <c r="B16" s="95"/>
      <c r="C16" s="260" t="s">
        <v>253</v>
      </c>
      <c r="D16" s="95"/>
      <c r="E16" s="95"/>
      <c r="F16" s="95"/>
      <c r="G16" s="95"/>
      <c r="H16" s="95"/>
      <c r="I16" s="95"/>
      <c r="J16" s="95"/>
      <c r="K16" s="95"/>
      <c r="L16" s="95"/>
    </row>
    <row r="17" spans="1:12" x14ac:dyDescent="0.15">
      <c r="A17" s="95"/>
      <c r="B17" s="95"/>
      <c r="C17" s="260" t="s">
        <v>254</v>
      </c>
      <c r="D17" s="95"/>
      <c r="E17" s="95"/>
      <c r="F17" s="95"/>
      <c r="G17" s="95"/>
      <c r="H17" s="95"/>
      <c r="I17" s="95"/>
      <c r="J17" s="95"/>
      <c r="K17" s="95"/>
      <c r="L17" s="95"/>
    </row>
    <row r="18" spans="1:12" x14ac:dyDescent="0.15">
      <c r="A18" s="95"/>
      <c r="B18" s="95"/>
      <c r="C18" s="260"/>
      <c r="D18" s="95"/>
      <c r="E18" s="95"/>
      <c r="F18" s="95"/>
      <c r="G18" s="95"/>
      <c r="H18" s="95"/>
      <c r="I18" s="95"/>
      <c r="J18" s="95"/>
      <c r="K18" s="95"/>
      <c r="L18" s="95"/>
    </row>
    <row r="19" spans="1:12" x14ac:dyDescent="0.15">
      <c r="A19" s="95"/>
      <c r="B19" s="95" t="s">
        <v>285</v>
      </c>
      <c r="C19" s="260"/>
      <c r="D19" s="95"/>
      <c r="E19" s="95"/>
      <c r="F19" s="95"/>
      <c r="G19" s="95"/>
      <c r="H19" s="95"/>
      <c r="I19" s="95"/>
      <c r="J19" s="95"/>
      <c r="K19" s="95"/>
      <c r="L19" s="95"/>
    </row>
    <row r="20" spans="1:12" x14ac:dyDescent="0.15">
      <c r="A20" s="95"/>
      <c r="B20" s="95"/>
      <c r="C20" s="95" t="s">
        <v>255</v>
      </c>
      <c r="D20" s="95"/>
      <c r="E20" s="95"/>
      <c r="F20" s="95"/>
      <c r="G20" s="95"/>
      <c r="H20" s="95"/>
      <c r="I20" s="95"/>
      <c r="J20" s="95"/>
      <c r="K20" s="95"/>
      <c r="L20" s="95"/>
    </row>
    <row r="21" spans="1:12" x14ac:dyDescent="0.15">
      <c r="A21" s="95"/>
      <c r="B21" s="95"/>
      <c r="C21" s="260" t="s">
        <v>256</v>
      </c>
      <c r="D21" s="95"/>
      <c r="E21" s="95"/>
      <c r="F21" s="95"/>
      <c r="G21" s="95"/>
      <c r="H21" s="95"/>
      <c r="I21" s="95"/>
      <c r="J21" s="95"/>
      <c r="K21" s="95"/>
      <c r="L21" s="95"/>
    </row>
    <row r="22" spans="1:12" x14ac:dyDescent="0.15">
      <c r="A22" s="95"/>
      <c r="B22" s="95"/>
      <c r="C22" s="260"/>
      <c r="D22" s="95"/>
      <c r="E22" s="95"/>
      <c r="F22" s="95"/>
      <c r="G22" s="95"/>
      <c r="H22" s="95"/>
      <c r="I22" s="95"/>
      <c r="J22" s="95"/>
      <c r="K22" s="95"/>
      <c r="L22" s="95"/>
    </row>
    <row r="23" spans="1:12" x14ac:dyDescent="0.15">
      <c r="A23" s="95"/>
      <c r="B23" s="95" t="s">
        <v>283</v>
      </c>
      <c r="C23" s="95"/>
      <c r="D23" s="95"/>
      <c r="E23" s="95"/>
      <c r="F23" s="95"/>
      <c r="G23" s="95"/>
      <c r="H23" s="95"/>
      <c r="I23" s="95"/>
      <c r="J23" s="95"/>
      <c r="K23" s="95"/>
      <c r="L23" s="95"/>
    </row>
    <row r="24" spans="1:12" x14ac:dyDescent="0.15">
      <c r="A24" s="95"/>
      <c r="B24" s="95"/>
      <c r="C24" s="260" t="s">
        <v>252</v>
      </c>
      <c r="D24" s="95"/>
      <c r="E24" s="95"/>
      <c r="F24" s="95"/>
      <c r="G24" s="95"/>
      <c r="H24" s="95"/>
      <c r="I24" s="95"/>
      <c r="J24" s="95"/>
      <c r="K24" s="95"/>
      <c r="L24" s="95"/>
    </row>
    <row r="25" spans="1:12" x14ac:dyDescent="0.15">
      <c r="A25" s="95"/>
      <c r="B25" s="95"/>
      <c r="C25" s="260" t="s">
        <v>284</v>
      </c>
      <c r="D25" s="95"/>
      <c r="E25" s="95"/>
      <c r="F25" s="95"/>
      <c r="G25" s="95"/>
      <c r="H25" s="95"/>
      <c r="I25" s="95"/>
      <c r="J25" s="95"/>
      <c r="K25" s="95"/>
      <c r="L25" s="95"/>
    </row>
    <row r="26" spans="1:12" x14ac:dyDescent="0.15">
      <c r="A26" s="95"/>
      <c r="B26" s="95"/>
      <c r="C26" s="260"/>
      <c r="D26" s="95"/>
      <c r="E26" s="95"/>
      <c r="F26" s="95"/>
      <c r="G26" s="95"/>
      <c r="H26" s="95"/>
      <c r="I26" s="95"/>
      <c r="J26" s="95"/>
      <c r="K26" s="95"/>
      <c r="L26" s="95"/>
    </row>
    <row r="27" spans="1:12" x14ac:dyDescent="0.15">
      <c r="A27" s="95"/>
      <c r="B27" s="95" t="s">
        <v>286</v>
      </c>
      <c r="C27" s="260"/>
      <c r="D27" s="95"/>
      <c r="E27" s="95"/>
      <c r="F27" s="95"/>
      <c r="G27" s="95"/>
      <c r="H27" s="95"/>
      <c r="I27" s="95"/>
      <c r="J27" s="95"/>
      <c r="K27" s="95"/>
      <c r="L27" s="95"/>
    </row>
    <row r="28" spans="1:12" x14ac:dyDescent="0.15">
      <c r="A28" s="95"/>
      <c r="B28" s="95"/>
      <c r="C28" s="260" t="s">
        <v>276</v>
      </c>
      <c r="D28" s="95"/>
      <c r="E28" s="95"/>
      <c r="F28" s="95"/>
      <c r="G28" s="95"/>
      <c r="H28" s="95"/>
      <c r="I28" s="95"/>
      <c r="J28" s="95"/>
      <c r="K28" s="95"/>
      <c r="L28" s="95"/>
    </row>
    <row r="29" spans="1:12" x14ac:dyDescent="0.15">
      <c r="A29" s="95"/>
      <c r="B29" s="95"/>
      <c r="C29" s="260" t="s">
        <v>277</v>
      </c>
      <c r="D29" s="95"/>
      <c r="E29" s="95"/>
      <c r="F29" s="95"/>
      <c r="G29" s="95"/>
      <c r="H29" s="95"/>
      <c r="I29" s="95"/>
      <c r="J29" s="95"/>
      <c r="K29" s="95"/>
      <c r="L29" s="95"/>
    </row>
    <row r="30" spans="1:12" ht="13.15" customHeight="1" x14ac:dyDescent="0.15">
      <c r="A30" s="95"/>
      <c r="B30" s="95"/>
      <c r="C30" s="260"/>
      <c r="D30" s="95"/>
      <c r="E30" s="95"/>
      <c r="F30" s="95"/>
      <c r="G30" s="95"/>
      <c r="H30" s="95"/>
      <c r="I30" s="95"/>
      <c r="J30" s="95"/>
      <c r="K30" s="95"/>
      <c r="L30" s="95"/>
    </row>
    <row r="31" spans="1:12" ht="13.15" customHeight="1" x14ac:dyDescent="0.15">
      <c r="A31" s="95"/>
      <c r="B31" s="260" t="s">
        <v>287</v>
      </c>
      <c r="C31" s="95"/>
      <c r="D31" s="95"/>
      <c r="E31" s="95"/>
      <c r="F31" s="95"/>
      <c r="G31" s="95"/>
      <c r="H31" s="95"/>
      <c r="I31" s="95"/>
      <c r="J31" s="95"/>
      <c r="K31" s="95"/>
      <c r="L31" s="95"/>
    </row>
    <row r="32" spans="1:12" x14ac:dyDescent="0.15">
      <c r="A32" s="95"/>
      <c r="B32" s="95"/>
      <c r="C32" s="260" t="s">
        <v>258</v>
      </c>
      <c r="D32" s="95"/>
      <c r="E32" s="95"/>
      <c r="F32" s="95"/>
      <c r="G32" s="95"/>
      <c r="H32" s="95"/>
      <c r="I32" s="95"/>
      <c r="J32" s="95"/>
      <c r="K32" s="95"/>
      <c r="L32" s="95"/>
    </row>
    <row r="33" spans="1:12" x14ac:dyDescent="0.15">
      <c r="A33" s="95"/>
      <c r="B33" s="95"/>
      <c r="C33" s="260"/>
      <c r="D33" s="95"/>
      <c r="E33" s="95"/>
      <c r="F33" s="95"/>
      <c r="G33" s="95"/>
      <c r="H33" s="95"/>
      <c r="I33" s="95"/>
      <c r="J33" s="95"/>
      <c r="K33" s="95"/>
      <c r="L33" s="95"/>
    </row>
    <row r="34" spans="1:12" x14ac:dyDescent="0.15">
      <c r="A34" s="95"/>
      <c r="B34" s="95" t="s">
        <v>288</v>
      </c>
      <c r="C34" s="260"/>
      <c r="D34" s="95"/>
      <c r="E34" s="95"/>
      <c r="F34" s="95"/>
      <c r="G34" s="95"/>
      <c r="H34" s="95"/>
      <c r="I34" s="95"/>
      <c r="J34" s="95"/>
      <c r="K34" s="95"/>
      <c r="L34" s="95"/>
    </row>
    <row r="35" spans="1:12" x14ac:dyDescent="0.15">
      <c r="A35" s="95"/>
      <c r="B35" s="95"/>
      <c r="C35" s="260" t="s">
        <v>278</v>
      </c>
      <c r="D35" s="95"/>
      <c r="E35" s="95"/>
      <c r="F35" s="95"/>
      <c r="G35" s="95"/>
      <c r="H35" s="95"/>
      <c r="I35" s="95"/>
      <c r="J35" s="95"/>
      <c r="K35" s="95"/>
      <c r="L35" s="95"/>
    </row>
    <row r="36" spans="1:12" x14ac:dyDescent="0.15">
      <c r="A36" s="95"/>
      <c r="B36" s="95"/>
      <c r="C36" s="260" t="s">
        <v>257</v>
      </c>
      <c r="D36" s="95"/>
      <c r="E36" s="95"/>
      <c r="F36" s="95"/>
      <c r="G36" s="95"/>
      <c r="H36" s="95"/>
      <c r="I36" s="95"/>
      <c r="J36" s="95"/>
      <c r="K36" s="95"/>
      <c r="L36" s="95"/>
    </row>
    <row r="37" spans="1:12" x14ac:dyDescent="0.15">
      <c r="A37" s="95"/>
      <c r="B37" s="95"/>
      <c r="C37" s="260"/>
      <c r="D37" s="95"/>
      <c r="E37" s="95"/>
      <c r="F37" s="95"/>
      <c r="G37" s="95"/>
      <c r="H37" s="95"/>
      <c r="I37" s="95"/>
      <c r="J37" s="95"/>
      <c r="K37" s="95"/>
      <c r="L37" s="95"/>
    </row>
    <row r="38" spans="1:12" x14ac:dyDescent="0.15">
      <c r="A38" s="258" t="s">
        <v>259</v>
      </c>
      <c r="B38" s="258"/>
      <c r="C38" s="258"/>
      <c r="D38" s="258"/>
      <c r="E38" s="258"/>
      <c r="F38" s="258"/>
      <c r="G38" s="258"/>
      <c r="H38" s="258"/>
      <c r="I38" s="258"/>
      <c r="J38" s="258"/>
      <c r="K38" s="258"/>
      <c r="L38" s="258"/>
    </row>
    <row r="39" spans="1:12" x14ac:dyDescent="0.15">
      <c r="A39" s="95"/>
      <c r="B39" s="95" t="s">
        <v>260</v>
      </c>
      <c r="C39" s="95"/>
      <c r="D39" s="95"/>
      <c r="E39" s="95"/>
      <c r="F39" s="95"/>
      <c r="G39" s="95"/>
      <c r="H39" s="95"/>
      <c r="I39" s="95"/>
      <c r="J39" s="95"/>
      <c r="K39" s="95"/>
      <c r="L39" s="95"/>
    </row>
    <row r="40" spans="1:12" x14ac:dyDescent="0.15">
      <c r="A40" s="95"/>
      <c r="B40" s="95" t="s">
        <v>261</v>
      </c>
      <c r="C40" s="95"/>
      <c r="D40" s="95"/>
      <c r="E40" s="95"/>
      <c r="F40" s="95"/>
      <c r="G40" s="95"/>
      <c r="H40" s="95"/>
      <c r="I40" s="95"/>
      <c r="J40" s="95"/>
      <c r="K40" s="95"/>
      <c r="L40" s="95"/>
    </row>
    <row r="41" spans="1:12" x14ac:dyDescent="0.15">
      <c r="A41" s="95"/>
      <c r="B41" s="95"/>
      <c r="C41" s="95"/>
      <c r="D41" s="95"/>
      <c r="E41" s="95"/>
      <c r="F41" s="95"/>
      <c r="G41" s="95"/>
      <c r="H41" s="95"/>
      <c r="I41" s="95"/>
      <c r="J41" s="95"/>
      <c r="K41" s="95"/>
      <c r="L41" s="95"/>
    </row>
    <row r="42" spans="1:12" x14ac:dyDescent="0.15">
      <c r="A42" s="258" t="s">
        <v>262</v>
      </c>
      <c r="B42" s="258"/>
      <c r="C42" s="258"/>
      <c r="D42" s="258"/>
      <c r="E42" s="258"/>
      <c r="F42" s="258"/>
      <c r="G42" s="258"/>
      <c r="H42" s="258"/>
      <c r="I42" s="258"/>
      <c r="J42" s="258"/>
      <c r="K42" s="258"/>
      <c r="L42" s="258"/>
    </row>
    <row r="43" spans="1:12" x14ac:dyDescent="0.15">
      <c r="A43" s="95"/>
      <c r="B43" s="95" t="s">
        <v>297</v>
      </c>
      <c r="C43" s="95"/>
      <c r="D43" s="95"/>
      <c r="E43" s="95"/>
      <c r="F43" s="95"/>
      <c r="G43" s="95"/>
      <c r="H43" s="95"/>
      <c r="I43" s="95"/>
      <c r="J43" s="95"/>
      <c r="K43" s="95"/>
      <c r="L43" s="95"/>
    </row>
    <row r="44" spans="1:12" x14ac:dyDescent="0.15">
      <c r="A44" s="95"/>
      <c r="B44" s="95" t="s">
        <v>263</v>
      </c>
      <c r="C44" s="95"/>
      <c r="D44" s="95"/>
      <c r="E44" s="95"/>
      <c r="F44" s="95"/>
      <c r="G44" s="95"/>
      <c r="H44" s="95"/>
      <c r="I44" s="95"/>
      <c r="J44" s="95"/>
      <c r="K44" s="95"/>
      <c r="L44" s="95"/>
    </row>
    <row r="45" spans="1:12" x14ac:dyDescent="0.15">
      <c r="A45" s="95"/>
      <c r="B45" s="95"/>
      <c r="C45" s="95"/>
      <c r="D45" s="95"/>
      <c r="E45" s="95"/>
      <c r="F45" s="95"/>
      <c r="G45" s="95"/>
      <c r="H45" s="95"/>
      <c r="I45" s="95"/>
      <c r="J45" s="95"/>
      <c r="K45" s="95"/>
      <c r="L45" s="95"/>
    </row>
    <row r="46" spans="1:12" x14ac:dyDescent="0.15">
      <c r="A46" s="95"/>
      <c r="B46" s="261" t="s">
        <v>264</v>
      </c>
      <c r="C46" s="95"/>
      <c r="D46" s="95"/>
      <c r="E46" s="95"/>
      <c r="F46" s="95"/>
      <c r="G46" s="95"/>
      <c r="H46" s="95"/>
      <c r="I46" s="95"/>
      <c r="J46" s="95"/>
      <c r="K46" s="95"/>
      <c r="L46" s="95"/>
    </row>
    <row r="47" spans="1:12" x14ac:dyDescent="0.15">
      <c r="A47" s="95"/>
      <c r="B47" s="261" t="s">
        <v>265</v>
      </c>
      <c r="C47" s="95"/>
      <c r="D47" s="95"/>
      <c r="E47" s="95"/>
      <c r="F47" s="95"/>
      <c r="G47" s="95"/>
      <c r="H47" s="95"/>
      <c r="I47" s="95"/>
      <c r="J47" s="95"/>
      <c r="K47" s="95"/>
      <c r="L47" s="95"/>
    </row>
    <row r="48" spans="1:12" x14ac:dyDescent="0.15">
      <c r="A48" s="95"/>
      <c r="B48" s="261" t="s">
        <v>266</v>
      </c>
      <c r="C48" s="95"/>
      <c r="D48" s="95"/>
      <c r="E48" s="95"/>
      <c r="F48" s="95"/>
      <c r="G48" s="95"/>
      <c r="H48" s="95"/>
      <c r="I48" s="95"/>
      <c r="J48" s="95"/>
      <c r="K48" s="95"/>
      <c r="L48" s="95"/>
    </row>
    <row r="49" spans="1:12" x14ac:dyDescent="0.15">
      <c r="A49" s="95"/>
      <c r="B49" s="260" t="s">
        <v>267</v>
      </c>
      <c r="C49" s="95"/>
      <c r="D49" s="95"/>
      <c r="E49" s="95"/>
      <c r="F49" s="95"/>
      <c r="G49" s="95"/>
      <c r="H49" s="95"/>
      <c r="I49" s="95"/>
      <c r="J49" s="95"/>
      <c r="K49" s="95"/>
      <c r="L49" s="95"/>
    </row>
  </sheetData>
  <phoneticPr fontId="2"/>
  <pageMargins left="0.7" right="0.7" top="0.75" bottom="0.75" header="0.3" footer="0.3"/>
  <pageSetup paperSize="9" scale="85" orientation="portrait" copies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AC9A2-1129-4C9E-8EE1-D24C536B32A8}">
  <sheetPr codeName="Sheet11">
    <pageSetUpPr fitToPage="1"/>
  </sheetPr>
  <dimension ref="A1:N42"/>
  <sheetViews>
    <sheetView zoomScaleNormal="100" workbookViewId="0">
      <pane xSplit="2" ySplit="2" topLeftCell="C3" activePane="bottomRight" state="frozen"/>
      <selection pane="topRight" activeCell="C1" sqref="C1"/>
      <selection pane="bottomLeft" activeCell="A3" sqref="A3"/>
      <selection pane="bottomRight"/>
    </sheetView>
  </sheetViews>
  <sheetFormatPr defaultRowHeight="13.5" x14ac:dyDescent="0.15"/>
  <cols>
    <col min="1" max="1" width="5.25" customWidth="1"/>
    <col min="2" max="2" width="21.375" bestFit="1" customWidth="1"/>
    <col min="3" max="7" width="9.5" style="93" bestFit="1" customWidth="1"/>
    <col min="8" max="8" width="9.5" style="196" bestFit="1" customWidth="1"/>
    <col min="9" max="10" width="9.5" style="93" bestFit="1" customWidth="1"/>
  </cols>
  <sheetData>
    <row r="1" spans="1:14" x14ac:dyDescent="0.15">
      <c r="A1" t="s">
        <v>73</v>
      </c>
      <c r="H1" s="93"/>
    </row>
    <row r="2" spans="1:14" ht="33.75" x14ac:dyDescent="0.15">
      <c r="A2" s="143"/>
      <c r="B2" s="144"/>
      <c r="C2" s="191" t="s">
        <v>67</v>
      </c>
      <c r="D2" s="191" t="s">
        <v>68</v>
      </c>
      <c r="E2" s="191" t="s">
        <v>69</v>
      </c>
      <c r="F2" s="191" t="s">
        <v>173</v>
      </c>
      <c r="G2" s="191" t="s">
        <v>89</v>
      </c>
      <c r="H2" s="191" t="s">
        <v>70</v>
      </c>
      <c r="I2" s="191" t="s">
        <v>71</v>
      </c>
      <c r="J2" s="191" t="s">
        <v>72</v>
      </c>
      <c r="L2" s="151"/>
      <c r="M2" s="151"/>
      <c r="N2" s="151"/>
    </row>
    <row r="3" spans="1:14" x14ac:dyDescent="0.15">
      <c r="A3" s="8" t="s">
        <v>196</v>
      </c>
      <c r="B3" s="9" t="s">
        <v>197</v>
      </c>
      <c r="C3" s="192">
        <v>0.54231093223511795</v>
      </c>
      <c r="D3" s="193">
        <v>0.49623208588200041</v>
      </c>
      <c r="E3" s="192">
        <v>0.11995187646529994</v>
      </c>
      <c r="F3" s="192">
        <v>1.6360222885049888E-2</v>
      </c>
      <c r="G3" s="192">
        <v>0.26743376403603097</v>
      </c>
      <c r="H3" s="192">
        <v>5.9546263815685098E-2</v>
      </c>
      <c r="I3" s="192">
        <v>1.5430924492033588E-2</v>
      </c>
      <c r="J3" s="194">
        <f>I3*E3*入力シート!$I$19</f>
        <v>8.9849853981617848E-4</v>
      </c>
    </row>
    <row r="4" spans="1:14" x14ac:dyDescent="0.15">
      <c r="A4" s="8" t="s">
        <v>198</v>
      </c>
      <c r="B4" s="9" t="s">
        <v>0</v>
      </c>
      <c r="C4" s="195">
        <v>0.86270228615463651</v>
      </c>
      <c r="D4" s="196">
        <v>0.60596079691516713</v>
      </c>
      <c r="E4" s="195">
        <v>0.21192159383033418</v>
      </c>
      <c r="F4" s="195">
        <v>8.6938226350297707E-4</v>
      </c>
      <c r="G4" s="195">
        <v>0.11379338046272494</v>
      </c>
      <c r="H4" s="195">
        <v>7.3184447300771213E-2</v>
      </c>
      <c r="I4" s="195">
        <v>1.169111221233795E-3</v>
      </c>
      <c r="J4" s="197">
        <f>I4*E4*入力シート!$I$19</f>
        <v>1.2026781580442219E-4</v>
      </c>
    </row>
    <row r="5" spans="1:14" x14ac:dyDescent="0.15">
      <c r="A5" s="8" t="s">
        <v>199</v>
      </c>
      <c r="B5" s="9" t="s">
        <v>1</v>
      </c>
      <c r="C5" s="195">
        <v>0.36012326656394456</v>
      </c>
      <c r="D5" s="196">
        <v>0.64128014842300551</v>
      </c>
      <c r="E5" s="195">
        <v>0.18794063079777365</v>
      </c>
      <c r="F5" s="195">
        <v>1.6033477357763083E-3</v>
      </c>
      <c r="G5" s="195">
        <v>0.12551020408163266</v>
      </c>
      <c r="H5" s="195">
        <v>7.2912801484230058E-2</v>
      </c>
      <c r="I5" s="195">
        <v>9.8278792294913676E-4</v>
      </c>
      <c r="J5" s="197">
        <f>I5*E5*入力シート!$I$19</f>
        <v>8.9660028884935343E-5</v>
      </c>
    </row>
    <row r="6" spans="1:14" x14ac:dyDescent="0.15">
      <c r="A6" s="8" t="s">
        <v>200</v>
      </c>
      <c r="B6" s="9" t="s">
        <v>176</v>
      </c>
      <c r="C6" s="195">
        <v>2.0931697082614109E-2</v>
      </c>
      <c r="D6" s="196">
        <v>0.47437394576359154</v>
      </c>
      <c r="E6" s="195">
        <v>0.27741014661995589</v>
      </c>
      <c r="F6" s="195">
        <v>0</v>
      </c>
      <c r="G6" s="195">
        <v>7.3309977942130525E-2</v>
      </c>
      <c r="H6" s="195">
        <v>6.2670299727520432E-2</v>
      </c>
      <c r="I6" s="195">
        <v>1.7035731603986178E-4</v>
      </c>
      <c r="J6" s="197">
        <f>I6*E6*入力シート!$I$19</f>
        <v>2.2940427898787553E-5</v>
      </c>
    </row>
    <row r="7" spans="1:14" x14ac:dyDescent="0.15">
      <c r="A7" s="8" t="s">
        <v>201</v>
      </c>
      <c r="B7" s="9" t="s">
        <v>202</v>
      </c>
      <c r="C7" s="195">
        <v>0.25020958768386559</v>
      </c>
      <c r="D7" s="196">
        <v>0.35828306926533882</v>
      </c>
      <c r="E7" s="195">
        <v>9.4254044242947838E-2</v>
      </c>
      <c r="F7" s="195">
        <v>0.14426283655839681</v>
      </c>
      <c r="G7" s="195">
        <v>3.7341380868214348E-2</v>
      </c>
      <c r="H7" s="195">
        <v>3.3144562365753326E-2</v>
      </c>
      <c r="I7" s="195">
        <v>4.1057661230839711E-2</v>
      </c>
      <c r="J7" s="197">
        <f>I7*E7*入力シート!$I$19</f>
        <v>1.8785059899627044E-3</v>
      </c>
    </row>
    <row r="8" spans="1:14" x14ac:dyDescent="0.15">
      <c r="A8" s="8" t="s">
        <v>203</v>
      </c>
      <c r="B8" s="9" t="s">
        <v>177</v>
      </c>
      <c r="C8" s="195">
        <v>4.6415775974771201E-2</v>
      </c>
      <c r="D8" s="196">
        <v>0.53673646914051731</v>
      </c>
      <c r="E8" s="195">
        <v>0.27704580654742961</v>
      </c>
      <c r="F8" s="195">
        <v>1.59355506567068E-2</v>
      </c>
      <c r="G8" s="195">
        <v>0.16686822396197992</v>
      </c>
      <c r="H8" s="195">
        <v>0.13156387244605691</v>
      </c>
      <c r="I8" s="195">
        <v>8.4037602095335948E-4</v>
      </c>
      <c r="J8" s="197">
        <f>I8*E8*入力シート!$I$19</f>
        <v>1.1301695867027405E-4</v>
      </c>
    </row>
    <row r="9" spans="1:14" x14ac:dyDescent="0.15">
      <c r="A9" s="8" t="s">
        <v>204</v>
      </c>
      <c r="B9" s="9" t="s">
        <v>178</v>
      </c>
      <c r="C9" s="195">
        <v>0.34724969575817899</v>
      </c>
      <c r="D9" s="196">
        <v>0.36269231399406876</v>
      </c>
      <c r="E9" s="195">
        <v>0.11538020415185228</v>
      </c>
      <c r="F9" s="195">
        <v>2.083285528081855E-3</v>
      </c>
      <c r="G9" s="195">
        <v>3.4922091327642422E-2</v>
      </c>
      <c r="H9" s="195">
        <v>2.8745105107073222E-2</v>
      </c>
      <c r="I9" s="195">
        <v>2.9293211520683704E-3</v>
      </c>
      <c r="J9" s="197">
        <f>I9*E9*入力シート!$I$19</f>
        <v>1.6406527617125001E-4</v>
      </c>
    </row>
    <row r="10" spans="1:14" x14ac:dyDescent="0.15">
      <c r="A10" s="8" t="s">
        <v>205</v>
      </c>
      <c r="B10" s="9" t="s">
        <v>179</v>
      </c>
      <c r="C10" s="195">
        <v>5.0156483201851954E-2</v>
      </c>
      <c r="D10" s="196">
        <v>0.29909451860065345</v>
      </c>
      <c r="E10" s="195">
        <v>7.1828321943683354E-2</v>
      </c>
      <c r="F10" s="195">
        <v>1.2590852870464304E-2</v>
      </c>
      <c r="G10" s="195">
        <v>1.5711124896259247E-2</v>
      </c>
      <c r="H10" s="195">
        <v>1.5506601376899661E-2</v>
      </c>
      <c r="I10" s="195">
        <v>1.1547742309910246E-3</v>
      </c>
      <c r="J10" s="197">
        <f>I10*E10*入力シート!$I$19</f>
        <v>4.0263468804124024E-5</v>
      </c>
    </row>
    <row r="11" spans="1:14" x14ac:dyDescent="0.15">
      <c r="A11" s="8" t="s">
        <v>206</v>
      </c>
      <c r="B11" s="9" t="s">
        <v>180</v>
      </c>
      <c r="C11" s="195">
        <v>6.2680956767783069E-2</v>
      </c>
      <c r="D11" s="196">
        <v>0.46605329949238578</v>
      </c>
      <c r="E11" s="195">
        <v>8.1345177664974622E-2</v>
      </c>
      <c r="F11" s="195">
        <v>1.8973863912911813E-2</v>
      </c>
      <c r="G11" s="195">
        <v>2.0114213197969542E-2</v>
      </c>
      <c r="H11" s="195">
        <v>1.8274111675126905E-2</v>
      </c>
      <c r="I11" s="195">
        <v>1.7229047678126587E-3</v>
      </c>
      <c r="J11" s="197">
        <f>I11*E11*入力シート!$I$19</f>
        <v>6.8031722673863934E-5</v>
      </c>
    </row>
    <row r="12" spans="1:14" x14ac:dyDescent="0.15">
      <c r="A12" s="8" t="s">
        <v>207</v>
      </c>
      <c r="B12" s="9" t="s">
        <v>208</v>
      </c>
      <c r="C12" s="195">
        <v>0.18046614426361263</v>
      </c>
      <c r="D12" s="196">
        <v>0.45113186919193543</v>
      </c>
      <c r="E12" s="195">
        <v>0.18042916706860884</v>
      </c>
      <c r="F12" s="195">
        <v>3.7994267248107803E-3</v>
      </c>
      <c r="G12" s="195">
        <v>4.0738180220157134E-2</v>
      </c>
      <c r="H12" s="195">
        <v>3.8790100431953869E-2</v>
      </c>
      <c r="I12" s="195">
        <v>1.5102822023257522E-3</v>
      </c>
      <c r="J12" s="197">
        <f>I12*E12*入力シート!$I$19</f>
        <v>1.3227666356115827E-4</v>
      </c>
    </row>
    <row r="13" spans="1:14" x14ac:dyDescent="0.15">
      <c r="A13" s="8" t="s">
        <v>209</v>
      </c>
      <c r="B13" s="9" t="s">
        <v>181</v>
      </c>
      <c r="C13" s="195">
        <v>0.39734087895434744</v>
      </c>
      <c r="D13" s="196">
        <v>0.49346311713629087</v>
      </c>
      <c r="E13" s="195">
        <v>0.18306401852862009</v>
      </c>
      <c r="F13" s="195">
        <v>5.2550764329213412E-4</v>
      </c>
      <c r="G13" s="195">
        <v>4.4604612481779896E-2</v>
      </c>
      <c r="H13" s="195">
        <v>4.0924821375875234E-2</v>
      </c>
      <c r="I13" s="195">
        <v>5.756270233738146E-4</v>
      </c>
      <c r="J13" s="197">
        <f>I13*E13*入力シート!$I$19</f>
        <v>5.1151991757751673E-5</v>
      </c>
    </row>
    <row r="14" spans="1:14" x14ac:dyDescent="0.15">
      <c r="A14" s="8" t="s">
        <v>210</v>
      </c>
      <c r="B14" s="9" t="s">
        <v>182</v>
      </c>
      <c r="C14" s="195">
        <v>7.7458058078516023E-2</v>
      </c>
      <c r="D14" s="196">
        <v>0.40721301642048435</v>
      </c>
      <c r="E14" s="195">
        <v>0.16658918797330735</v>
      </c>
      <c r="F14" s="195">
        <v>0</v>
      </c>
      <c r="G14" s="195">
        <v>4.9366424233335836E-2</v>
      </c>
      <c r="H14" s="195">
        <v>4.5857389217965061E-2</v>
      </c>
      <c r="I14" s="195">
        <v>4.420730279680337E-5</v>
      </c>
      <c r="J14" s="197">
        <f>I14*E14*入力シート!$I$19</f>
        <v>3.5748614351307567E-6</v>
      </c>
    </row>
    <row r="15" spans="1:14" x14ac:dyDescent="0.15">
      <c r="A15" s="8" t="s">
        <v>211</v>
      </c>
      <c r="B15" s="9" t="s">
        <v>183</v>
      </c>
      <c r="C15" s="195">
        <v>4.1267187249862114E-2</v>
      </c>
      <c r="D15" s="196">
        <v>0.17534506794123506</v>
      </c>
      <c r="E15" s="195">
        <v>6.1150941372918488E-2</v>
      </c>
      <c r="F15" s="195">
        <v>8.2025731775857088E-4</v>
      </c>
      <c r="G15" s="195">
        <v>1.7065735251313632E-2</v>
      </c>
      <c r="H15" s="195">
        <v>1.6303598510960981E-2</v>
      </c>
      <c r="I15" s="195">
        <v>6.54187229930195E-5</v>
      </c>
      <c r="J15" s="197">
        <f>I15*E15*入力シート!$I$19</f>
        <v>1.941885382312856E-6</v>
      </c>
    </row>
    <row r="16" spans="1:14" x14ac:dyDescent="0.15">
      <c r="A16" s="8" t="s">
        <v>212</v>
      </c>
      <c r="B16" s="9" t="s">
        <v>184</v>
      </c>
      <c r="C16" s="195">
        <v>0.36423532899857114</v>
      </c>
      <c r="D16" s="196">
        <v>0.53089211168670802</v>
      </c>
      <c r="E16" s="195">
        <v>0.20935329160141797</v>
      </c>
      <c r="F16" s="195">
        <v>1.2572107825377624E-3</v>
      </c>
      <c r="G16" s="195">
        <v>6.0181456146734973E-2</v>
      </c>
      <c r="H16" s="195">
        <v>5.2237127775710719E-2</v>
      </c>
      <c r="I16" s="195">
        <v>1.2447555229513564E-3</v>
      </c>
      <c r="J16" s="197">
        <f>I16*E16*入力シート!$I$19</f>
        <v>1.2649758628183123E-4</v>
      </c>
    </row>
    <row r="17" spans="1:10" x14ac:dyDescent="0.15">
      <c r="A17" s="8" t="s">
        <v>213</v>
      </c>
      <c r="B17" s="9" t="s">
        <v>104</v>
      </c>
      <c r="C17" s="195">
        <v>6.0315875744859193E-2</v>
      </c>
      <c r="D17" s="196">
        <v>0.50044281936765389</v>
      </c>
      <c r="E17" s="195">
        <v>0.23068358658383836</v>
      </c>
      <c r="F17" s="195">
        <v>6.0113420450391725E-5</v>
      </c>
      <c r="G17" s="195">
        <v>4.176419236073331E-2</v>
      </c>
      <c r="H17" s="195">
        <v>3.9841091106921897E-2</v>
      </c>
      <c r="I17" s="195">
        <v>3.241663817965777E-5</v>
      </c>
      <c r="J17" s="197">
        <f>I17*E17*入力シート!$I$19</f>
        <v>3.6299701349455512E-6</v>
      </c>
    </row>
    <row r="18" spans="1:10" x14ac:dyDescent="0.15">
      <c r="A18" s="8" t="s">
        <v>214</v>
      </c>
      <c r="B18" s="9" t="s">
        <v>105</v>
      </c>
      <c r="C18" s="195">
        <v>0.12376855193515102</v>
      </c>
      <c r="D18" s="196">
        <v>0.57112926880368742</v>
      </c>
      <c r="E18" s="195">
        <v>0.29910856092401478</v>
      </c>
      <c r="F18" s="195">
        <v>2.1976949411971168E-5</v>
      </c>
      <c r="G18" s="195">
        <v>7.1740908200022976E-2</v>
      </c>
      <c r="H18" s="195">
        <v>6.5509620648405348E-2</v>
      </c>
      <c r="I18" s="195">
        <v>5.9396233596706782E-5</v>
      </c>
      <c r="J18" s="197">
        <f>I18*E18*入力シート!$I$19</f>
        <v>8.6239480805332687E-6</v>
      </c>
    </row>
    <row r="19" spans="1:10" x14ac:dyDescent="0.15">
      <c r="A19" s="8" t="s">
        <v>215</v>
      </c>
      <c r="B19" s="9" t="s">
        <v>106</v>
      </c>
      <c r="C19" s="195">
        <v>0.1080145084940265</v>
      </c>
      <c r="D19" s="196">
        <v>0.421366256907728</v>
      </c>
      <c r="E19" s="195">
        <v>0.22556384780539265</v>
      </c>
      <c r="F19" s="195">
        <v>3.2351362296151673E-4</v>
      </c>
      <c r="G19" s="195">
        <v>4.9438933830044135E-2</v>
      </c>
      <c r="H19" s="195">
        <v>4.7835887630170236E-2</v>
      </c>
      <c r="I19" s="195">
        <v>1.3549449772874147E-4</v>
      </c>
      <c r="J19" s="197">
        <f>I19*E19*入力シート!$I$19</f>
        <v>1.4835751050942054E-5</v>
      </c>
    </row>
    <row r="20" spans="1:10" x14ac:dyDescent="0.15">
      <c r="A20" s="8" t="s">
        <v>216</v>
      </c>
      <c r="B20" s="9" t="s">
        <v>185</v>
      </c>
      <c r="C20" s="195">
        <v>3.3999731841052316E-2</v>
      </c>
      <c r="D20" s="196">
        <v>0.34023214794309725</v>
      </c>
      <c r="E20" s="195">
        <v>0.16945650598857748</v>
      </c>
      <c r="F20" s="195">
        <v>1.4414293290792855E-4</v>
      </c>
      <c r="G20" s="195">
        <v>3.9509121525400863E-2</v>
      </c>
      <c r="H20" s="195">
        <v>3.8592222094528082E-2</v>
      </c>
      <c r="I20" s="195">
        <v>4.6214558965637456E-5</v>
      </c>
      <c r="J20" s="197">
        <f>I20*E20*入力シート!$I$19</f>
        <v>3.8015039282460116E-6</v>
      </c>
    </row>
    <row r="21" spans="1:10" x14ac:dyDescent="0.15">
      <c r="A21" s="8" t="s">
        <v>217</v>
      </c>
      <c r="B21" s="9" t="s">
        <v>186</v>
      </c>
      <c r="C21" s="195">
        <v>7.9803882002910886E-2</v>
      </c>
      <c r="D21" s="196">
        <v>0.43102644342856045</v>
      </c>
      <c r="E21" s="195">
        <v>0.20325531536468472</v>
      </c>
      <c r="F21" s="195">
        <v>1.464214254572579E-2</v>
      </c>
      <c r="G21" s="195">
        <v>4.8320186127895633E-2</v>
      </c>
      <c r="H21" s="195">
        <v>4.6060885741891752E-2</v>
      </c>
      <c r="I21" s="195">
        <v>1.2160539242338727E-3</v>
      </c>
      <c r="J21" s="197">
        <f>I21*E21*入力シート!$I$19</f>
        <v>1.1998117991875584E-4</v>
      </c>
    </row>
    <row r="22" spans="1:10" x14ac:dyDescent="0.15">
      <c r="A22" s="8" t="s">
        <v>218</v>
      </c>
      <c r="B22" s="9" t="s">
        <v>219</v>
      </c>
      <c r="C22" s="195">
        <v>9.5949656194571964E-2</v>
      </c>
      <c r="D22" s="196">
        <v>0.34028050277844585</v>
      </c>
      <c r="E22" s="195">
        <v>0.16129859115707396</v>
      </c>
      <c r="F22" s="195">
        <v>1.7501408302309746E-2</v>
      </c>
      <c r="G22" s="195">
        <v>4.1107074593992481E-2</v>
      </c>
      <c r="H22" s="195">
        <v>4.0477335729927469E-2</v>
      </c>
      <c r="I22" s="195">
        <v>1.6959734757246701E-3</v>
      </c>
      <c r="J22" s="197">
        <f>I22*E22*入力シート!$I$19</f>
        <v>1.3279080791079133E-4</v>
      </c>
    </row>
    <row r="23" spans="1:10" x14ac:dyDescent="0.15">
      <c r="A23" s="8" t="s">
        <v>220</v>
      </c>
      <c r="B23" s="9" t="s">
        <v>187</v>
      </c>
      <c r="C23" s="195">
        <v>9.5708060043139476E-2</v>
      </c>
      <c r="D23" s="196">
        <v>0.32986744387651418</v>
      </c>
      <c r="E23" s="195">
        <v>0.12484919265011923</v>
      </c>
      <c r="F23" s="195">
        <v>2.721231122850824E-2</v>
      </c>
      <c r="G23" s="195">
        <v>2.9760174512078737E-2</v>
      </c>
      <c r="H23" s="195">
        <v>2.8980735245317576E-2</v>
      </c>
      <c r="I23" s="195">
        <v>2.8476874985436645E-3</v>
      </c>
      <c r="J23" s="197">
        <f>I23*E23*入力シート!$I$19</f>
        <v>1.725823785730715E-4</v>
      </c>
    </row>
    <row r="24" spans="1:10" x14ac:dyDescent="0.15">
      <c r="A24" s="8" t="s">
        <v>221</v>
      </c>
      <c r="B24" s="9" t="s">
        <v>2</v>
      </c>
      <c r="C24" s="195">
        <v>0.23931767627127409</v>
      </c>
      <c r="D24" s="196">
        <v>0.43295035730970877</v>
      </c>
      <c r="E24" s="195">
        <v>0.24423373072863497</v>
      </c>
      <c r="F24" s="195">
        <v>1.1317482566300094E-2</v>
      </c>
      <c r="G24" s="195">
        <v>8.9967643140172679E-2</v>
      </c>
      <c r="H24" s="195">
        <v>6.6210440710812724E-2</v>
      </c>
      <c r="I24" s="195">
        <v>3.9907909747972118E-3</v>
      </c>
      <c r="J24" s="197">
        <f>I24*E24*入力シート!$I$19</f>
        <v>4.7313274717917321E-4</v>
      </c>
    </row>
    <row r="25" spans="1:10" x14ac:dyDescent="0.15">
      <c r="A25" s="8" t="s">
        <v>222</v>
      </c>
      <c r="B25" s="9" t="s">
        <v>188</v>
      </c>
      <c r="C25" s="195">
        <v>1</v>
      </c>
      <c r="D25" s="196">
        <v>0.48833830294844238</v>
      </c>
      <c r="E25" s="195">
        <v>0.31228109154025152</v>
      </c>
      <c r="F25" s="195">
        <v>0</v>
      </c>
      <c r="G25" s="195">
        <v>7.3612607481518974E-2</v>
      </c>
      <c r="H25" s="195">
        <v>5.3988652467262553E-2</v>
      </c>
      <c r="I25" s="195">
        <v>4.3598202584231513E-3</v>
      </c>
      <c r="J25" s="197">
        <f>I25*E25*入力シート!$I$19</f>
        <v>6.6089529039076785E-4</v>
      </c>
    </row>
    <row r="26" spans="1:10" x14ac:dyDescent="0.15">
      <c r="A26" s="8" t="s">
        <v>223</v>
      </c>
      <c r="B26" s="9" t="s">
        <v>191</v>
      </c>
      <c r="C26" s="195">
        <v>0.9185592635212888</v>
      </c>
      <c r="D26" s="196">
        <v>0.46020358389555438</v>
      </c>
      <c r="E26" s="195">
        <v>2.2501219455891827E-2</v>
      </c>
      <c r="F26" s="195">
        <v>3.0756417511621122E-2</v>
      </c>
      <c r="G26" s="195">
        <v>4.002625593920184E-3</v>
      </c>
      <c r="H26" s="195">
        <v>3.9223322018656168E-3</v>
      </c>
      <c r="I26" s="195">
        <v>4.3167734710871312E-2</v>
      </c>
      <c r="J26" s="197">
        <f>I26*E26*入力シート!$I$19</f>
        <v>4.7150217201332947E-4</v>
      </c>
    </row>
    <row r="27" spans="1:10" x14ac:dyDescent="0.15">
      <c r="A27" s="8" t="s">
        <v>224</v>
      </c>
      <c r="B27" s="9" t="s">
        <v>225</v>
      </c>
      <c r="C27" s="195">
        <v>0.90040745533133282</v>
      </c>
      <c r="D27" s="196">
        <v>0.48715478967567161</v>
      </c>
      <c r="E27" s="195">
        <v>0.10035367597260893</v>
      </c>
      <c r="F27" s="195">
        <v>1.0177913101202883E-2</v>
      </c>
      <c r="G27" s="195">
        <v>2.346301452328994E-2</v>
      </c>
      <c r="H27" s="195">
        <v>2.3417864399127096E-2</v>
      </c>
      <c r="I27" s="195">
        <v>1.2152250472722103E-2</v>
      </c>
      <c r="J27" s="197">
        <f>I27*E27*入力シート!$I$19</f>
        <v>5.9198183553576958E-4</v>
      </c>
    </row>
    <row r="28" spans="1:10" x14ac:dyDescent="0.15">
      <c r="A28" s="8" t="s">
        <v>226</v>
      </c>
      <c r="B28" s="9" t="s">
        <v>227</v>
      </c>
      <c r="C28" s="195">
        <v>0.99255334628651637</v>
      </c>
      <c r="D28" s="196">
        <v>0.64377896743466534</v>
      </c>
      <c r="E28" s="195">
        <v>0.3960704780349954</v>
      </c>
      <c r="F28" s="195">
        <v>4.3970058345568783E-3</v>
      </c>
      <c r="G28" s="195">
        <v>9.07164130017723E-2</v>
      </c>
      <c r="H28" s="195">
        <v>8.094742163186007E-2</v>
      </c>
      <c r="I28" s="195">
        <v>9.4107407341881607E-3</v>
      </c>
      <c r="J28" s="197">
        <f>I28*E28*入力シート!$I$19</f>
        <v>1.8093170034802031E-3</v>
      </c>
    </row>
    <row r="29" spans="1:10" x14ac:dyDescent="0.15">
      <c r="A29" s="8" t="s">
        <v>228</v>
      </c>
      <c r="B29" s="9" t="s">
        <v>3</v>
      </c>
      <c r="C29" s="195">
        <v>0.51783945427118905</v>
      </c>
      <c r="D29" s="196">
        <v>0.68025270876535693</v>
      </c>
      <c r="E29" s="195">
        <v>0.37192633032906081</v>
      </c>
      <c r="F29" s="195">
        <v>0.20799760580527582</v>
      </c>
      <c r="G29" s="195">
        <v>0.15165168174877089</v>
      </c>
      <c r="H29" s="195">
        <v>0.12620860317726423</v>
      </c>
      <c r="I29" s="195">
        <v>0.11753531714862969</v>
      </c>
      <c r="J29" s="197">
        <f>I29*E29*入力シート!$I$19</f>
        <v>2.12199175397755E-2</v>
      </c>
    </row>
    <row r="30" spans="1:10" x14ac:dyDescent="0.15">
      <c r="A30" s="8" t="s">
        <v>229</v>
      </c>
      <c r="B30" s="9" t="s">
        <v>4</v>
      </c>
      <c r="C30" s="195">
        <v>0.70041417395306027</v>
      </c>
      <c r="D30" s="196">
        <v>0.6237332064430563</v>
      </c>
      <c r="E30" s="195">
        <v>0.24732214269081632</v>
      </c>
      <c r="F30" s="195">
        <v>7.8467405113712932E-2</v>
      </c>
      <c r="G30" s="195">
        <v>4.7090297955919125E-2</v>
      </c>
      <c r="H30" s="195">
        <v>4.3093760440606241E-2</v>
      </c>
      <c r="I30" s="195">
        <v>6.7800460332235662E-2</v>
      </c>
      <c r="J30" s="197">
        <f>I30*E30*入力シート!$I$19</f>
        <v>8.1398054739101264E-3</v>
      </c>
    </row>
    <row r="31" spans="1:10" x14ac:dyDescent="0.15">
      <c r="A31" s="8" t="s">
        <v>230</v>
      </c>
      <c r="B31" s="9" t="s">
        <v>231</v>
      </c>
      <c r="C31" s="195">
        <v>0.97257767614134238</v>
      </c>
      <c r="D31" s="196">
        <v>0.83181492232169085</v>
      </c>
      <c r="E31" s="195">
        <v>3.1672076621746877E-2</v>
      </c>
      <c r="F31" s="195">
        <v>4.0960832228291381E-2</v>
      </c>
      <c r="G31" s="195">
        <v>1.0555133863013072E-2</v>
      </c>
      <c r="H31" s="195">
        <v>4.4751326424356625E-3</v>
      </c>
      <c r="I31" s="195">
        <v>5.4876048453431379E-2</v>
      </c>
      <c r="J31" s="197">
        <f>I31*E31*入力シート!$I$19</f>
        <v>8.4367999920145103E-4</v>
      </c>
    </row>
    <row r="32" spans="1:10" x14ac:dyDescent="0.15">
      <c r="A32" s="8" t="s">
        <v>232</v>
      </c>
      <c r="B32" s="9" t="s">
        <v>233</v>
      </c>
      <c r="C32" s="195">
        <v>0.69976191753817651</v>
      </c>
      <c r="D32" s="196">
        <v>0.51056713060749059</v>
      </c>
      <c r="E32" s="195">
        <v>0.21563068297500149</v>
      </c>
      <c r="F32" s="195">
        <v>3.6801694552075839E-2</v>
      </c>
      <c r="G32" s="195">
        <v>5.8239370196522727E-2</v>
      </c>
      <c r="H32" s="195">
        <v>5.293606813268089E-2</v>
      </c>
      <c r="I32" s="195">
        <v>4.6694467629783618E-2</v>
      </c>
      <c r="J32" s="197">
        <f>I32*E32*入力シート!$I$19</f>
        <v>4.8875855263225054E-3</v>
      </c>
    </row>
    <row r="33" spans="1:10" x14ac:dyDescent="0.15">
      <c r="A33" s="8" t="s">
        <v>234</v>
      </c>
      <c r="B33" s="9" t="s">
        <v>189</v>
      </c>
      <c r="C33" s="195">
        <v>0.34051118535550506</v>
      </c>
      <c r="D33" s="196">
        <v>0.48719586703488582</v>
      </c>
      <c r="E33" s="195">
        <v>0.14204283004589635</v>
      </c>
      <c r="F33" s="195">
        <v>8.5068892888550046E-2</v>
      </c>
      <c r="G33" s="195">
        <v>2.6001382459795646E-2</v>
      </c>
      <c r="H33" s="195">
        <v>2.2253671544587603E-2</v>
      </c>
      <c r="I33" s="195">
        <v>3.7528980725107519E-2</v>
      </c>
      <c r="J33" s="197">
        <f>I33*E33*入力シート!$I$19</f>
        <v>2.5876436537459815E-3</v>
      </c>
    </row>
    <row r="34" spans="1:10" x14ac:dyDescent="0.15">
      <c r="A34" s="8" t="s">
        <v>235</v>
      </c>
      <c r="B34" s="9" t="s">
        <v>5</v>
      </c>
      <c r="C34" s="195">
        <v>1</v>
      </c>
      <c r="D34" s="196">
        <v>0.71702541867883274</v>
      </c>
      <c r="E34" s="195">
        <v>0.25231820400195215</v>
      </c>
      <c r="F34" s="195">
        <v>5.5352825379239735E-3</v>
      </c>
      <c r="G34" s="195">
        <v>4.1699360151428132E-2</v>
      </c>
      <c r="H34" s="195">
        <v>4.1695315596612284E-2</v>
      </c>
      <c r="I34" s="195">
        <v>5.6961066772506057E-3</v>
      </c>
      <c r="J34" s="197">
        <f>I34*E34*入力シート!$I$19</f>
        <v>6.9766202178516118E-4</v>
      </c>
    </row>
    <row r="35" spans="1:10" x14ac:dyDescent="0.15">
      <c r="A35" s="8" t="s">
        <v>236</v>
      </c>
      <c r="B35" s="9" t="s">
        <v>237</v>
      </c>
      <c r="C35" s="195">
        <v>0.70343384363105077</v>
      </c>
      <c r="D35" s="196">
        <v>0.70057656709605431</v>
      </c>
      <c r="E35" s="195">
        <v>0.37646756770463535</v>
      </c>
      <c r="F35" s="195">
        <v>1.5188980757564838E-2</v>
      </c>
      <c r="G35" s="195">
        <v>7.9674979713966934E-2</v>
      </c>
      <c r="H35" s="195">
        <v>7.889998985698346E-2</v>
      </c>
      <c r="I35" s="195">
        <v>1.0962774302397896E-2</v>
      </c>
      <c r="J35" s="197">
        <f>I35*E35*入力シート!$I$19</f>
        <v>2.0033942571585474E-3</v>
      </c>
    </row>
    <row r="36" spans="1:10" x14ac:dyDescent="0.15">
      <c r="A36" s="8" t="s">
        <v>238</v>
      </c>
      <c r="B36" s="9" t="s">
        <v>239</v>
      </c>
      <c r="C36" s="195">
        <v>0.99654414880779307</v>
      </c>
      <c r="D36" s="196">
        <v>0.59302886918056819</v>
      </c>
      <c r="E36" s="195">
        <v>0.42997239127940007</v>
      </c>
      <c r="F36" s="195">
        <v>4.303377566253231E-2</v>
      </c>
      <c r="G36" s="195">
        <v>0.11059516662446164</v>
      </c>
      <c r="H36" s="195">
        <v>0.1025762132519962</v>
      </c>
      <c r="I36" s="195">
        <v>4.3473771775889479E-2</v>
      </c>
      <c r="J36" s="197">
        <f>I36*E36*入力シート!$I$19</f>
        <v>9.0737388270498154E-3</v>
      </c>
    </row>
    <row r="37" spans="1:10" x14ac:dyDescent="0.15">
      <c r="A37" s="8" t="s">
        <v>240</v>
      </c>
      <c r="B37" s="9" t="s">
        <v>107</v>
      </c>
      <c r="C37" s="195">
        <v>0.91018968153891555</v>
      </c>
      <c r="D37" s="196">
        <v>0.59710525955442362</v>
      </c>
      <c r="E37" s="195">
        <v>0.47130591956619972</v>
      </c>
      <c r="F37" s="195">
        <v>1.2464808601778E-2</v>
      </c>
      <c r="G37" s="195">
        <v>0.13790412028098425</v>
      </c>
      <c r="H37" s="195">
        <v>9.7865231620315213E-2</v>
      </c>
      <c r="I37" s="195">
        <v>1.2421515468857286E-2</v>
      </c>
      <c r="J37" s="197">
        <f>I37*E37*入力シート!$I$19</f>
        <v>2.8418153929312697E-3</v>
      </c>
    </row>
    <row r="38" spans="1:10" x14ac:dyDescent="0.15">
      <c r="A38" s="8" t="s">
        <v>241</v>
      </c>
      <c r="B38" s="9" t="s">
        <v>190</v>
      </c>
      <c r="C38" s="195">
        <v>0.53748125878585773</v>
      </c>
      <c r="D38" s="196">
        <v>0.60670743215188916</v>
      </c>
      <c r="E38" s="195">
        <v>0.34541334368647242</v>
      </c>
      <c r="F38" s="195">
        <v>2.0895877415161704E-2</v>
      </c>
      <c r="G38" s="195">
        <v>0.12372944874926531</v>
      </c>
      <c r="H38" s="195">
        <v>0.10022593569190784</v>
      </c>
      <c r="I38" s="195">
        <v>4.2008830166340293E-2</v>
      </c>
      <c r="J38" s="197">
        <f>I38*E38*入力シート!$I$19</f>
        <v>7.0436550957067518E-3</v>
      </c>
    </row>
    <row r="39" spans="1:10" x14ac:dyDescent="0.15">
      <c r="A39" s="8" t="s">
        <v>242</v>
      </c>
      <c r="B39" s="9" t="s">
        <v>243</v>
      </c>
      <c r="C39" s="195">
        <v>0.93027522182731537</v>
      </c>
      <c r="D39" s="196">
        <v>0.53817874255470444</v>
      </c>
      <c r="E39" s="195">
        <v>0.26375015103526006</v>
      </c>
      <c r="F39" s="195">
        <v>0.11794059178107338</v>
      </c>
      <c r="G39" s="195">
        <v>0.16600211152245523</v>
      </c>
      <c r="H39" s="195">
        <v>0.117773829402455</v>
      </c>
      <c r="I39" s="195">
        <v>0.11282891336770012</v>
      </c>
      <c r="J39" s="197">
        <f>I39*E39*入力シート!$I$19</f>
        <v>1.4445464317690521E-2</v>
      </c>
    </row>
    <row r="40" spans="1:10" x14ac:dyDescent="0.15">
      <c r="A40" s="8" t="s">
        <v>244</v>
      </c>
      <c r="B40" s="9" t="s">
        <v>6</v>
      </c>
      <c r="C40" s="195">
        <v>0.99942545245619074</v>
      </c>
      <c r="D40" s="196">
        <v>0</v>
      </c>
      <c r="E40" s="195">
        <v>0</v>
      </c>
      <c r="F40" s="195">
        <v>0</v>
      </c>
      <c r="G40" s="195">
        <v>0</v>
      </c>
      <c r="H40" s="195">
        <v>0</v>
      </c>
      <c r="I40" s="195">
        <v>1.2029086405295553E-3</v>
      </c>
      <c r="J40" s="197">
        <f>I40*E40*入力シート!$I$19</f>
        <v>0</v>
      </c>
    </row>
    <row r="41" spans="1:10" x14ac:dyDescent="0.15">
      <c r="A41" s="181" t="s">
        <v>245</v>
      </c>
      <c r="B41" s="182" t="s">
        <v>8</v>
      </c>
      <c r="C41" s="248">
        <v>0.44199137655701048</v>
      </c>
      <c r="D41" s="249">
        <v>0.64873358723732921</v>
      </c>
      <c r="E41" s="248">
        <v>6.8447545742669185E-3</v>
      </c>
      <c r="F41" s="248">
        <v>8.0797608132246934E-6</v>
      </c>
      <c r="G41" s="248">
        <v>2.2105627613391216E-3</v>
      </c>
      <c r="H41" s="248">
        <v>2.0773963299331503E-3</v>
      </c>
      <c r="I41" s="248">
        <v>1.584690712320438E-3</v>
      </c>
      <c r="J41" s="250">
        <f>I41*E41*入力シート!$I$19</f>
        <v>5.2652715770410463E-6</v>
      </c>
    </row>
    <row r="42" spans="1:10" x14ac:dyDescent="0.15">
      <c r="J42" s="248">
        <f>SUM(J3:J41)</f>
        <v>8.1963395182155924E-2</v>
      </c>
    </row>
  </sheetData>
  <phoneticPr fontId="2"/>
  <printOptions headings="1"/>
  <pageMargins left="0.7" right="0.7" top="0.75" bottom="0.75" header="0.3" footer="0.3"/>
  <pageSetup paperSize="9" scale="92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97AF3D-0046-429A-87D3-8D2CF5F58817}">
  <sheetPr codeName="Sheet13"/>
  <dimension ref="B2:P18"/>
  <sheetViews>
    <sheetView zoomScaleNormal="100" workbookViewId="0"/>
  </sheetViews>
  <sheetFormatPr defaultRowHeight="13.5" x14ac:dyDescent="0.15"/>
  <cols>
    <col min="1" max="1" width="3.375" customWidth="1"/>
  </cols>
  <sheetData>
    <row r="2" spans="2:16" x14ac:dyDescent="0.15">
      <c r="B2" t="s">
        <v>132</v>
      </c>
    </row>
    <row r="3" spans="2:16" x14ac:dyDescent="0.15">
      <c r="B3" s="232"/>
      <c r="C3" s="143" t="s">
        <v>21</v>
      </c>
      <c r="D3" s="233"/>
      <c r="E3" s="233"/>
      <c r="F3" s="143" t="s">
        <v>19</v>
      </c>
      <c r="G3" s="233"/>
      <c r="H3" s="233"/>
      <c r="I3" s="143" t="s">
        <v>20</v>
      </c>
      <c r="J3" s="233"/>
      <c r="K3" s="144"/>
    </row>
    <row r="4" spans="2:16" ht="27" x14ac:dyDescent="0.15">
      <c r="B4" s="204" t="s">
        <v>127</v>
      </c>
      <c r="C4" s="204" t="s">
        <v>129</v>
      </c>
      <c r="D4" s="229" t="s">
        <v>128</v>
      </c>
      <c r="E4" s="230" t="s">
        <v>130</v>
      </c>
      <c r="F4" s="204" t="s">
        <v>129</v>
      </c>
      <c r="G4" s="229" t="s">
        <v>128</v>
      </c>
      <c r="H4" s="230" t="s">
        <v>130</v>
      </c>
      <c r="I4" s="204" t="s">
        <v>129</v>
      </c>
      <c r="J4" s="229" t="s">
        <v>128</v>
      </c>
      <c r="K4" s="234" t="s">
        <v>130</v>
      </c>
    </row>
    <row r="5" spans="2:16" x14ac:dyDescent="0.15">
      <c r="B5" s="159">
        <v>2020</v>
      </c>
      <c r="C5" s="231">
        <v>609535</v>
      </c>
      <c r="D5" s="228">
        <v>305811</v>
      </c>
      <c r="E5" s="235">
        <f t="shared" ref="E5:E10" si="0">D5/C5</f>
        <v>0.50171196075697044</v>
      </c>
      <c r="F5" s="231">
        <v>553162</v>
      </c>
      <c r="G5" s="228">
        <v>290042</v>
      </c>
      <c r="H5" s="235">
        <f t="shared" ref="H5:H10" si="1">G5/F5</f>
        <v>0.52433464337752778</v>
      </c>
      <c r="I5" s="231">
        <v>624819</v>
      </c>
      <c r="J5" s="228">
        <v>290050</v>
      </c>
      <c r="K5" s="236">
        <f t="shared" ref="K5:K10" si="2">J5/I5</f>
        <v>0.46421443650081062</v>
      </c>
    </row>
    <row r="6" spans="2:16" x14ac:dyDescent="0.15">
      <c r="B6" s="159">
        <v>2021</v>
      </c>
      <c r="C6" s="231">
        <v>605316</v>
      </c>
      <c r="D6" s="228">
        <v>309469</v>
      </c>
      <c r="E6" s="235">
        <f t="shared" si="0"/>
        <v>0.51125197417547197</v>
      </c>
      <c r="F6" s="231">
        <v>533743</v>
      </c>
      <c r="G6" s="228">
        <v>276346</v>
      </c>
      <c r="H6" s="235">
        <f t="shared" si="1"/>
        <v>0.51775105247281927</v>
      </c>
      <c r="I6" s="231">
        <v>618371</v>
      </c>
      <c r="J6" s="228">
        <v>338135</v>
      </c>
      <c r="K6" s="236">
        <f t="shared" si="2"/>
        <v>0.54681574653403864</v>
      </c>
    </row>
    <row r="7" spans="2:16" x14ac:dyDescent="0.15">
      <c r="B7" s="159">
        <v>2022</v>
      </c>
      <c r="C7" s="231">
        <v>617654</v>
      </c>
      <c r="D7" s="228">
        <v>320627</v>
      </c>
      <c r="E7" s="235">
        <f t="shared" si="0"/>
        <v>0.51910454720604093</v>
      </c>
      <c r="F7" s="231">
        <v>576143</v>
      </c>
      <c r="G7" s="228">
        <v>306823</v>
      </c>
      <c r="H7" s="235">
        <f t="shared" si="1"/>
        <v>0.53254660735268844</v>
      </c>
      <c r="I7" s="231">
        <v>651337</v>
      </c>
      <c r="J7" s="228">
        <v>326648</v>
      </c>
      <c r="K7" s="236">
        <f t="shared" si="2"/>
        <v>0.50150382981467356</v>
      </c>
    </row>
    <row r="8" spans="2:16" x14ac:dyDescent="0.15">
      <c r="B8" s="159">
        <v>2023</v>
      </c>
      <c r="C8" s="231">
        <v>608182</v>
      </c>
      <c r="D8" s="228">
        <v>318755</v>
      </c>
      <c r="E8" s="235">
        <f t="shared" si="0"/>
        <v>0.52411120355419927</v>
      </c>
      <c r="F8" s="231">
        <v>562522</v>
      </c>
      <c r="G8" s="228">
        <v>305147</v>
      </c>
      <c r="H8" s="235">
        <f t="shared" si="1"/>
        <v>0.54246233925073151</v>
      </c>
      <c r="I8" s="231">
        <v>650444</v>
      </c>
      <c r="J8" s="228">
        <v>330816</v>
      </c>
      <c r="K8" s="236">
        <f t="shared" si="2"/>
        <v>0.50860027919390449</v>
      </c>
    </row>
    <row r="9" spans="2:16" x14ac:dyDescent="0.15">
      <c r="B9" s="159">
        <v>2024</v>
      </c>
      <c r="C9" s="231">
        <v>636155</v>
      </c>
      <c r="D9" s="228">
        <v>325137</v>
      </c>
      <c r="E9" s="235">
        <f t="shared" si="0"/>
        <v>0.51109713827604908</v>
      </c>
      <c r="F9" s="231">
        <v>597440</v>
      </c>
      <c r="G9" s="228">
        <v>311300</v>
      </c>
      <c r="H9" s="235">
        <f t="shared" si="1"/>
        <v>0.52105650776647028</v>
      </c>
      <c r="I9" s="231">
        <v>634591</v>
      </c>
      <c r="J9" s="228">
        <v>328631</v>
      </c>
      <c r="K9" s="236">
        <f t="shared" si="2"/>
        <v>0.51786268636019106</v>
      </c>
    </row>
    <row r="10" spans="2:16" x14ac:dyDescent="0.15">
      <c r="B10" s="204">
        <v>2025</v>
      </c>
      <c r="C10" s="237">
        <v>653901</v>
      </c>
      <c r="D10" s="238">
        <v>346297</v>
      </c>
      <c r="E10" s="239">
        <f t="shared" si="0"/>
        <v>0.52958628293885468</v>
      </c>
      <c r="F10" s="237">
        <v>635205</v>
      </c>
      <c r="G10" s="238">
        <v>343656</v>
      </c>
      <c r="H10" s="239">
        <f t="shared" si="1"/>
        <v>0.54101589250714333</v>
      </c>
      <c r="I10" s="237">
        <v>745137</v>
      </c>
      <c r="J10" s="238">
        <v>361705</v>
      </c>
      <c r="K10" s="240">
        <f t="shared" si="2"/>
        <v>0.4854208018122842</v>
      </c>
    </row>
    <row r="13" spans="2:16" x14ac:dyDescent="0.15">
      <c r="E13" s="228"/>
      <c r="F13" s="228"/>
      <c r="G13" s="228"/>
      <c r="H13" s="228"/>
      <c r="I13" s="228"/>
      <c r="J13" s="228"/>
      <c r="K13" s="228"/>
      <c r="L13" s="228"/>
      <c r="M13" s="228"/>
      <c r="N13" s="228"/>
      <c r="O13" s="228"/>
      <c r="P13" s="228"/>
    </row>
    <row r="14" spans="2:16" x14ac:dyDescent="0.15">
      <c r="E14" s="228"/>
      <c r="F14" s="228"/>
      <c r="G14" s="228"/>
      <c r="H14" s="228"/>
      <c r="I14" s="228"/>
      <c r="J14" s="228"/>
      <c r="K14" s="228"/>
      <c r="L14" s="228"/>
      <c r="M14" s="228"/>
      <c r="N14" s="228"/>
      <c r="O14" s="228"/>
      <c r="P14" s="228"/>
    </row>
    <row r="15" spans="2:16" x14ac:dyDescent="0.15">
      <c r="E15" s="228"/>
      <c r="F15" s="228"/>
      <c r="G15" s="228"/>
      <c r="H15" s="228"/>
      <c r="I15" s="228"/>
      <c r="J15" s="228"/>
      <c r="K15" s="228"/>
      <c r="L15" s="228"/>
      <c r="M15" s="228"/>
      <c r="N15" s="228"/>
      <c r="O15" s="228"/>
      <c r="P15" s="228"/>
    </row>
    <row r="16" spans="2:16" x14ac:dyDescent="0.15">
      <c r="E16" s="228"/>
      <c r="F16" s="228"/>
      <c r="G16" s="228"/>
      <c r="H16" s="228"/>
      <c r="I16" s="228"/>
      <c r="J16" s="228"/>
    </row>
    <row r="17" spans="5:10" x14ac:dyDescent="0.15">
      <c r="E17" s="228"/>
      <c r="F17" s="228"/>
      <c r="G17" s="228"/>
      <c r="H17" s="228"/>
      <c r="I17" s="228"/>
      <c r="J17" s="228"/>
    </row>
    <row r="18" spans="5:10" x14ac:dyDescent="0.15">
      <c r="E18" s="228"/>
      <c r="F18" s="228"/>
      <c r="G18" s="228"/>
      <c r="H18" s="228"/>
      <c r="I18" s="228"/>
      <c r="J18" s="228"/>
    </row>
  </sheetData>
  <phoneticPr fontId="2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7CF42B-85C3-4339-AD67-CB94E8620FBC}">
  <sheetPr codeName="Sheet3">
    <tabColor rgb="FFFFFF00"/>
  </sheetPr>
  <dimension ref="A1:M121"/>
  <sheetViews>
    <sheetView showGridLines="0" zoomScaleNormal="100" workbookViewId="0"/>
  </sheetViews>
  <sheetFormatPr defaultRowHeight="13.5" x14ac:dyDescent="0.15"/>
  <cols>
    <col min="1" max="1" width="3.625" style="2" customWidth="1"/>
    <col min="2" max="2" width="28" style="3" customWidth="1"/>
    <col min="3" max="4" width="11.75" style="1" customWidth="1"/>
    <col min="5" max="5" width="2.25" style="1" customWidth="1"/>
    <col min="6" max="6" width="1.875" style="1" customWidth="1"/>
    <col min="7" max="7" width="4.25" style="1" customWidth="1"/>
    <col min="8" max="8" width="16.125" style="1" bestFit="1" customWidth="1"/>
    <col min="9" max="9" width="13.5" style="1" customWidth="1"/>
    <col min="10" max="10" width="9" style="1" customWidth="1"/>
    <col min="11" max="13" width="9" customWidth="1"/>
  </cols>
  <sheetData>
    <row r="1" spans="1:10" ht="17.25" x14ac:dyDescent="0.15">
      <c r="A1" s="14" t="s">
        <v>291</v>
      </c>
      <c r="B1" s="15"/>
      <c r="C1" s="16"/>
      <c r="D1" s="16"/>
      <c r="E1" s="16"/>
      <c r="F1" s="16"/>
      <c r="G1" s="16"/>
      <c r="H1" s="16"/>
      <c r="I1" s="16"/>
      <c r="J1" s="16"/>
    </row>
    <row r="2" spans="1:10" x14ac:dyDescent="0.15">
      <c r="A2" s="52"/>
      <c r="B2" s="50"/>
      <c r="C2" s="49"/>
      <c r="D2" s="49"/>
      <c r="E2" s="49"/>
      <c r="F2" s="49"/>
      <c r="G2" s="49"/>
      <c r="H2" s="49"/>
      <c r="I2" s="49"/>
      <c r="J2" s="49"/>
    </row>
    <row r="3" spans="1:10" ht="22.5" customHeight="1" x14ac:dyDescent="0.15">
      <c r="A3" s="227" t="s">
        <v>17</v>
      </c>
      <c r="B3" s="136" t="s">
        <v>290</v>
      </c>
    </row>
    <row r="4" spans="1:10" ht="22.5" customHeight="1" x14ac:dyDescent="0.15">
      <c r="A4" s="221" t="s">
        <v>18</v>
      </c>
      <c r="B4" s="136" t="s">
        <v>268</v>
      </c>
    </row>
    <row r="5" spans="1:10" ht="22.5" customHeight="1" x14ac:dyDescent="0.15">
      <c r="A5" s="221"/>
      <c r="B5" s="136" t="s">
        <v>269</v>
      </c>
    </row>
    <row r="6" spans="1:10" ht="22.5" customHeight="1" x14ac:dyDescent="0.15">
      <c r="A6" s="137" t="s">
        <v>63</v>
      </c>
      <c r="B6" s="136" t="s">
        <v>270</v>
      </c>
    </row>
    <row r="7" spans="1:10" ht="22.5" customHeight="1" x14ac:dyDescent="0.15">
      <c r="A7" s="140" t="s">
        <v>126</v>
      </c>
      <c r="B7" s="136" t="s">
        <v>271</v>
      </c>
    </row>
    <row r="9" spans="1:10" x14ac:dyDescent="0.15">
      <c r="A9" s="1" t="s">
        <v>103</v>
      </c>
    </row>
    <row r="10" spans="1:10" x14ac:dyDescent="0.15">
      <c r="A10" s="1" t="s">
        <v>133</v>
      </c>
    </row>
    <row r="11" spans="1:10" x14ac:dyDescent="0.15">
      <c r="A11" s="1" t="s">
        <v>272</v>
      </c>
    </row>
    <row r="12" spans="1:10" x14ac:dyDescent="0.15">
      <c r="A12" s="1" t="s">
        <v>273</v>
      </c>
    </row>
    <row r="13" spans="1:10" x14ac:dyDescent="0.15">
      <c r="A13" s="1" t="s">
        <v>274</v>
      </c>
    </row>
    <row r="15" spans="1:10" ht="14.25" thickBot="1" x14ac:dyDescent="0.2">
      <c r="A15" s="51"/>
      <c r="B15" s="49"/>
      <c r="C15" s="262"/>
      <c r="D15" s="262"/>
      <c r="E15" s="49"/>
      <c r="F15" s="49"/>
      <c r="G15" s="49"/>
      <c r="H15" s="49"/>
      <c r="I15" s="49"/>
      <c r="J15" s="49"/>
    </row>
    <row r="16" spans="1:10" ht="22.5" customHeight="1" thickBot="1" x14ac:dyDescent="0.2">
      <c r="A16" s="53" t="s">
        <v>11</v>
      </c>
      <c r="B16" s="45"/>
      <c r="C16" s="263" t="s">
        <v>289</v>
      </c>
      <c r="D16" s="263" t="s">
        <v>125</v>
      </c>
      <c r="E16" s="16"/>
      <c r="F16" s="16"/>
      <c r="G16" s="138" t="s">
        <v>63</v>
      </c>
      <c r="H16" s="94" t="s">
        <v>64</v>
      </c>
      <c r="I16" s="175" t="s">
        <v>102</v>
      </c>
      <c r="J16" s="16" t="s">
        <v>47</v>
      </c>
    </row>
    <row r="17" spans="1:13" ht="14.25" x14ac:dyDescent="0.15">
      <c r="A17" s="41"/>
      <c r="B17" s="46"/>
      <c r="C17" s="264"/>
      <c r="D17" s="264"/>
      <c r="E17" s="48"/>
      <c r="F17" s="48"/>
      <c r="G17" s="48"/>
      <c r="H17" s="48"/>
      <c r="I17" s="48"/>
      <c r="J17" s="48"/>
    </row>
    <row r="18" spans="1:13" ht="13.5" customHeight="1" thickBot="1" x14ac:dyDescent="0.2">
      <c r="A18" s="41"/>
      <c r="B18" s="46"/>
      <c r="C18" s="264"/>
      <c r="D18" s="264"/>
      <c r="E18" s="40"/>
      <c r="F18" s="40"/>
      <c r="G18" s="40"/>
      <c r="I18" s="40"/>
      <c r="J18" s="40"/>
    </row>
    <row r="19" spans="1:13" ht="22.5" customHeight="1" thickBot="1" x14ac:dyDescent="0.2">
      <c r="A19" s="32"/>
      <c r="B19" s="47"/>
      <c r="C19" s="225" t="s">
        <v>17</v>
      </c>
      <c r="D19" s="222" t="s">
        <v>18</v>
      </c>
      <c r="E19" s="40"/>
      <c r="F19" s="54"/>
      <c r="G19" s="139" t="s">
        <v>126</v>
      </c>
      <c r="H19" s="94" t="s">
        <v>65</v>
      </c>
      <c r="I19" s="176">
        <v>0.4854208018122842</v>
      </c>
      <c r="J19" s="95" t="s">
        <v>48</v>
      </c>
    </row>
    <row r="20" spans="1:13" ht="13.5" customHeight="1" x14ac:dyDescent="0.15">
      <c r="A20" s="8" t="s">
        <v>196</v>
      </c>
      <c r="B20" s="9" t="s">
        <v>197</v>
      </c>
      <c r="C20" s="226"/>
      <c r="D20" s="223"/>
      <c r="E20" s="40"/>
      <c r="F20" s="40"/>
      <c r="G20" s="40"/>
      <c r="H20" s="40"/>
      <c r="I20" s="40"/>
      <c r="J20" s="40"/>
    </row>
    <row r="21" spans="1:13" ht="14.25" customHeight="1" x14ac:dyDescent="0.15">
      <c r="A21" s="8" t="s">
        <v>198</v>
      </c>
      <c r="B21" s="9" t="s">
        <v>0</v>
      </c>
      <c r="C21" s="226"/>
      <c r="D21" s="223"/>
      <c r="E21" s="40"/>
      <c r="F21" s="43"/>
      <c r="G21" s="43"/>
      <c r="H21" s="40"/>
      <c r="I21" s="220" t="s">
        <v>124</v>
      </c>
      <c r="J21" s="40"/>
    </row>
    <row r="22" spans="1:13" x14ac:dyDescent="0.15">
      <c r="A22" s="8" t="s">
        <v>199</v>
      </c>
      <c r="B22" s="9" t="s">
        <v>1</v>
      </c>
      <c r="C22" s="226"/>
      <c r="D22" s="223"/>
      <c r="E22" s="37"/>
      <c r="F22" s="15"/>
      <c r="G22" s="15"/>
      <c r="H22" s="43"/>
      <c r="I22" s="87"/>
      <c r="J22" s="96" t="s">
        <v>21</v>
      </c>
      <c r="K22" s="96" t="s">
        <v>19</v>
      </c>
      <c r="L22" s="96" t="s">
        <v>20</v>
      </c>
      <c r="M22" s="70"/>
    </row>
    <row r="23" spans="1:13" x14ac:dyDescent="0.15">
      <c r="A23" s="8" t="s">
        <v>200</v>
      </c>
      <c r="B23" s="9" t="s">
        <v>176</v>
      </c>
      <c r="C23" s="226"/>
      <c r="D23" s="223"/>
      <c r="E23" s="37"/>
      <c r="F23" s="3"/>
      <c r="G23" s="15"/>
      <c r="H23" s="15"/>
      <c r="I23" s="200" t="s">
        <v>108</v>
      </c>
      <c r="J23" s="218">
        <v>0.50171196075697044</v>
      </c>
      <c r="K23" s="218">
        <v>0.52433464337752778</v>
      </c>
      <c r="L23" s="218">
        <v>0.46421443650081062</v>
      </c>
      <c r="M23" s="69"/>
    </row>
    <row r="24" spans="1:13" x14ac:dyDescent="0.15">
      <c r="A24" s="8" t="s">
        <v>201</v>
      </c>
      <c r="B24" s="9" t="s">
        <v>202</v>
      </c>
      <c r="C24" s="226"/>
      <c r="D24" s="223"/>
      <c r="E24" s="37"/>
      <c r="F24" s="3"/>
      <c r="G24" s="3"/>
      <c r="H24" s="15"/>
      <c r="I24" s="200" t="s">
        <v>109</v>
      </c>
      <c r="J24" s="218">
        <v>0.51125197417547197</v>
      </c>
      <c r="K24" s="218">
        <v>0.51775105247281927</v>
      </c>
      <c r="L24" s="218">
        <v>0.54681574653403864</v>
      </c>
      <c r="M24" s="69"/>
    </row>
    <row r="25" spans="1:13" x14ac:dyDescent="0.15">
      <c r="A25" s="8" t="s">
        <v>203</v>
      </c>
      <c r="B25" s="9" t="s">
        <v>177</v>
      </c>
      <c r="C25" s="226"/>
      <c r="D25" s="223"/>
      <c r="E25" s="37"/>
      <c r="F25" s="37"/>
      <c r="G25" s="37"/>
      <c r="H25" s="15"/>
      <c r="I25" s="201" t="s">
        <v>110</v>
      </c>
      <c r="J25" s="219">
        <v>0.51910454720604093</v>
      </c>
      <c r="K25" s="219">
        <v>0.53254660735268844</v>
      </c>
      <c r="L25" s="219">
        <v>0.50150382981467356</v>
      </c>
      <c r="M25" s="69"/>
    </row>
    <row r="26" spans="1:13" x14ac:dyDescent="0.15">
      <c r="A26" s="8" t="s">
        <v>204</v>
      </c>
      <c r="B26" s="9" t="s">
        <v>178</v>
      </c>
      <c r="C26" s="226"/>
      <c r="D26" s="223"/>
      <c r="E26" s="37"/>
      <c r="F26" s="37"/>
      <c r="G26" s="37"/>
      <c r="H26" s="37"/>
      <c r="I26" s="200" t="s">
        <v>111</v>
      </c>
      <c r="J26" s="218">
        <v>0.52411120355419927</v>
      </c>
      <c r="K26" s="218">
        <v>0.54246233925073151</v>
      </c>
      <c r="L26" s="218">
        <v>0.50860027919390449</v>
      </c>
    </row>
    <row r="27" spans="1:13" x14ac:dyDescent="0.15">
      <c r="A27" s="8" t="s">
        <v>205</v>
      </c>
      <c r="B27" s="9" t="s">
        <v>179</v>
      </c>
      <c r="C27" s="226"/>
      <c r="D27" s="223"/>
      <c r="E27" s="37"/>
      <c r="F27" s="37"/>
      <c r="G27" s="37"/>
      <c r="H27" s="37"/>
      <c r="I27" s="200" t="s">
        <v>112</v>
      </c>
      <c r="J27" s="218">
        <v>0.51109713827604908</v>
      </c>
      <c r="K27" s="218">
        <v>0.52105650776647028</v>
      </c>
      <c r="L27" s="218">
        <v>0.51786268636019106</v>
      </c>
    </row>
    <row r="28" spans="1:13" x14ac:dyDescent="0.15">
      <c r="A28" s="8" t="s">
        <v>206</v>
      </c>
      <c r="B28" s="9" t="s">
        <v>180</v>
      </c>
      <c r="C28" s="226"/>
      <c r="D28" s="223"/>
      <c r="E28" s="37"/>
      <c r="F28" s="37"/>
      <c r="G28" s="37"/>
      <c r="H28" s="37"/>
      <c r="I28" s="200" t="s">
        <v>131</v>
      </c>
      <c r="J28" s="218">
        <v>0.52958628293885468</v>
      </c>
      <c r="K28" s="218">
        <v>0.54101589250714333</v>
      </c>
      <c r="L28" s="218">
        <v>0.4854208018122842</v>
      </c>
    </row>
    <row r="29" spans="1:13" x14ac:dyDescent="0.15">
      <c r="A29" s="8" t="s">
        <v>207</v>
      </c>
      <c r="B29" s="9" t="s">
        <v>208</v>
      </c>
      <c r="C29" s="226"/>
      <c r="D29" s="223"/>
      <c r="E29" s="37"/>
      <c r="F29" s="37"/>
      <c r="G29" s="37"/>
      <c r="H29" s="37"/>
    </row>
    <row r="30" spans="1:13" x14ac:dyDescent="0.15">
      <c r="A30" s="8" t="s">
        <v>209</v>
      </c>
      <c r="B30" s="9" t="s">
        <v>181</v>
      </c>
      <c r="C30" s="226"/>
      <c r="D30" s="223"/>
      <c r="E30" s="37"/>
      <c r="F30" s="37"/>
      <c r="G30" s="37"/>
      <c r="H30" s="37"/>
    </row>
    <row r="31" spans="1:13" x14ac:dyDescent="0.15">
      <c r="A31" s="8" t="s">
        <v>210</v>
      </c>
      <c r="B31" s="9" t="s">
        <v>182</v>
      </c>
      <c r="C31" s="226"/>
      <c r="D31" s="223"/>
      <c r="E31" s="37"/>
      <c r="F31" s="37"/>
      <c r="G31" s="37"/>
      <c r="H31" s="37"/>
    </row>
    <row r="32" spans="1:13" x14ac:dyDescent="0.15">
      <c r="A32" s="8" t="s">
        <v>211</v>
      </c>
      <c r="B32" s="9" t="s">
        <v>183</v>
      </c>
      <c r="C32" s="226"/>
      <c r="D32" s="223"/>
      <c r="E32" s="37"/>
      <c r="F32" s="37"/>
      <c r="G32" s="37"/>
    </row>
    <row r="33" spans="1:10" x14ac:dyDescent="0.15">
      <c r="A33" s="8" t="s">
        <v>212</v>
      </c>
      <c r="B33" s="9" t="s">
        <v>184</v>
      </c>
      <c r="C33" s="226"/>
      <c r="D33" s="223"/>
      <c r="E33" s="37"/>
      <c r="F33" s="37"/>
      <c r="G33" s="37"/>
      <c r="I33" s="37"/>
      <c r="J33" s="37"/>
    </row>
    <row r="34" spans="1:10" x14ac:dyDescent="0.15">
      <c r="A34" s="8" t="s">
        <v>213</v>
      </c>
      <c r="B34" s="9" t="s">
        <v>104</v>
      </c>
      <c r="C34" s="226"/>
      <c r="D34" s="223"/>
      <c r="E34" s="37"/>
      <c r="F34" s="37"/>
      <c r="G34" s="37"/>
      <c r="I34" s="37"/>
      <c r="J34" s="37"/>
    </row>
    <row r="35" spans="1:10" x14ac:dyDescent="0.15">
      <c r="A35" s="8" t="s">
        <v>214</v>
      </c>
      <c r="B35" s="9" t="s">
        <v>105</v>
      </c>
      <c r="C35" s="226"/>
      <c r="D35" s="223"/>
      <c r="E35" s="37"/>
      <c r="F35" s="37"/>
      <c r="G35" s="37"/>
      <c r="H35" s="37"/>
      <c r="I35" s="37"/>
      <c r="J35" s="37"/>
    </row>
    <row r="36" spans="1:10" x14ac:dyDescent="0.15">
      <c r="A36" s="8" t="s">
        <v>215</v>
      </c>
      <c r="B36" s="9" t="s">
        <v>106</v>
      </c>
      <c r="C36" s="226"/>
      <c r="D36" s="223"/>
      <c r="E36" s="37"/>
      <c r="F36" s="37"/>
      <c r="G36" s="37"/>
      <c r="I36" s="37"/>
      <c r="J36" s="37"/>
    </row>
    <row r="37" spans="1:10" x14ac:dyDescent="0.15">
      <c r="A37" s="8" t="s">
        <v>216</v>
      </c>
      <c r="B37" s="9" t="s">
        <v>185</v>
      </c>
      <c r="C37" s="226"/>
      <c r="D37" s="223"/>
      <c r="E37" s="37"/>
      <c r="F37" s="37"/>
      <c r="G37" s="37"/>
      <c r="I37" s="37"/>
      <c r="J37" s="37"/>
    </row>
    <row r="38" spans="1:10" x14ac:dyDescent="0.15">
      <c r="A38" s="8" t="s">
        <v>217</v>
      </c>
      <c r="B38" s="9" t="s">
        <v>186</v>
      </c>
      <c r="C38" s="226"/>
      <c r="D38" s="223"/>
      <c r="E38" s="37"/>
      <c r="F38" s="37"/>
      <c r="G38" s="37"/>
      <c r="I38" s="37"/>
      <c r="J38" s="37"/>
    </row>
    <row r="39" spans="1:10" x14ac:dyDescent="0.15">
      <c r="A39" s="8" t="s">
        <v>218</v>
      </c>
      <c r="B39" s="9" t="s">
        <v>219</v>
      </c>
      <c r="C39" s="226"/>
      <c r="D39" s="223"/>
      <c r="E39" s="37"/>
      <c r="F39" s="37"/>
      <c r="G39" s="37"/>
      <c r="I39" s="37"/>
      <c r="J39" s="37"/>
    </row>
    <row r="40" spans="1:10" x14ac:dyDescent="0.15">
      <c r="A40" s="8" t="s">
        <v>220</v>
      </c>
      <c r="B40" s="9" t="s">
        <v>187</v>
      </c>
      <c r="C40" s="226"/>
      <c r="D40" s="223"/>
      <c r="E40" s="37"/>
      <c r="F40" s="37"/>
      <c r="G40" s="37"/>
      <c r="H40" s="37"/>
      <c r="I40" s="37"/>
      <c r="J40" s="37"/>
    </row>
    <row r="41" spans="1:10" x14ac:dyDescent="0.15">
      <c r="A41" s="8" t="s">
        <v>221</v>
      </c>
      <c r="B41" s="9" t="s">
        <v>2</v>
      </c>
      <c r="C41" s="226"/>
      <c r="D41" s="223"/>
      <c r="E41" s="37"/>
      <c r="F41" s="37"/>
      <c r="G41" s="37"/>
      <c r="H41" s="37"/>
      <c r="I41" s="37"/>
      <c r="J41" s="37"/>
    </row>
    <row r="42" spans="1:10" x14ac:dyDescent="0.15">
      <c r="A42" s="8" t="s">
        <v>222</v>
      </c>
      <c r="B42" s="9" t="s">
        <v>188</v>
      </c>
      <c r="C42" s="226"/>
      <c r="D42" s="223"/>
      <c r="E42" s="37"/>
      <c r="F42" s="37"/>
      <c r="G42" s="37"/>
      <c r="H42" s="37"/>
      <c r="I42" s="37"/>
      <c r="J42" s="37"/>
    </row>
    <row r="43" spans="1:10" x14ac:dyDescent="0.15">
      <c r="A43" s="8" t="s">
        <v>223</v>
      </c>
      <c r="B43" s="9" t="s">
        <v>191</v>
      </c>
      <c r="C43" s="226"/>
      <c r="D43" s="223"/>
      <c r="E43" s="37"/>
      <c r="F43" s="37"/>
      <c r="G43" s="37"/>
      <c r="I43" s="37"/>
      <c r="J43" s="37"/>
    </row>
    <row r="44" spans="1:10" x14ac:dyDescent="0.15">
      <c r="A44" s="8" t="s">
        <v>224</v>
      </c>
      <c r="B44" s="9" t="s">
        <v>225</v>
      </c>
      <c r="C44" s="226"/>
      <c r="D44" s="223"/>
      <c r="E44" s="37"/>
      <c r="F44" s="37"/>
      <c r="G44" s="37"/>
      <c r="I44" s="37"/>
      <c r="J44" s="37"/>
    </row>
    <row r="45" spans="1:10" x14ac:dyDescent="0.15">
      <c r="A45" s="8" t="s">
        <v>226</v>
      </c>
      <c r="B45" s="9" t="s">
        <v>227</v>
      </c>
      <c r="C45" s="226"/>
      <c r="D45" s="223"/>
      <c r="E45" s="37"/>
      <c r="F45" s="37"/>
      <c r="G45" s="37"/>
      <c r="I45" s="37"/>
      <c r="J45" s="37"/>
    </row>
    <row r="46" spans="1:10" x14ac:dyDescent="0.15">
      <c r="A46" s="8" t="s">
        <v>228</v>
      </c>
      <c r="B46" s="9" t="s">
        <v>3</v>
      </c>
      <c r="C46" s="226"/>
      <c r="D46" s="223"/>
      <c r="E46" s="37"/>
      <c r="F46" s="37"/>
      <c r="G46" s="37"/>
      <c r="I46" s="37"/>
      <c r="J46" s="37"/>
    </row>
    <row r="47" spans="1:10" x14ac:dyDescent="0.15">
      <c r="A47" s="8" t="s">
        <v>229</v>
      </c>
      <c r="B47" s="9" t="s">
        <v>4</v>
      </c>
      <c r="C47" s="226"/>
      <c r="D47" s="223"/>
      <c r="E47" s="37"/>
      <c r="F47" s="37"/>
      <c r="G47" s="37"/>
      <c r="H47" s="37"/>
      <c r="I47" s="37"/>
      <c r="J47" s="37"/>
    </row>
    <row r="48" spans="1:10" x14ac:dyDescent="0.15">
      <c r="A48" s="8" t="s">
        <v>230</v>
      </c>
      <c r="B48" s="9" t="s">
        <v>231</v>
      </c>
      <c r="C48" s="226"/>
      <c r="D48" s="223"/>
      <c r="E48" s="37"/>
      <c r="F48" s="37"/>
      <c r="G48" s="37"/>
      <c r="H48" s="37"/>
      <c r="I48" s="37"/>
      <c r="J48" s="37"/>
    </row>
    <row r="49" spans="1:10" x14ac:dyDescent="0.15">
      <c r="A49" s="8" t="s">
        <v>232</v>
      </c>
      <c r="B49" s="9" t="s">
        <v>233</v>
      </c>
      <c r="C49" s="226"/>
      <c r="D49" s="223"/>
      <c r="E49" s="37"/>
      <c r="F49" s="37"/>
      <c r="G49" s="37"/>
      <c r="H49" s="37"/>
      <c r="I49" s="37"/>
      <c r="J49" s="37"/>
    </row>
    <row r="50" spans="1:10" x14ac:dyDescent="0.15">
      <c r="A50" s="8" t="s">
        <v>234</v>
      </c>
      <c r="B50" s="9" t="s">
        <v>189</v>
      </c>
      <c r="C50" s="226"/>
      <c r="D50" s="223"/>
      <c r="E50" s="37"/>
      <c r="F50" s="37"/>
      <c r="G50" s="37"/>
      <c r="H50" s="37"/>
      <c r="I50" s="37"/>
      <c r="J50" s="37"/>
    </row>
    <row r="51" spans="1:10" x14ac:dyDescent="0.15">
      <c r="A51" s="8" t="s">
        <v>235</v>
      </c>
      <c r="B51" s="9" t="s">
        <v>5</v>
      </c>
      <c r="C51" s="226"/>
      <c r="D51" s="223"/>
      <c r="E51" s="37"/>
      <c r="F51" s="37"/>
      <c r="G51" s="37"/>
      <c r="H51" s="37"/>
      <c r="I51" s="37"/>
      <c r="J51" s="37"/>
    </row>
    <row r="52" spans="1:10" x14ac:dyDescent="0.15">
      <c r="A52" s="8" t="s">
        <v>236</v>
      </c>
      <c r="B52" s="9" t="s">
        <v>237</v>
      </c>
      <c r="C52" s="226"/>
      <c r="D52" s="223"/>
      <c r="E52" s="37"/>
      <c r="F52" s="37"/>
      <c r="G52" s="37"/>
      <c r="H52" s="37"/>
      <c r="I52" s="37"/>
      <c r="J52" s="37"/>
    </row>
    <row r="53" spans="1:10" x14ac:dyDescent="0.15">
      <c r="A53" s="8" t="s">
        <v>238</v>
      </c>
      <c r="B53" s="9" t="s">
        <v>239</v>
      </c>
      <c r="C53" s="226"/>
      <c r="D53" s="223"/>
      <c r="E53" s="37"/>
      <c r="F53" s="37"/>
      <c r="G53" s="37"/>
      <c r="H53" s="37"/>
      <c r="I53" s="37"/>
      <c r="J53" s="37"/>
    </row>
    <row r="54" spans="1:10" x14ac:dyDescent="0.15">
      <c r="A54" s="8" t="s">
        <v>240</v>
      </c>
      <c r="B54" s="9" t="s">
        <v>107</v>
      </c>
      <c r="C54" s="226"/>
      <c r="D54" s="223"/>
      <c r="E54" s="37"/>
      <c r="F54" s="37"/>
      <c r="G54" s="37"/>
      <c r="H54" s="37"/>
      <c r="I54" s="37"/>
      <c r="J54" s="37"/>
    </row>
    <row r="55" spans="1:10" x14ac:dyDescent="0.15">
      <c r="A55" s="8" t="s">
        <v>241</v>
      </c>
      <c r="B55" s="9" t="s">
        <v>190</v>
      </c>
      <c r="C55" s="226"/>
      <c r="D55" s="223"/>
      <c r="E55" s="37"/>
      <c r="F55" s="37"/>
      <c r="G55" s="37"/>
      <c r="H55" s="37"/>
      <c r="I55" s="37"/>
      <c r="J55" s="37"/>
    </row>
    <row r="56" spans="1:10" x14ac:dyDescent="0.15">
      <c r="A56" s="8" t="s">
        <v>242</v>
      </c>
      <c r="B56" s="9" t="s">
        <v>243</v>
      </c>
      <c r="C56" s="226"/>
      <c r="D56" s="223"/>
      <c r="E56" s="37"/>
      <c r="F56" s="37"/>
      <c r="G56" s="37"/>
      <c r="H56" s="37"/>
      <c r="I56" s="37"/>
      <c r="J56" s="37"/>
    </row>
    <row r="57" spans="1:10" x14ac:dyDescent="0.15">
      <c r="A57" s="8" t="s">
        <v>244</v>
      </c>
      <c r="B57" s="9" t="s">
        <v>6</v>
      </c>
      <c r="C57" s="226"/>
      <c r="D57" s="223"/>
      <c r="E57" s="37"/>
      <c r="F57" s="37"/>
      <c r="G57" s="37"/>
      <c r="H57" s="37"/>
      <c r="I57" s="37"/>
      <c r="J57" s="37"/>
    </row>
    <row r="58" spans="1:10" ht="14.25" thickBot="1" x14ac:dyDescent="0.2">
      <c r="A58" s="8" t="s">
        <v>245</v>
      </c>
      <c r="B58" s="9" t="s">
        <v>8</v>
      </c>
      <c r="C58" s="226"/>
      <c r="D58" s="224"/>
      <c r="E58" s="37"/>
      <c r="F58" s="37"/>
      <c r="G58" s="37"/>
      <c r="H58" s="37"/>
      <c r="I58" s="37"/>
      <c r="J58" s="37"/>
    </row>
    <row r="59" spans="1:10" x14ac:dyDescent="0.15">
      <c r="A59" s="33" t="s">
        <v>14</v>
      </c>
      <c r="B59" s="179"/>
      <c r="C59" s="180">
        <f>SUM(C20:C58)</f>
        <v>0</v>
      </c>
      <c r="D59" s="37"/>
      <c r="E59" s="37"/>
      <c r="F59" s="37"/>
      <c r="G59" s="37"/>
      <c r="H59" s="37"/>
      <c r="I59" s="37"/>
      <c r="J59" s="37"/>
    </row>
    <row r="60" spans="1:10" x14ac:dyDescent="0.15">
      <c r="A60" s="162"/>
      <c r="B60" s="63"/>
      <c r="C60" s="178"/>
      <c r="E60" s="37"/>
      <c r="F60" s="37"/>
      <c r="G60" s="37"/>
      <c r="H60" s="37"/>
      <c r="I60" s="37"/>
      <c r="J60" s="37"/>
    </row>
    <row r="61" spans="1:10" x14ac:dyDescent="0.15">
      <c r="A61" s="155"/>
      <c r="B61" s="63"/>
      <c r="E61" s="37"/>
      <c r="F61" s="37"/>
      <c r="G61" s="37"/>
      <c r="H61" s="37"/>
      <c r="I61" s="37"/>
      <c r="J61" s="37"/>
    </row>
    <row r="62" spans="1:10" x14ac:dyDescent="0.15">
      <c r="A62" s="154"/>
      <c r="B62" s="63"/>
      <c r="E62" s="37"/>
      <c r="F62" s="37"/>
      <c r="G62" s="37"/>
      <c r="H62" s="37"/>
      <c r="I62" s="37"/>
      <c r="J62" s="37"/>
    </row>
    <row r="63" spans="1:10" x14ac:dyDescent="0.15">
      <c r="A63" s="154"/>
      <c r="B63" s="63"/>
      <c r="E63" s="37"/>
      <c r="F63" s="37"/>
      <c r="G63" s="37"/>
      <c r="H63" s="37"/>
      <c r="I63" s="37"/>
      <c r="J63" s="37"/>
    </row>
    <row r="64" spans="1:10" x14ac:dyDescent="0.15">
      <c r="A64" s="154"/>
      <c r="B64" s="63"/>
      <c r="E64" s="37"/>
      <c r="F64" s="37"/>
      <c r="G64" s="37"/>
      <c r="H64" s="37"/>
      <c r="I64" s="37"/>
      <c r="J64" s="37"/>
    </row>
    <row r="65" spans="1:10" x14ac:dyDescent="0.15">
      <c r="A65" s="154"/>
      <c r="B65" s="63"/>
      <c r="E65" s="37"/>
      <c r="F65" s="37"/>
      <c r="G65" s="37"/>
      <c r="H65" s="37"/>
      <c r="I65" s="37"/>
      <c r="J65" s="37"/>
    </row>
    <row r="66" spans="1:10" x14ac:dyDescent="0.15">
      <c r="A66" s="154"/>
      <c r="B66" s="63"/>
      <c r="E66" s="37"/>
      <c r="F66" s="37"/>
      <c r="G66" s="37"/>
      <c r="H66" s="37"/>
      <c r="I66" s="37"/>
      <c r="J66" s="37"/>
    </row>
    <row r="67" spans="1:10" x14ac:dyDescent="0.15">
      <c r="A67" s="154"/>
      <c r="B67" s="63"/>
      <c r="E67" s="37"/>
      <c r="F67" s="37"/>
      <c r="G67" s="37"/>
      <c r="H67" s="37"/>
      <c r="I67" s="37"/>
      <c r="J67" s="37"/>
    </row>
    <row r="68" spans="1:10" x14ac:dyDescent="0.15">
      <c r="A68" s="154"/>
      <c r="B68" s="63"/>
      <c r="E68" s="37"/>
      <c r="F68" s="37"/>
      <c r="G68" s="37"/>
      <c r="H68" s="37"/>
      <c r="I68" s="37"/>
      <c r="J68" s="37"/>
    </row>
    <row r="69" spans="1:10" x14ac:dyDescent="0.15">
      <c r="A69" s="154"/>
      <c r="B69" s="63"/>
      <c r="E69" s="37"/>
      <c r="F69" s="37"/>
      <c r="G69" s="37"/>
      <c r="H69" s="37"/>
      <c r="I69" s="37"/>
      <c r="J69" s="37"/>
    </row>
    <row r="70" spans="1:10" ht="14.25" x14ac:dyDescent="0.15">
      <c r="A70" s="154"/>
      <c r="B70" s="153"/>
      <c r="E70" s="37"/>
      <c r="F70" s="37"/>
      <c r="G70" s="37"/>
      <c r="H70" s="37"/>
      <c r="I70" s="37"/>
      <c r="J70" s="37"/>
    </row>
    <row r="71" spans="1:10" x14ac:dyDescent="0.15">
      <c r="E71" s="37"/>
      <c r="F71" s="37"/>
      <c r="G71" s="37"/>
      <c r="H71" s="37"/>
      <c r="I71" s="37"/>
      <c r="J71" s="37"/>
    </row>
    <row r="72" spans="1:10" x14ac:dyDescent="0.15">
      <c r="E72" s="37"/>
      <c r="F72" s="37"/>
      <c r="G72" s="37"/>
      <c r="H72" s="37"/>
      <c r="I72" s="37"/>
      <c r="J72" s="37"/>
    </row>
    <row r="73" spans="1:10" x14ac:dyDescent="0.15">
      <c r="E73" s="37"/>
      <c r="F73" s="37"/>
      <c r="G73" s="37"/>
      <c r="H73" s="37"/>
      <c r="I73" s="37"/>
      <c r="J73" s="37"/>
    </row>
    <row r="74" spans="1:10" x14ac:dyDescent="0.15">
      <c r="E74" s="37"/>
      <c r="F74" s="37"/>
      <c r="G74" s="37"/>
      <c r="H74" s="37"/>
      <c r="I74" s="37"/>
      <c r="J74" s="37"/>
    </row>
    <row r="75" spans="1:10" x14ac:dyDescent="0.15">
      <c r="E75" s="37"/>
      <c r="F75" s="37"/>
      <c r="G75" s="37"/>
      <c r="H75" s="37"/>
      <c r="I75" s="37"/>
      <c r="J75" s="37"/>
    </row>
    <row r="76" spans="1:10" x14ac:dyDescent="0.15">
      <c r="E76" s="37"/>
      <c r="F76" s="37"/>
      <c r="G76" s="37"/>
      <c r="H76" s="37"/>
      <c r="I76" s="37"/>
      <c r="J76" s="37"/>
    </row>
    <row r="77" spans="1:10" x14ac:dyDescent="0.15">
      <c r="E77" s="37"/>
      <c r="F77" s="37"/>
      <c r="G77" s="37"/>
      <c r="H77" s="37"/>
      <c r="I77" s="37"/>
      <c r="J77" s="37"/>
    </row>
    <row r="78" spans="1:10" x14ac:dyDescent="0.15">
      <c r="E78" s="37"/>
      <c r="F78" s="37"/>
      <c r="G78" s="37"/>
      <c r="H78" s="37"/>
      <c r="I78" s="37"/>
      <c r="J78" s="37"/>
    </row>
    <row r="79" spans="1:10" x14ac:dyDescent="0.15">
      <c r="E79" s="37"/>
      <c r="F79" s="37"/>
      <c r="G79" s="37"/>
      <c r="H79" s="37"/>
      <c r="I79" s="37"/>
      <c r="J79" s="37"/>
    </row>
    <row r="80" spans="1:10" x14ac:dyDescent="0.15">
      <c r="E80" s="37"/>
      <c r="F80" s="37"/>
      <c r="G80" s="37"/>
      <c r="H80" s="37"/>
      <c r="I80" s="37"/>
      <c r="J80" s="37"/>
    </row>
    <row r="81" spans="5:10" x14ac:dyDescent="0.15">
      <c r="E81" s="37"/>
      <c r="F81" s="37"/>
      <c r="G81" s="37"/>
      <c r="H81" s="37"/>
      <c r="I81" s="37"/>
      <c r="J81" s="37"/>
    </row>
    <row r="82" spans="5:10" x14ac:dyDescent="0.15">
      <c r="E82" s="37"/>
      <c r="F82" s="37"/>
      <c r="G82" s="37"/>
      <c r="H82" s="37"/>
      <c r="I82" s="37"/>
      <c r="J82" s="37"/>
    </row>
    <row r="83" spans="5:10" x14ac:dyDescent="0.15">
      <c r="E83" s="37"/>
      <c r="F83" s="37"/>
      <c r="G83" s="37"/>
      <c r="H83" s="37"/>
      <c r="I83" s="37"/>
      <c r="J83" s="37"/>
    </row>
    <row r="84" spans="5:10" x14ac:dyDescent="0.15">
      <c r="E84" s="37"/>
      <c r="F84" s="37"/>
      <c r="G84" s="37"/>
      <c r="H84" s="37"/>
      <c r="I84" s="37"/>
      <c r="J84" s="37"/>
    </row>
    <row r="85" spans="5:10" x14ac:dyDescent="0.15">
      <c r="E85" s="37"/>
      <c r="F85" s="37"/>
      <c r="G85" s="37"/>
      <c r="H85" s="37"/>
      <c r="I85" s="37"/>
      <c r="J85" s="37"/>
    </row>
    <row r="86" spans="5:10" x14ac:dyDescent="0.15">
      <c r="E86" s="37"/>
      <c r="F86" s="37"/>
      <c r="G86" s="37"/>
      <c r="H86" s="37"/>
      <c r="I86" s="37"/>
      <c r="J86" s="37"/>
    </row>
    <row r="87" spans="5:10" x14ac:dyDescent="0.15">
      <c r="E87" s="37"/>
      <c r="F87" s="37"/>
      <c r="G87" s="37"/>
      <c r="H87" s="37"/>
      <c r="I87" s="37"/>
      <c r="J87" s="37"/>
    </row>
    <row r="88" spans="5:10" x14ac:dyDescent="0.15">
      <c r="E88" s="37"/>
      <c r="F88" s="37"/>
      <c r="G88" s="37"/>
      <c r="H88" s="37"/>
      <c r="I88" s="37"/>
      <c r="J88" s="37"/>
    </row>
    <row r="89" spans="5:10" x14ac:dyDescent="0.15">
      <c r="E89" s="37"/>
      <c r="F89" s="37"/>
      <c r="G89" s="37"/>
      <c r="H89" s="37"/>
      <c r="I89" s="37"/>
      <c r="J89" s="37"/>
    </row>
    <row r="90" spans="5:10" x14ac:dyDescent="0.15">
      <c r="E90" s="37"/>
      <c r="F90" s="37"/>
      <c r="G90" s="37"/>
      <c r="H90" s="37"/>
      <c r="I90" s="37"/>
      <c r="J90" s="37"/>
    </row>
    <row r="91" spans="5:10" x14ac:dyDescent="0.15">
      <c r="E91" s="37"/>
      <c r="F91" s="37"/>
      <c r="G91" s="37"/>
      <c r="H91" s="37"/>
      <c r="I91" s="37"/>
      <c r="J91" s="37"/>
    </row>
    <row r="92" spans="5:10" x14ac:dyDescent="0.15">
      <c r="E92" s="37"/>
      <c r="F92" s="37"/>
      <c r="G92" s="37"/>
      <c r="H92" s="37"/>
      <c r="I92" s="37"/>
      <c r="J92" s="37"/>
    </row>
    <row r="93" spans="5:10" x14ac:dyDescent="0.15">
      <c r="E93" s="37"/>
      <c r="F93" s="37"/>
      <c r="G93" s="37"/>
      <c r="H93" s="37"/>
      <c r="I93" s="37"/>
      <c r="J93" s="37"/>
    </row>
    <row r="94" spans="5:10" x14ac:dyDescent="0.15">
      <c r="E94" s="37"/>
      <c r="F94" s="37"/>
      <c r="G94" s="37"/>
      <c r="H94" s="37"/>
      <c r="I94" s="37"/>
      <c r="J94" s="37"/>
    </row>
    <row r="95" spans="5:10" x14ac:dyDescent="0.15">
      <c r="E95" s="37"/>
      <c r="F95" s="37"/>
      <c r="G95" s="37"/>
      <c r="H95" s="37"/>
      <c r="I95" s="37"/>
      <c r="J95" s="37"/>
    </row>
    <row r="96" spans="5:10" x14ac:dyDescent="0.15">
      <c r="E96" s="37"/>
      <c r="F96" s="37"/>
      <c r="G96" s="37"/>
      <c r="H96" s="37"/>
      <c r="I96" s="37"/>
      <c r="J96" s="37"/>
    </row>
    <row r="97" spans="5:10" x14ac:dyDescent="0.15">
      <c r="E97" s="37"/>
      <c r="F97" s="37"/>
      <c r="G97" s="37"/>
      <c r="H97" s="37"/>
      <c r="I97" s="37"/>
      <c r="J97" s="37"/>
    </row>
    <row r="98" spans="5:10" x14ac:dyDescent="0.15">
      <c r="E98" s="37"/>
      <c r="F98" s="37"/>
      <c r="G98" s="37"/>
      <c r="H98" s="37"/>
      <c r="I98" s="37"/>
      <c r="J98" s="37"/>
    </row>
    <row r="99" spans="5:10" x14ac:dyDescent="0.15">
      <c r="E99" s="37"/>
      <c r="F99" s="37"/>
      <c r="G99" s="37"/>
      <c r="H99" s="37"/>
      <c r="I99" s="37"/>
      <c r="J99" s="37"/>
    </row>
    <row r="100" spans="5:10" x14ac:dyDescent="0.15">
      <c r="E100" s="37"/>
      <c r="F100" s="37"/>
      <c r="G100" s="37"/>
      <c r="H100" s="37"/>
      <c r="I100" s="37"/>
      <c r="J100" s="37"/>
    </row>
    <row r="101" spans="5:10" x14ac:dyDescent="0.15">
      <c r="E101" s="37"/>
      <c r="F101" s="37"/>
      <c r="G101" s="37"/>
      <c r="H101" s="37"/>
      <c r="I101" s="37"/>
      <c r="J101" s="37"/>
    </row>
    <row r="102" spans="5:10" x14ac:dyDescent="0.15">
      <c r="E102" s="37"/>
      <c r="F102" s="37"/>
      <c r="G102" s="37"/>
      <c r="H102" s="37"/>
      <c r="I102" s="37"/>
      <c r="J102" s="37"/>
    </row>
    <row r="103" spans="5:10" x14ac:dyDescent="0.15">
      <c r="E103" s="37"/>
      <c r="F103" s="37"/>
      <c r="G103" s="37"/>
      <c r="H103" s="37"/>
      <c r="I103" s="37"/>
      <c r="J103" s="37"/>
    </row>
    <row r="104" spans="5:10" x14ac:dyDescent="0.15">
      <c r="E104" s="37"/>
      <c r="F104" s="37"/>
      <c r="G104" s="37"/>
      <c r="H104" s="37"/>
      <c r="I104" s="37"/>
      <c r="J104" s="37"/>
    </row>
    <row r="105" spans="5:10" x14ac:dyDescent="0.15">
      <c r="E105" s="37"/>
      <c r="F105" s="37"/>
      <c r="G105" s="37"/>
      <c r="H105" s="37"/>
      <c r="I105" s="37"/>
      <c r="J105" s="37"/>
    </row>
    <row r="106" spans="5:10" x14ac:dyDescent="0.15">
      <c r="E106" s="37"/>
      <c r="F106" s="37"/>
      <c r="G106" s="37"/>
      <c r="H106" s="37"/>
      <c r="I106" s="37"/>
      <c r="J106" s="37"/>
    </row>
    <row r="107" spans="5:10" x14ac:dyDescent="0.15">
      <c r="E107" s="37"/>
      <c r="F107" s="37"/>
      <c r="G107" s="37"/>
      <c r="H107" s="37"/>
      <c r="I107" s="37"/>
      <c r="J107" s="37"/>
    </row>
    <row r="108" spans="5:10" x14ac:dyDescent="0.15">
      <c r="E108" s="37"/>
      <c r="F108" s="37"/>
      <c r="G108" s="37"/>
      <c r="H108" s="37"/>
      <c r="I108" s="37"/>
      <c r="J108" s="37"/>
    </row>
    <row r="109" spans="5:10" x14ac:dyDescent="0.15">
      <c r="E109" s="37"/>
      <c r="F109" s="37"/>
      <c r="G109" s="37"/>
      <c r="H109" s="37"/>
      <c r="I109" s="37"/>
      <c r="J109" s="37"/>
    </row>
    <row r="110" spans="5:10" x14ac:dyDescent="0.15">
      <c r="E110" s="37"/>
      <c r="F110" s="37"/>
      <c r="G110" s="37"/>
      <c r="H110" s="37"/>
    </row>
    <row r="111" spans="5:10" x14ac:dyDescent="0.15">
      <c r="E111" s="37"/>
      <c r="F111" s="37"/>
      <c r="G111" s="37"/>
      <c r="H111" s="37"/>
    </row>
    <row r="112" spans="5:10" x14ac:dyDescent="0.15">
      <c r="E112" s="37"/>
      <c r="F112" s="37"/>
      <c r="G112" s="37"/>
      <c r="H112" s="37"/>
    </row>
    <row r="113" spans="5:8" x14ac:dyDescent="0.15">
      <c r="E113" s="37"/>
      <c r="F113" s="37"/>
      <c r="G113" s="37"/>
      <c r="H113" s="37"/>
    </row>
    <row r="114" spans="5:8" x14ac:dyDescent="0.15">
      <c r="E114" s="37"/>
      <c r="F114" s="37"/>
      <c r="G114" s="37"/>
      <c r="H114" s="37"/>
    </row>
    <row r="115" spans="5:8" x14ac:dyDescent="0.15">
      <c r="E115" s="37"/>
      <c r="F115" s="37"/>
      <c r="G115" s="37"/>
      <c r="H115" s="37"/>
    </row>
    <row r="116" spans="5:8" x14ac:dyDescent="0.15">
      <c r="E116" s="37"/>
      <c r="F116" s="37"/>
      <c r="G116" s="37"/>
      <c r="H116" s="37"/>
    </row>
    <row r="117" spans="5:8" x14ac:dyDescent="0.15">
      <c r="E117" s="37"/>
      <c r="F117" s="37"/>
      <c r="G117" s="37"/>
      <c r="H117" s="37"/>
    </row>
    <row r="118" spans="5:8" x14ac:dyDescent="0.15">
      <c r="E118" s="37"/>
      <c r="F118" s="37"/>
      <c r="G118" s="37"/>
      <c r="H118" s="37"/>
    </row>
    <row r="119" spans="5:8" x14ac:dyDescent="0.15">
      <c r="E119" s="37"/>
      <c r="F119" s="37"/>
      <c r="G119" s="37"/>
      <c r="H119" s="37"/>
    </row>
    <row r="120" spans="5:8" x14ac:dyDescent="0.15">
      <c r="E120" s="37"/>
      <c r="F120" s="37"/>
      <c r="G120" s="37"/>
      <c r="H120" s="37"/>
    </row>
    <row r="121" spans="5:8" x14ac:dyDescent="0.15">
      <c r="E121" s="37"/>
      <c r="F121" s="37"/>
      <c r="G121" s="37"/>
      <c r="H121" s="37"/>
    </row>
  </sheetData>
  <mergeCells count="2">
    <mergeCell ref="C16:C18"/>
    <mergeCell ref="D16:D18"/>
  </mergeCells>
  <phoneticPr fontId="2"/>
  <dataValidations count="1">
    <dataValidation type="list" allowBlank="1" showInputMessage="1" showErrorMessage="1" sqref="I16" xr:uid="{487EFA46-E532-4509-9710-BB7197450FA7}">
      <formula1>"購入者価格,生産者価格"</formula1>
    </dataValidation>
  </dataValidation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1E270C-210C-4510-856E-E70EC83F8080}">
  <sheetPr codeName="Sheet4">
    <tabColor theme="3" tint="-0.249977111117893"/>
    <pageSetUpPr fitToPage="1"/>
  </sheetPr>
  <dimension ref="A1:M10"/>
  <sheetViews>
    <sheetView showGridLines="0" zoomScaleNormal="100" workbookViewId="0"/>
  </sheetViews>
  <sheetFormatPr defaultRowHeight="13.5" x14ac:dyDescent="0.15"/>
  <cols>
    <col min="1" max="1" width="2.875" customWidth="1"/>
    <col min="2" max="2" width="4.75" customWidth="1"/>
    <col min="3" max="3" width="16.75" customWidth="1"/>
    <col min="4" max="13" width="7.625" customWidth="1"/>
  </cols>
  <sheetData>
    <row r="1" spans="1:13" ht="17.25" x14ac:dyDescent="0.15">
      <c r="A1" s="60" t="s">
        <v>292</v>
      </c>
    </row>
    <row r="3" spans="1:13" ht="14.25" x14ac:dyDescent="0.15">
      <c r="A3" s="163"/>
      <c r="B3" s="164"/>
      <c r="C3" s="165"/>
      <c r="D3" s="56"/>
      <c r="E3" s="56"/>
      <c r="F3" s="56"/>
      <c r="G3" s="56"/>
      <c r="H3" s="56"/>
      <c r="I3" s="56"/>
      <c r="J3" s="56"/>
      <c r="K3" s="59" t="s">
        <v>28</v>
      </c>
      <c r="L3" s="56"/>
      <c r="M3" s="56"/>
    </row>
    <row r="4" spans="1:13" ht="20.100000000000001" customHeight="1" x14ac:dyDescent="0.15">
      <c r="A4" s="269"/>
      <c r="B4" s="270"/>
      <c r="C4" s="271"/>
      <c r="D4" s="275" t="s">
        <v>90</v>
      </c>
      <c r="E4" s="265"/>
      <c r="F4" s="275" t="s">
        <v>91</v>
      </c>
      <c r="G4" s="266"/>
      <c r="H4" s="265" t="s">
        <v>92</v>
      </c>
      <c r="I4" s="265"/>
      <c r="J4" s="275" t="s">
        <v>93</v>
      </c>
      <c r="K4" s="266"/>
      <c r="L4" s="265" t="s">
        <v>94</v>
      </c>
      <c r="M4" s="266"/>
    </row>
    <row r="5" spans="1:13" ht="20.100000000000001" customHeight="1" x14ac:dyDescent="0.15">
      <c r="A5" s="272"/>
      <c r="B5" s="273"/>
      <c r="C5" s="274"/>
      <c r="D5" s="267" t="s">
        <v>95</v>
      </c>
      <c r="E5" s="268"/>
      <c r="F5" s="267" t="s">
        <v>96</v>
      </c>
      <c r="G5" s="268"/>
      <c r="H5" s="267" t="s">
        <v>97</v>
      </c>
      <c r="I5" s="268"/>
      <c r="J5" s="267" t="s">
        <v>98</v>
      </c>
      <c r="K5" s="268"/>
      <c r="L5" s="267" t="s">
        <v>99</v>
      </c>
      <c r="M5" s="268"/>
    </row>
    <row r="6" spans="1:13" ht="20.100000000000001" customHeight="1" x14ac:dyDescent="0.15">
      <c r="A6" s="280" t="s">
        <v>100</v>
      </c>
      <c r="B6" s="281"/>
      <c r="C6" s="282"/>
      <c r="D6" s="276">
        <f>結果表!C46</f>
        <v>0</v>
      </c>
      <c r="E6" s="276"/>
      <c r="F6" s="276">
        <f>結果表!F46</f>
        <v>0</v>
      </c>
      <c r="G6" s="276"/>
      <c r="H6" s="276">
        <f>結果表!I46</f>
        <v>0</v>
      </c>
      <c r="I6" s="276"/>
      <c r="J6" s="276">
        <f>結果表!L46</f>
        <v>0</v>
      </c>
      <c r="K6" s="276"/>
      <c r="L6" s="277" t="e">
        <f>J6/D6</f>
        <v>#DIV/0!</v>
      </c>
      <c r="M6" s="278"/>
    </row>
    <row r="7" spans="1:13" ht="20.100000000000001" customHeight="1" x14ac:dyDescent="0.15">
      <c r="A7" s="172"/>
      <c r="B7" s="288" t="s">
        <v>30</v>
      </c>
      <c r="C7" s="289"/>
      <c r="D7" s="276">
        <f>結果表!D46</f>
        <v>0</v>
      </c>
      <c r="E7" s="276"/>
      <c r="F7" s="276">
        <f>結果表!G46</f>
        <v>0</v>
      </c>
      <c r="G7" s="276"/>
      <c r="H7" s="276">
        <f>結果表!J46</f>
        <v>0</v>
      </c>
      <c r="I7" s="276"/>
      <c r="J7" s="276">
        <f>結果表!M46</f>
        <v>0</v>
      </c>
      <c r="K7" s="276"/>
      <c r="L7" s="166"/>
      <c r="M7" s="167"/>
    </row>
    <row r="8" spans="1:13" ht="20.100000000000001" customHeight="1" x14ac:dyDescent="0.15">
      <c r="A8" s="173"/>
      <c r="B8" s="170"/>
      <c r="C8" s="171" t="s">
        <v>29</v>
      </c>
      <c r="D8" s="276">
        <f>結果表!E46</f>
        <v>0</v>
      </c>
      <c r="E8" s="276"/>
      <c r="F8" s="276">
        <f>結果表!H46</f>
        <v>0</v>
      </c>
      <c r="G8" s="276"/>
      <c r="H8" s="276">
        <f>結果表!K46</f>
        <v>0</v>
      </c>
      <c r="I8" s="276"/>
      <c r="J8" s="276">
        <f>結果表!N46</f>
        <v>0</v>
      </c>
      <c r="K8" s="276"/>
      <c r="L8" s="168"/>
      <c r="M8" s="169"/>
    </row>
    <row r="9" spans="1:13" ht="20.100000000000001" customHeight="1" x14ac:dyDescent="0.15">
      <c r="A9" s="283" t="s">
        <v>26</v>
      </c>
      <c r="B9" s="284"/>
      <c r="C9" s="285"/>
      <c r="D9" s="279">
        <f>結果表!R46</f>
        <v>0</v>
      </c>
      <c r="E9" s="279"/>
      <c r="F9" s="279">
        <f>結果表!T46</f>
        <v>0</v>
      </c>
      <c r="G9" s="279"/>
      <c r="H9" s="279">
        <f>結果表!V46</f>
        <v>0</v>
      </c>
      <c r="I9" s="279"/>
      <c r="J9" s="276">
        <f>結果表!X46</f>
        <v>0</v>
      </c>
      <c r="K9" s="276"/>
    </row>
    <row r="10" spans="1:13" ht="20.100000000000001" customHeight="1" x14ac:dyDescent="0.15">
      <c r="A10" s="174"/>
      <c r="B10" s="286" t="s">
        <v>101</v>
      </c>
      <c r="C10" s="287"/>
      <c r="D10" s="279">
        <f>結果表!S46</f>
        <v>0</v>
      </c>
      <c r="E10" s="279"/>
      <c r="F10" s="279">
        <f>結果表!U46</f>
        <v>0</v>
      </c>
      <c r="G10" s="279"/>
      <c r="H10" s="279">
        <f>結果表!W46</f>
        <v>0</v>
      </c>
      <c r="I10" s="279"/>
      <c r="J10" s="279">
        <f>結果表!Y46</f>
        <v>0</v>
      </c>
      <c r="K10" s="279"/>
    </row>
  </sheetData>
  <mergeCells count="36">
    <mergeCell ref="H9:I9"/>
    <mergeCell ref="H10:I10"/>
    <mergeCell ref="J9:K9"/>
    <mergeCell ref="J10:K10"/>
    <mergeCell ref="A6:C6"/>
    <mergeCell ref="A9:C9"/>
    <mergeCell ref="B10:C10"/>
    <mergeCell ref="D9:E9"/>
    <mergeCell ref="D10:E10"/>
    <mergeCell ref="F9:G9"/>
    <mergeCell ref="F10:G10"/>
    <mergeCell ref="B7:C7"/>
    <mergeCell ref="D7:E7"/>
    <mergeCell ref="F7:G7"/>
    <mergeCell ref="H7:I7"/>
    <mergeCell ref="J7:K7"/>
    <mergeCell ref="D8:E8"/>
    <mergeCell ref="F8:G8"/>
    <mergeCell ref="H8:I8"/>
    <mergeCell ref="J8:K8"/>
    <mergeCell ref="L5:M5"/>
    <mergeCell ref="D6:E6"/>
    <mergeCell ref="F6:G6"/>
    <mergeCell ref="H6:I6"/>
    <mergeCell ref="J6:K6"/>
    <mergeCell ref="L6:M6"/>
    <mergeCell ref="A4:C5"/>
    <mergeCell ref="D4:E4"/>
    <mergeCell ref="F4:G4"/>
    <mergeCell ref="H4:I4"/>
    <mergeCell ref="J4:K4"/>
    <mergeCell ref="L4:M4"/>
    <mergeCell ref="D5:E5"/>
    <mergeCell ref="F5:G5"/>
    <mergeCell ref="H5:I5"/>
    <mergeCell ref="J5:K5"/>
  </mergeCells>
  <phoneticPr fontId="2"/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94BD8F-B4DF-4D09-8BBD-E04FBF39E05B}">
  <sheetPr codeName="Sheet5">
    <tabColor rgb="FF002060"/>
  </sheetPr>
  <dimension ref="A1:AC46"/>
  <sheetViews>
    <sheetView showGridLines="0" zoomScaleNormal="100" zoomScaleSheetLayoutView="70" workbookViewId="0">
      <pane xSplit="2" ySplit="6" topLeftCell="C7" activePane="bottomRight" state="frozen"/>
      <selection pane="topRight" activeCell="C1" sqref="C1"/>
      <selection pane="bottomLeft" activeCell="A7" sqref="A7"/>
      <selection pane="bottomRight"/>
    </sheetView>
  </sheetViews>
  <sheetFormatPr defaultRowHeight="13.5" x14ac:dyDescent="0.15"/>
  <cols>
    <col min="1" max="1" width="6.625" customWidth="1"/>
    <col min="2" max="2" width="25.875" customWidth="1"/>
    <col min="3" max="4" width="9" customWidth="1"/>
    <col min="15" max="15" width="3.5" customWidth="1"/>
    <col min="16" max="16" width="6.625" customWidth="1"/>
    <col min="17" max="17" width="25.875" customWidth="1"/>
    <col min="18" max="19" width="9" customWidth="1"/>
  </cols>
  <sheetData>
    <row r="1" spans="1:29" ht="17.25" x14ac:dyDescent="0.15">
      <c r="A1" s="60" t="s">
        <v>292</v>
      </c>
      <c r="B1" s="55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P1" s="161" t="s">
        <v>88</v>
      </c>
    </row>
    <row r="2" spans="1:29" x14ac:dyDescent="0.15">
      <c r="A2" s="57"/>
      <c r="B2" s="58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P2" s="57"/>
      <c r="Q2" s="58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</row>
    <row r="3" spans="1:29" x14ac:dyDescent="0.15">
      <c r="A3" s="56"/>
      <c r="B3" s="58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9" t="s">
        <v>28</v>
      </c>
      <c r="Y3" s="59" t="s">
        <v>121</v>
      </c>
    </row>
    <row r="4" spans="1:29" ht="13.5" customHeight="1" x14ac:dyDescent="0.15">
      <c r="A4" s="269" t="s">
        <v>11</v>
      </c>
      <c r="B4" s="271"/>
      <c r="C4" s="290" t="s">
        <v>22</v>
      </c>
      <c r="D4" s="270"/>
      <c r="E4" s="271"/>
      <c r="F4" s="290" t="s">
        <v>23</v>
      </c>
      <c r="G4" s="270"/>
      <c r="H4" s="271"/>
      <c r="I4" s="290" t="s">
        <v>24</v>
      </c>
      <c r="J4" s="270"/>
      <c r="K4" s="270"/>
      <c r="L4" s="290" t="s">
        <v>25</v>
      </c>
      <c r="M4" s="270"/>
      <c r="N4" s="271"/>
      <c r="P4" s="302" t="s">
        <v>11</v>
      </c>
      <c r="Q4" s="303"/>
      <c r="R4" s="290" t="s">
        <v>22</v>
      </c>
      <c r="S4" s="301"/>
      <c r="T4" s="290" t="s">
        <v>23</v>
      </c>
      <c r="U4" s="301"/>
      <c r="V4" s="290" t="s">
        <v>24</v>
      </c>
      <c r="W4" s="301"/>
      <c r="X4" s="290" t="s">
        <v>25</v>
      </c>
      <c r="Y4" s="301"/>
      <c r="Z4" s="159"/>
    </row>
    <row r="5" spans="1:29" ht="13.15" customHeight="1" x14ac:dyDescent="0.15">
      <c r="A5" s="299"/>
      <c r="B5" s="300"/>
      <c r="C5" s="297" t="s">
        <v>27</v>
      </c>
      <c r="D5" s="64"/>
      <c r="E5" s="61"/>
      <c r="F5" s="297" t="s">
        <v>87</v>
      </c>
      <c r="G5" s="64"/>
      <c r="H5" s="61"/>
      <c r="I5" s="297" t="s">
        <v>87</v>
      </c>
      <c r="J5" s="64"/>
      <c r="K5" s="61"/>
      <c r="L5" s="291" t="s">
        <v>87</v>
      </c>
      <c r="M5" s="64"/>
      <c r="N5" s="61"/>
      <c r="P5" s="304"/>
      <c r="Q5" s="305"/>
      <c r="R5" s="293" t="s">
        <v>123</v>
      </c>
      <c r="S5" s="156"/>
      <c r="T5" s="293" t="s">
        <v>123</v>
      </c>
      <c r="U5" s="156"/>
      <c r="V5" s="293" t="s">
        <v>123</v>
      </c>
      <c r="W5" s="156"/>
      <c r="X5" s="293" t="s">
        <v>123</v>
      </c>
      <c r="Y5" s="156"/>
    </row>
    <row r="6" spans="1:29" ht="24" x14ac:dyDescent="0.15">
      <c r="A6" s="272"/>
      <c r="B6" s="274"/>
      <c r="C6" s="298"/>
      <c r="D6" s="66" t="s">
        <v>30</v>
      </c>
      <c r="E6" s="65" t="s">
        <v>29</v>
      </c>
      <c r="F6" s="298"/>
      <c r="G6" s="66" t="s">
        <v>30</v>
      </c>
      <c r="H6" s="65" t="s">
        <v>29</v>
      </c>
      <c r="I6" s="298"/>
      <c r="J6" s="66" t="s">
        <v>30</v>
      </c>
      <c r="K6" s="65" t="s">
        <v>29</v>
      </c>
      <c r="L6" s="292"/>
      <c r="M6" s="66" t="s">
        <v>30</v>
      </c>
      <c r="N6" s="65" t="s">
        <v>29</v>
      </c>
      <c r="P6" s="304"/>
      <c r="Q6" s="305"/>
      <c r="R6" s="294"/>
      <c r="S6" s="62" t="s">
        <v>122</v>
      </c>
      <c r="T6" s="294"/>
      <c r="U6" s="62" t="s">
        <v>122</v>
      </c>
      <c r="V6" s="294"/>
      <c r="W6" s="62" t="s">
        <v>122</v>
      </c>
      <c r="X6" s="294"/>
      <c r="Y6" s="62" t="s">
        <v>122</v>
      </c>
    </row>
    <row r="7" spans="1:29" x14ac:dyDescent="0.15">
      <c r="A7" s="198" t="s">
        <v>196</v>
      </c>
      <c r="B7" s="157" t="s">
        <v>197</v>
      </c>
      <c r="C7" s="206">
        <f>分析シート!F10</f>
        <v>0</v>
      </c>
      <c r="D7" s="206">
        <f>分析シート!G10</f>
        <v>0</v>
      </c>
      <c r="E7" s="206">
        <f>分析シート!H10</f>
        <v>0</v>
      </c>
      <c r="F7" s="206">
        <f>分析シート!L10</f>
        <v>0</v>
      </c>
      <c r="G7" s="206">
        <f>分析シート!M10</f>
        <v>0</v>
      </c>
      <c r="H7" s="206">
        <f>分析シート!N10</f>
        <v>0</v>
      </c>
      <c r="I7" s="207">
        <f>分析シート!W10</f>
        <v>0</v>
      </c>
      <c r="J7" s="208">
        <f>分析シート!X10</f>
        <v>0</v>
      </c>
      <c r="K7" s="207">
        <f>分析シート!Y10</f>
        <v>0</v>
      </c>
      <c r="L7" s="208">
        <f>分析シート!AA10</f>
        <v>0</v>
      </c>
      <c r="M7" s="207">
        <f>分析シート!AB10</f>
        <v>0</v>
      </c>
      <c r="N7" s="207">
        <f>分析シート!AC10</f>
        <v>0</v>
      </c>
      <c r="P7" s="198" t="s">
        <v>196</v>
      </c>
      <c r="Q7" s="160" t="s">
        <v>197</v>
      </c>
      <c r="R7" s="215">
        <f>$C7*各種係数!G3</f>
        <v>0</v>
      </c>
      <c r="S7" s="216">
        <f>$C7*各種係数!H3</f>
        <v>0</v>
      </c>
      <c r="T7" s="215">
        <f>$F7*各種係数!G3</f>
        <v>0</v>
      </c>
      <c r="U7" s="216">
        <f>$F7*各種係数!H3</f>
        <v>0</v>
      </c>
      <c r="V7" s="215">
        <f>$I7*各種係数!G3</f>
        <v>0</v>
      </c>
      <c r="W7" s="216">
        <f>$I7*各種係数!H3</f>
        <v>0</v>
      </c>
      <c r="X7" s="215">
        <f>R7+T7+V7</f>
        <v>0</v>
      </c>
      <c r="Y7" s="216">
        <f>S7+U7+W7</f>
        <v>0</v>
      </c>
    </row>
    <row r="8" spans="1:29" x14ac:dyDescent="0.15">
      <c r="A8" s="199" t="s">
        <v>198</v>
      </c>
      <c r="B8" s="157" t="s">
        <v>0</v>
      </c>
      <c r="C8" s="206">
        <f>分析シート!F11</f>
        <v>0</v>
      </c>
      <c r="D8" s="206">
        <f>分析シート!G11</f>
        <v>0</v>
      </c>
      <c r="E8" s="206">
        <f>分析シート!H11</f>
        <v>0</v>
      </c>
      <c r="F8" s="206">
        <f>分析シート!L11</f>
        <v>0</v>
      </c>
      <c r="G8" s="206">
        <f>分析シート!M11</f>
        <v>0</v>
      </c>
      <c r="H8" s="206">
        <f>分析シート!N11</f>
        <v>0</v>
      </c>
      <c r="I8" s="209">
        <f>分析シート!W11</f>
        <v>0</v>
      </c>
      <c r="J8" s="208">
        <f>分析シート!X11</f>
        <v>0</v>
      </c>
      <c r="K8" s="209">
        <f>分析シート!Y11</f>
        <v>0</v>
      </c>
      <c r="L8" s="208">
        <f>分析シート!AA11</f>
        <v>0</v>
      </c>
      <c r="M8" s="209">
        <f>分析シート!AB11</f>
        <v>0</v>
      </c>
      <c r="N8" s="209">
        <f>分析シート!AC11</f>
        <v>0</v>
      </c>
      <c r="P8" s="199" t="s">
        <v>198</v>
      </c>
      <c r="Q8" s="157" t="s">
        <v>0</v>
      </c>
      <c r="R8" s="217">
        <f>$C8*各種係数!G4</f>
        <v>0</v>
      </c>
      <c r="S8" s="210">
        <f>$C8*各種係数!H4</f>
        <v>0</v>
      </c>
      <c r="T8" s="217">
        <f>$F8*各種係数!G4</f>
        <v>0</v>
      </c>
      <c r="U8" s="210">
        <f>$F8*各種係数!H4</f>
        <v>0</v>
      </c>
      <c r="V8" s="217">
        <f>$I8*各種係数!G4</f>
        <v>0</v>
      </c>
      <c r="W8" s="210">
        <f>$I8*各種係数!H4</f>
        <v>0</v>
      </c>
      <c r="X8" s="217">
        <f t="shared" ref="X8:X44" si="0">R8+T8+V8</f>
        <v>0</v>
      </c>
      <c r="Y8" s="210">
        <f t="shared" ref="Y8:Y44" si="1">S8+U8+W8</f>
        <v>0</v>
      </c>
    </row>
    <row r="9" spans="1:29" x14ac:dyDescent="0.15">
      <c r="A9" s="199" t="s">
        <v>199</v>
      </c>
      <c r="B9" s="157" t="s">
        <v>1</v>
      </c>
      <c r="C9" s="206">
        <f>分析シート!F12</f>
        <v>0</v>
      </c>
      <c r="D9" s="206">
        <f>分析シート!G12</f>
        <v>0</v>
      </c>
      <c r="E9" s="206">
        <f>分析シート!H12</f>
        <v>0</v>
      </c>
      <c r="F9" s="206">
        <f>分析シート!L12</f>
        <v>0</v>
      </c>
      <c r="G9" s="206">
        <f>分析シート!M12</f>
        <v>0</v>
      </c>
      <c r="H9" s="206">
        <f>分析シート!N12</f>
        <v>0</v>
      </c>
      <c r="I9" s="209">
        <f>分析シート!W12</f>
        <v>0</v>
      </c>
      <c r="J9" s="208">
        <f>分析シート!X12</f>
        <v>0</v>
      </c>
      <c r="K9" s="209">
        <f>分析シート!Y12</f>
        <v>0</v>
      </c>
      <c r="L9" s="208">
        <f>分析シート!AA12</f>
        <v>0</v>
      </c>
      <c r="M9" s="209">
        <f>分析シート!AB12</f>
        <v>0</v>
      </c>
      <c r="N9" s="209">
        <f>分析シート!AC12</f>
        <v>0</v>
      </c>
      <c r="P9" s="199" t="s">
        <v>199</v>
      </c>
      <c r="Q9" s="157" t="s">
        <v>1</v>
      </c>
      <c r="R9" s="217">
        <f>$C9*各種係数!G5</f>
        <v>0</v>
      </c>
      <c r="S9" s="210">
        <f>$C9*各種係数!H5</f>
        <v>0</v>
      </c>
      <c r="T9" s="217">
        <f>$F9*各種係数!G5</f>
        <v>0</v>
      </c>
      <c r="U9" s="210">
        <f>$F9*各種係数!H5</f>
        <v>0</v>
      </c>
      <c r="V9" s="217">
        <f>$I9*各種係数!G5</f>
        <v>0</v>
      </c>
      <c r="W9" s="210">
        <f>$I9*各種係数!H5</f>
        <v>0</v>
      </c>
      <c r="X9" s="217">
        <f t="shared" si="0"/>
        <v>0</v>
      </c>
      <c r="Y9" s="210">
        <f t="shared" si="1"/>
        <v>0</v>
      </c>
    </row>
    <row r="10" spans="1:29" x14ac:dyDescent="0.15">
      <c r="A10" s="199" t="s">
        <v>200</v>
      </c>
      <c r="B10" s="157" t="s">
        <v>176</v>
      </c>
      <c r="C10" s="206">
        <f>分析シート!F13</f>
        <v>0</v>
      </c>
      <c r="D10" s="206">
        <f>分析シート!G13</f>
        <v>0</v>
      </c>
      <c r="E10" s="206">
        <f>分析シート!H13</f>
        <v>0</v>
      </c>
      <c r="F10" s="206">
        <f>分析シート!L13</f>
        <v>0</v>
      </c>
      <c r="G10" s="206">
        <f>分析シート!M13</f>
        <v>0</v>
      </c>
      <c r="H10" s="206">
        <f>分析シート!N13</f>
        <v>0</v>
      </c>
      <c r="I10" s="209">
        <f>分析シート!W13</f>
        <v>0</v>
      </c>
      <c r="J10" s="208">
        <f>分析シート!X13</f>
        <v>0</v>
      </c>
      <c r="K10" s="209">
        <f>分析シート!Y13</f>
        <v>0</v>
      </c>
      <c r="L10" s="208">
        <f>分析シート!AA13</f>
        <v>0</v>
      </c>
      <c r="M10" s="209">
        <f>分析シート!AB13</f>
        <v>0</v>
      </c>
      <c r="N10" s="209">
        <f>分析シート!AC13</f>
        <v>0</v>
      </c>
      <c r="P10" s="199" t="s">
        <v>200</v>
      </c>
      <c r="Q10" s="157" t="s">
        <v>176</v>
      </c>
      <c r="R10" s="217">
        <f>$C10*各種係数!G6</f>
        <v>0</v>
      </c>
      <c r="S10" s="210">
        <f>$C10*各種係数!H6</f>
        <v>0</v>
      </c>
      <c r="T10" s="217">
        <f>$F10*各種係数!G6</f>
        <v>0</v>
      </c>
      <c r="U10" s="210">
        <f>$F10*各種係数!H6</f>
        <v>0</v>
      </c>
      <c r="V10" s="217">
        <f>$I10*各種係数!G6</f>
        <v>0</v>
      </c>
      <c r="W10" s="210">
        <f>$I10*各種係数!H6</f>
        <v>0</v>
      </c>
      <c r="X10" s="217">
        <f t="shared" si="0"/>
        <v>0</v>
      </c>
      <c r="Y10" s="210">
        <f t="shared" si="1"/>
        <v>0</v>
      </c>
    </row>
    <row r="11" spans="1:29" x14ac:dyDescent="0.15">
      <c r="A11" s="199" t="s">
        <v>201</v>
      </c>
      <c r="B11" s="157" t="s">
        <v>202</v>
      </c>
      <c r="C11" s="206">
        <f>分析シート!F14</f>
        <v>0</v>
      </c>
      <c r="D11" s="206">
        <f>分析シート!G14</f>
        <v>0</v>
      </c>
      <c r="E11" s="206">
        <f>分析シート!H14</f>
        <v>0</v>
      </c>
      <c r="F11" s="206">
        <f>分析シート!L14</f>
        <v>0</v>
      </c>
      <c r="G11" s="206">
        <f>分析シート!M14</f>
        <v>0</v>
      </c>
      <c r="H11" s="206">
        <f>分析シート!N14</f>
        <v>0</v>
      </c>
      <c r="I11" s="209">
        <f>分析シート!W14</f>
        <v>0</v>
      </c>
      <c r="J11" s="208">
        <f>分析シート!X14</f>
        <v>0</v>
      </c>
      <c r="K11" s="209">
        <f>分析シート!Y14</f>
        <v>0</v>
      </c>
      <c r="L11" s="208">
        <f>分析シート!AA14</f>
        <v>0</v>
      </c>
      <c r="M11" s="209">
        <f>分析シート!AB14</f>
        <v>0</v>
      </c>
      <c r="N11" s="209">
        <f>分析シート!AC14</f>
        <v>0</v>
      </c>
      <c r="P11" s="199" t="s">
        <v>201</v>
      </c>
      <c r="Q11" s="157" t="s">
        <v>202</v>
      </c>
      <c r="R11" s="217">
        <f>$C11*各種係数!G7</f>
        <v>0</v>
      </c>
      <c r="S11" s="210">
        <f>$C11*各種係数!H7</f>
        <v>0</v>
      </c>
      <c r="T11" s="217">
        <f>$F11*各種係数!G7</f>
        <v>0</v>
      </c>
      <c r="U11" s="210">
        <f>$F11*各種係数!H7</f>
        <v>0</v>
      </c>
      <c r="V11" s="217">
        <f>$I11*各種係数!G7</f>
        <v>0</v>
      </c>
      <c r="W11" s="210">
        <f>$I11*各種係数!H7</f>
        <v>0</v>
      </c>
      <c r="X11" s="217">
        <f t="shared" si="0"/>
        <v>0</v>
      </c>
      <c r="Y11" s="210">
        <f t="shared" si="1"/>
        <v>0</v>
      </c>
    </row>
    <row r="12" spans="1:29" x14ac:dyDescent="0.15">
      <c r="A12" s="199" t="s">
        <v>203</v>
      </c>
      <c r="B12" s="157" t="s">
        <v>177</v>
      </c>
      <c r="C12" s="206">
        <f>分析シート!F15</f>
        <v>0</v>
      </c>
      <c r="D12" s="206">
        <f>分析シート!G15</f>
        <v>0</v>
      </c>
      <c r="E12" s="206">
        <f>分析シート!H15</f>
        <v>0</v>
      </c>
      <c r="F12" s="206">
        <f>分析シート!L15</f>
        <v>0</v>
      </c>
      <c r="G12" s="206">
        <f>分析シート!M15</f>
        <v>0</v>
      </c>
      <c r="H12" s="206">
        <f>分析シート!N15</f>
        <v>0</v>
      </c>
      <c r="I12" s="209">
        <f>分析シート!W15</f>
        <v>0</v>
      </c>
      <c r="J12" s="208">
        <f>分析シート!X15</f>
        <v>0</v>
      </c>
      <c r="K12" s="209">
        <f>分析シート!Y15</f>
        <v>0</v>
      </c>
      <c r="L12" s="208">
        <f>分析シート!AA15</f>
        <v>0</v>
      </c>
      <c r="M12" s="209">
        <f>分析シート!AB15</f>
        <v>0</v>
      </c>
      <c r="N12" s="209">
        <f>分析シート!AC15</f>
        <v>0</v>
      </c>
      <c r="P12" s="199" t="s">
        <v>203</v>
      </c>
      <c r="Q12" s="157" t="s">
        <v>177</v>
      </c>
      <c r="R12" s="217">
        <f>$C12*各種係数!G8</f>
        <v>0</v>
      </c>
      <c r="S12" s="210">
        <f>$C12*各種係数!H8</f>
        <v>0</v>
      </c>
      <c r="T12" s="217">
        <f>$F12*各種係数!G8</f>
        <v>0</v>
      </c>
      <c r="U12" s="210">
        <f>$F12*各種係数!H8</f>
        <v>0</v>
      </c>
      <c r="V12" s="217">
        <f>$I12*各種係数!G8</f>
        <v>0</v>
      </c>
      <c r="W12" s="210">
        <f>$I12*各種係数!H8</f>
        <v>0</v>
      </c>
      <c r="X12" s="217">
        <f t="shared" si="0"/>
        <v>0</v>
      </c>
      <c r="Y12" s="210">
        <f t="shared" si="1"/>
        <v>0</v>
      </c>
    </row>
    <row r="13" spans="1:29" x14ac:dyDescent="0.15">
      <c r="A13" s="199" t="s">
        <v>204</v>
      </c>
      <c r="B13" s="157" t="s">
        <v>178</v>
      </c>
      <c r="C13" s="206">
        <f>分析シート!F16</f>
        <v>0</v>
      </c>
      <c r="D13" s="206">
        <f>分析シート!G16</f>
        <v>0</v>
      </c>
      <c r="E13" s="206">
        <f>分析シート!H16</f>
        <v>0</v>
      </c>
      <c r="F13" s="206">
        <f>分析シート!L16</f>
        <v>0</v>
      </c>
      <c r="G13" s="206">
        <f>分析シート!M16</f>
        <v>0</v>
      </c>
      <c r="H13" s="206">
        <f>分析シート!N16</f>
        <v>0</v>
      </c>
      <c r="I13" s="209">
        <f>分析シート!W16</f>
        <v>0</v>
      </c>
      <c r="J13" s="208">
        <f>分析シート!X16</f>
        <v>0</v>
      </c>
      <c r="K13" s="209">
        <f>分析シート!Y16</f>
        <v>0</v>
      </c>
      <c r="L13" s="208">
        <f>分析シート!AA16</f>
        <v>0</v>
      </c>
      <c r="M13" s="209">
        <f>分析シート!AB16</f>
        <v>0</v>
      </c>
      <c r="N13" s="209">
        <f>分析シート!AC16</f>
        <v>0</v>
      </c>
      <c r="P13" s="199" t="s">
        <v>204</v>
      </c>
      <c r="Q13" s="157" t="s">
        <v>178</v>
      </c>
      <c r="R13" s="217">
        <f>$C13*各種係数!G9</f>
        <v>0</v>
      </c>
      <c r="S13" s="210">
        <f>$C13*各種係数!H9</f>
        <v>0</v>
      </c>
      <c r="T13" s="217">
        <f>$F13*各種係数!G9</f>
        <v>0</v>
      </c>
      <c r="U13" s="210">
        <f>$F13*各種係数!H9</f>
        <v>0</v>
      </c>
      <c r="V13" s="217">
        <f>$I13*各種係数!G9</f>
        <v>0</v>
      </c>
      <c r="W13" s="210">
        <f>$I13*各種係数!H9</f>
        <v>0</v>
      </c>
      <c r="X13" s="217">
        <f t="shared" si="0"/>
        <v>0</v>
      </c>
      <c r="Y13" s="210">
        <f t="shared" si="1"/>
        <v>0</v>
      </c>
    </row>
    <row r="14" spans="1:29" x14ac:dyDescent="0.15">
      <c r="A14" s="199" t="s">
        <v>205</v>
      </c>
      <c r="B14" s="157" t="s">
        <v>179</v>
      </c>
      <c r="C14" s="206">
        <f>分析シート!F17</f>
        <v>0</v>
      </c>
      <c r="D14" s="206">
        <f>分析シート!G17</f>
        <v>0</v>
      </c>
      <c r="E14" s="206">
        <f>分析シート!H17</f>
        <v>0</v>
      </c>
      <c r="F14" s="206">
        <f>分析シート!L17</f>
        <v>0</v>
      </c>
      <c r="G14" s="206">
        <f>分析シート!M17</f>
        <v>0</v>
      </c>
      <c r="H14" s="206">
        <f>分析シート!N17</f>
        <v>0</v>
      </c>
      <c r="I14" s="209">
        <f>分析シート!W17</f>
        <v>0</v>
      </c>
      <c r="J14" s="208">
        <f>分析シート!X17</f>
        <v>0</v>
      </c>
      <c r="K14" s="209">
        <f>分析シート!Y17</f>
        <v>0</v>
      </c>
      <c r="L14" s="208">
        <f>分析シート!AA17</f>
        <v>0</v>
      </c>
      <c r="M14" s="209">
        <f>分析シート!AB17</f>
        <v>0</v>
      </c>
      <c r="N14" s="209">
        <f>分析シート!AC17</f>
        <v>0</v>
      </c>
      <c r="P14" s="199" t="s">
        <v>205</v>
      </c>
      <c r="Q14" s="157" t="s">
        <v>179</v>
      </c>
      <c r="R14" s="217">
        <f>$C14*各種係数!G10</f>
        <v>0</v>
      </c>
      <c r="S14" s="210">
        <f>$C14*各種係数!H10</f>
        <v>0</v>
      </c>
      <c r="T14" s="217">
        <f>$F14*各種係数!G10</f>
        <v>0</v>
      </c>
      <c r="U14" s="210">
        <f>$F14*各種係数!H10</f>
        <v>0</v>
      </c>
      <c r="V14" s="217">
        <f>$I14*各種係数!G10</f>
        <v>0</v>
      </c>
      <c r="W14" s="210">
        <f>$I14*各種係数!H10</f>
        <v>0</v>
      </c>
      <c r="X14" s="217">
        <f t="shared" si="0"/>
        <v>0</v>
      </c>
      <c r="Y14" s="210">
        <f t="shared" si="1"/>
        <v>0</v>
      </c>
    </row>
    <row r="15" spans="1:29" x14ac:dyDescent="0.15">
      <c r="A15" s="199" t="s">
        <v>206</v>
      </c>
      <c r="B15" s="157" t="s">
        <v>180</v>
      </c>
      <c r="C15" s="206">
        <f>分析シート!F18</f>
        <v>0</v>
      </c>
      <c r="D15" s="206">
        <f>分析シート!G18</f>
        <v>0</v>
      </c>
      <c r="E15" s="206">
        <f>分析シート!H18</f>
        <v>0</v>
      </c>
      <c r="F15" s="206">
        <f>分析シート!L18</f>
        <v>0</v>
      </c>
      <c r="G15" s="206">
        <f>分析シート!M18</f>
        <v>0</v>
      </c>
      <c r="H15" s="206">
        <f>分析シート!N18</f>
        <v>0</v>
      </c>
      <c r="I15" s="209">
        <f>分析シート!W18</f>
        <v>0</v>
      </c>
      <c r="J15" s="208">
        <f>分析シート!X18</f>
        <v>0</v>
      </c>
      <c r="K15" s="209">
        <f>分析シート!Y18</f>
        <v>0</v>
      </c>
      <c r="L15" s="208">
        <f>分析シート!AA18</f>
        <v>0</v>
      </c>
      <c r="M15" s="209">
        <f>分析シート!AB18</f>
        <v>0</v>
      </c>
      <c r="N15" s="209">
        <f>分析シート!AC18</f>
        <v>0</v>
      </c>
      <c r="P15" s="199" t="s">
        <v>206</v>
      </c>
      <c r="Q15" s="157" t="s">
        <v>180</v>
      </c>
      <c r="R15" s="217">
        <f>$C15*各種係数!G11</f>
        <v>0</v>
      </c>
      <c r="S15" s="210">
        <f>$C15*各種係数!H11</f>
        <v>0</v>
      </c>
      <c r="T15" s="217">
        <f>$F15*各種係数!G11</f>
        <v>0</v>
      </c>
      <c r="U15" s="210">
        <f>$F15*各種係数!H11</f>
        <v>0</v>
      </c>
      <c r="V15" s="217">
        <f>$I15*各種係数!G11</f>
        <v>0</v>
      </c>
      <c r="W15" s="210">
        <f>$I15*各種係数!H11</f>
        <v>0</v>
      </c>
      <c r="X15" s="217">
        <f t="shared" si="0"/>
        <v>0</v>
      </c>
      <c r="Y15" s="210">
        <f t="shared" si="1"/>
        <v>0</v>
      </c>
    </row>
    <row r="16" spans="1:29" x14ac:dyDescent="0.15">
      <c r="A16" s="199" t="s">
        <v>207</v>
      </c>
      <c r="B16" s="157" t="s">
        <v>208</v>
      </c>
      <c r="C16" s="206">
        <f>分析シート!F19</f>
        <v>0</v>
      </c>
      <c r="D16" s="206">
        <f>分析シート!G19</f>
        <v>0</v>
      </c>
      <c r="E16" s="206">
        <f>分析シート!H19</f>
        <v>0</v>
      </c>
      <c r="F16" s="206">
        <f>分析シート!L19</f>
        <v>0</v>
      </c>
      <c r="G16" s="206">
        <f>分析シート!M19</f>
        <v>0</v>
      </c>
      <c r="H16" s="206">
        <f>分析シート!N19</f>
        <v>0</v>
      </c>
      <c r="I16" s="209">
        <f>分析シート!W19</f>
        <v>0</v>
      </c>
      <c r="J16" s="208">
        <f>分析シート!X19</f>
        <v>0</v>
      </c>
      <c r="K16" s="209">
        <f>分析シート!Y19</f>
        <v>0</v>
      </c>
      <c r="L16" s="208">
        <f>分析シート!AA19</f>
        <v>0</v>
      </c>
      <c r="M16" s="209">
        <f>分析シート!AB19</f>
        <v>0</v>
      </c>
      <c r="N16" s="209">
        <f>分析シート!AC19</f>
        <v>0</v>
      </c>
      <c r="P16" s="199" t="s">
        <v>207</v>
      </c>
      <c r="Q16" s="157" t="s">
        <v>208</v>
      </c>
      <c r="R16" s="217">
        <f>$C16*各種係数!G12</f>
        <v>0</v>
      </c>
      <c r="S16" s="210">
        <f>$C16*各種係数!H12</f>
        <v>0</v>
      </c>
      <c r="T16" s="217">
        <f>$F16*各種係数!G12</f>
        <v>0</v>
      </c>
      <c r="U16" s="210">
        <f>$F16*各種係数!H12</f>
        <v>0</v>
      </c>
      <c r="V16" s="217">
        <f>$I16*各種係数!G12</f>
        <v>0</v>
      </c>
      <c r="W16" s="210">
        <f>$I16*各種係数!H12</f>
        <v>0</v>
      </c>
      <c r="X16" s="217">
        <f t="shared" si="0"/>
        <v>0</v>
      </c>
      <c r="Y16" s="210">
        <f t="shared" si="1"/>
        <v>0</v>
      </c>
    </row>
    <row r="17" spans="1:25" x14ac:dyDescent="0.15">
      <c r="A17" s="199" t="s">
        <v>209</v>
      </c>
      <c r="B17" s="157" t="s">
        <v>181</v>
      </c>
      <c r="C17" s="206">
        <f>分析シート!F20</f>
        <v>0</v>
      </c>
      <c r="D17" s="206">
        <f>分析シート!G20</f>
        <v>0</v>
      </c>
      <c r="E17" s="206">
        <f>分析シート!H20</f>
        <v>0</v>
      </c>
      <c r="F17" s="206">
        <f>分析シート!L20</f>
        <v>0</v>
      </c>
      <c r="G17" s="206">
        <f>分析シート!M20</f>
        <v>0</v>
      </c>
      <c r="H17" s="206">
        <f>分析シート!N20</f>
        <v>0</v>
      </c>
      <c r="I17" s="209">
        <f>分析シート!W20</f>
        <v>0</v>
      </c>
      <c r="J17" s="208">
        <f>分析シート!X20</f>
        <v>0</v>
      </c>
      <c r="K17" s="209">
        <f>分析シート!Y20</f>
        <v>0</v>
      </c>
      <c r="L17" s="208">
        <f>分析シート!AA20</f>
        <v>0</v>
      </c>
      <c r="M17" s="209">
        <f>分析シート!AB20</f>
        <v>0</v>
      </c>
      <c r="N17" s="209">
        <f>分析シート!AC20</f>
        <v>0</v>
      </c>
      <c r="P17" s="199" t="s">
        <v>209</v>
      </c>
      <c r="Q17" s="157" t="s">
        <v>181</v>
      </c>
      <c r="R17" s="217">
        <f>$C17*各種係数!G13</f>
        <v>0</v>
      </c>
      <c r="S17" s="210">
        <f>$C17*各種係数!H13</f>
        <v>0</v>
      </c>
      <c r="T17" s="217">
        <f>$F17*各種係数!G13</f>
        <v>0</v>
      </c>
      <c r="U17" s="210">
        <f>$F17*各種係数!H13</f>
        <v>0</v>
      </c>
      <c r="V17" s="217">
        <f>$I17*各種係数!G13</f>
        <v>0</v>
      </c>
      <c r="W17" s="210">
        <f>$I17*各種係数!H13</f>
        <v>0</v>
      </c>
      <c r="X17" s="217">
        <f t="shared" si="0"/>
        <v>0</v>
      </c>
      <c r="Y17" s="210">
        <f t="shared" si="1"/>
        <v>0</v>
      </c>
    </row>
    <row r="18" spans="1:25" x14ac:dyDescent="0.15">
      <c r="A18" s="199" t="s">
        <v>210</v>
      </c>
      <c r="B18" s="157" t="s">
        <v>182</v>
      </c>
      <c r="C18" s="206">
        <f>分析シート!F21</f>
        <v>0</v>
      </c>
      <c r="D18" s="206">
        <f>分析シート!G21</f>
        <v>0</v>
      </c>
      <c r="E18" s="206">
        <f>分析シート!H21</f>
        <v>0</v>
      </c>
      <c r="F18" s="206">
        <f>分析シート!L21</f>
        <v>0</v>
      </c>
      <c r="G18" s="206">
        <f>分析シート!M21</f>
        <v>0</v>
      </c>
      <c r="H18" s="206">
        <f>分析シート!N21</f>
        <v>0</v>
      </c>
      <c r="I18" s="209">
        <f>分析シート!W21</f>
        <v>0</v>
      </c>
      <c r="J18" s="208">
        <f>分析シート!X21</f>
        <v>0</v>
      </c>
      <c r="K18" s="209">
        <f>分析シート!Y21</f>
        <v>0</v>
      </c>
      <c r="L18" s="208">
        <f>分析シート!AA21</f>
        <v>0</v>
      </c>
      <c r="M18" s="209">
        <f>分析シート!AB21</f>
        <v>0</v>
      </c>
      <c r="N18" s="209">
        <f>分析シート!AC21</f>
        <v>0</v>
      </c>
      <c r="P18" s="199" t="s">
        <v>210</v>
      </c>
      <c r="Q18" s="157" t="s">
        <v>182</v>
      </c>
      <c r="R18" s="217">
        <f>$C18*各種係数!G14</f>
        <v>0</v>
      </c>
      <c r="S18" s="210">
        <f>$C18*各種係数!H14</f>
        <v>0</v>
      </c>
      <c r="T18" s="217">
        <f>$F18*各種係数!G14</f>
        <v>0</v>
      </c>
      <c r="U18" s="210">
        <f>$F18*各種係数!H14</f>
        <v>0</v>
      </c>
      <c r="V18" s="217">
        <f>$I18*各種係数!G14</f>
        <v>0</v>
      </c>
      <c r="W18" s="210">
        <f>$I18*各種係数!H14</f>
        <v>0</v>
      </c>
      <c r="X18" s="217">
        <f t="shared" si="0"/>
        <v>0</v>
      </c>
      <c r="Y18" s="210">
        <f t="shared" si="1"/>
        <v>0</v>
      </c>
    </row>
    <row r="19" spans="1:25" x14ac:dyDescent="0.15">
      <c r="A19" s="199" t="s">
        <v>211</v>
      </c>
      <c r="B19" s="157" t="s">
        <v>183</v>
      </c>
      <c r="C19" s="206">
        <f>分析シート!F22</f>
        <v>0</v>
      </c>
      <c r="D19" s="206">
        <f>分析シート!G22</f>
        <v>0</v>
      </c>
      <c r="E19" s="206">
        <f>分析シート!H22</f>
        <v>0</v>
      </c>
      <c r="F19" s="206">
        <f>分析シート!L22</f>
        <v>0</v>
      </c>
      <c r="G19" s="206">
        <f>分析シート!M22</f>
        <v>0</v>
      </c>
      <c r="H19" s="206">
        <f>分析シート!N22</f>
        <v>0</v>
      </c>
      <c r="I19" s="209">
        <f>分析シート!W22</f>
        <v>0</v>
      </c>
      <c r="J19" s="208">
        <f>分析シート!X22</f>
        <v>0</v>
      </c>
      <c r="K19" s="209">
        <f>分析シート!Y22</f>
        <v>0</v>
      </c>
      <c r="L19" s="208">
        <f>分析シート!AA22</f>
        <v>0</v>
      </c>
      <c r="M19" s="209">
        <f>分析シート!AB22</f>
        <v>0</v>
      </c>
      <c r="N19" s="209">
        <f>分析シート!AC22</f>
        <v>0</v>
      </c>
      <c r="P19" s="199" t="s">
        <v>211</v>
      </c>
      <c r="Q19" s="157" t="s">
        <v>183</v>
      </c>
      <c r="R19" s="217">
        <f>$C19*各種係数!G15</f>
        <v>0</v>
      </c>
      <c r="S19" s="210">
        <f>$C19*各種係数!H15</f>
        <v>0</v>
      </c>
      <c r="T19" s="217">
        <f>$F19*各種係数!G15</f>
        <v>0</v>
      </c>
      <c r="U19" s="210">
        <f>$F19*各種係数!H15</f>
        <v>0</v>
      </c>
      <c r="V19" s="217">
        <f>$I19*各種係数!G15</f>
        <v>0</v>
      </c>
      <c r="W19" s="210">
        <f>$I19*各種係数!H15</f>
        <v>0</v>
      </c>
      <c r="X19" s="217">
        <f t="shared" si="0"/>
        <v>0</v>
      </c>
      <c r="Y19" s="210">
        <f t="shared" si="1"/>
        <v>0</v>
      </c>
    </row>
    <row r="20" spans="1:25" x14ac:dyDescent="0.15">
      <c r="A20" s="199" t="s">
        <v>212</v>
      </c>
      <c r="B20" s="157" t="s">
        <v>184</v>
      </c>
      <c r="C20" s="206">
        <f>分析シート!F23</f>
        <v>0</v>
      </c>
      <c r="D20" s="206">
        <f>分析シート!G23</f>
        <v>0</v>
      </c>
      <c r="E20" s="206">
        <f>分析シート!H23</f>
        <v>0</v>
      </c>
      <c r="F20" s="206">
        <f>分析シート!L23</f>
        <v>0</v>
      </c>
      <c r="G20" s="206">
        <f>分析シート!M23</f>
        <v>0</v>
      </c>
      <c r="H20" s="206">
        <f>分析シート!N23</f>
        <v>0</v>
      </c>
      <c r="I20" s="209">
        <f>分析シート!W23</f>
        <v>0</v>
      </c>
      <c r="J20" s="208">
        <f>分析シート!X23</f>
        <v>0</v>
      </c>
      <c r="K20" s="209">
        <f>分析シート!Y23</f>
        <v>0</v>
      </c>
      <c r="L20" s="208">
        <f>分析シート!AA23</f>
        <v>0</v>
      </c>
      <c r="M20" s="209">
        <f>分析シート!AB23</f>
        <v>0</v>
      </c>
      <c r="N20" s="209">
        <f>分析シート!AC23</f>
        <v>0</v>
      </c>
      <c r="P20" s="199" t="s">
        <v>212</v>
      </c>
      <c r="Q20" s="157" t="s">
        <v>184</v>
      </c>
      <c r="R20" s="217">
        <f>$C20*各種係数!G16</f>
        <v>0</v>
      </c>
      <c r="S20" s="210">
        <f>$C20*各種係数!H16</f>
        <v>0</v>
      </c>
      <c r="T20" s="217">
        <f>$F20*各種係数!G16</f>
        <v>0</v>
      </c>
      <c r="U20" s="210">
        <f>$F20*各種係数!H16</f>
        <v>0</v>
      </c>
      <c r="V20" s="217">
        <f>$I20*各種係数!G16</f>
        <v>0</v>
      </c>
      <c r="W20" s="210">
        <f>$I20*各種係数!H16</f>
        <v>0</v>
      </c>
      <c r="X20" s="217">
        <f t="shared" si="0"/>
        <v>0</v>
      </c>
      <c r="Y20" s="210">
        <f t="shared" si="1"/>
        <v>0</v>
      </c>
    </row>
    <row r="21" spans="1:25" x14ac:dyDescent="0.15">
      <c r="A21" s="199" t="s">
        <v>213</v>
      </c>
      <c r="B21" s="157" t="s">
        <v>104</v>
      </c>
      <c r="C21" s="206">
        <f>分析シート!F24</f>
        <v>0</v>
      </c>
      <c r="D21" s="206">
        <f>分析シート!G24</f>
        <v>0</v>
      </c>
      <c r="E21" s="206">
        <f>分析シート!H24</f>
        <v>0</v>
      </c>
      <c r="F21" s="206">
        <f>分析シート!L24</f>
        <v>0</v>
      </c>
      <c r="G21" s="206">
        <f>分析シート!M24</f>
        <v>0</v>
      </c>
      <c r="H21" s="206">
        <f>分析シート!N24</f>
        <v>0</v>
      </c>
      <c r="I21" s="209">
        <f>分析シート!W24</f>
        <v>0</v>
      </c>
      <c r="J21" s="208">
        <f>分析シート!X24</f>
        <v>0</v>
      </c>
      <c r="K21" s="209">
        <f>分析シート!Y24</f>
        <v>0</v>
      </c>
      <c r="L21" s="208">
        <f>分析シート!AA24</f>
        <v>0</v>
      </c>
      <c r="M21" s="209">
        <f>分析シート!AB24</f>
        <v>0</v>
      </c>
      <c r="N21" s="209">
        <f>分析シート!AC24</f>
        <v>0</v>
      </c>
      <c r="P21" s="199" t="s">
        <v>213</v>
      </c>
      <c r="Q21" s="157" t="s">
        <v>104</v>
      </c>
      <c r="R21" s="217">
        <f>$C21*各種係数!G17</f>
        <v>0</v>
      </c>
      <c r="S21" s="210">
        <f>$C21*各種係数!H17</f>
        <v>0</v>
      </c>
      <c r="T21" s="217">
        <f>$F21*各種係数!G17</f>
        <v>0</v>
      </c>
      <c r="U21" s="210">
        <f>$F21*各種係数!H17</f>
        <v>0</v>
      </c>
      <c r="V21" s="217">
        <f>$I21*各種係数!G17</f>
        <v>0</v>
      </c>
      <c r="W21" s="210">
        <f>$I21*各種係数!H17</f>
        <v>0</v>
      </c>
      <c r="X21" s="217">
        <f t="shared" si="0"/>
        <v>0</v>
      </c>
      <c r="Y21" s="210">
        <f t="shared" si="1"/>
        <v>0</v>
      </c>
    </row>
    <row r="22" spans="1:25" x14ac:dyDescent="0.15">
      <c r="A22" s="199" t="s">
        <v>214</v>
      </c>
      <c r="B22" s="157" t="s">
        <v>105</v>
      </c>
      <c r="C22" s="206">
        <f>分析シート!F25</f>
        <v>0</v>
      </c>
      <c r="D22" s="206">
        <f>分析シート!G25</f>
        <v>0</v>
      </c>
      <c r="E22" s="206">
        <f>分析シート!H25</f>
        <v>0</v>
      </c>
      <c r="F22" s="206">
        <f>分析シート!L25</f>
        <v>0</v>
      </c>
      <c r="G22" s="206">
        <f>分析シート!M25</f>
        <v>0</v>
      </c>
      <c r="H22" s="206">
        <f>分析シート!N25</f>
        <v>0</v>
      </c>
      <c r="I22" s="209">
        <f>分析シート!W25</f>
        <v>0</v>
      </c>
      <c r="J22" s="208">
        <f>分析シート!X25</f>
        <v>0</v>
      </c>
      <c r="K22" s="209">
        <f>分析シート!Y25</f>
        <v>0</v>
      </c>
      <c r="L22" s="208">
        <f>分析シート!AA25</f>
        <v>0</v>
      </c>
      <c r="M22" s="209">
        <f>分析シート!AB25</f>
        <v>0</v>
      </c>
      <c r="N22" s="209">
        <f>分析シート!AC25</f>
        <v>0</v>
      </c>
      <c r="P22" s="199" t="s">
        <v>214</v>
      </c>
      <c r="Q22" s="157" t="s">
        <v>105</v>
      </c>
      <c r="R22" s="217">
        <f>$C22*各種係数!G18</f>
        <v>0</v>
      </c>
      <c r="S22" s="210">
        <f>$C22*各種係数!H18</f>
        <v>0</v>
      </c>
      <c r="T22" s="217">
        <f>$F22*各種係数!G18</f>
        <v>0</v>
      </c>
      <c r="U22" s="210">
        <f>$F22*各種係数!H18</f>
        <v>0</v>
      </c>
      <c r="V22" s="217">
        <f>$I22*各種係数!G18</f>
        <v>0</v>
      </c>
      <c r="W22" s="210">
        <f>$I22*各種係数!H18</f>
        <v>0</v>
      </c>
      <c r="X22" s="217">
        <f t="shared" si="0"/>
        <v>0</v>
      </c>
      <c r="Y22" s="210">
        <f t="shared" si="1"/>
        <v>0</v>
      </c>
    </row>
    <row r="23" spans="1:25" x14ac:dyDescent="0.15">
      <c r="A23" s="199" t="s">
        <v>215</v>
      </c>
      <c r="B23" s="157" t="s">
        <v>106</v>
      </c>
      <c r="C23" s="206">
        <f>分析シート!F26</f>
        <v>0</v>
      </c>
      <c r="D23" s="206">
        <f>分析シート!G26</f>
        <v>0</v>
      </c>
      <c r="E23" s="206">
        <f>分析シート!H26</f>
        <v>0</v>
      </c>
      <c r="F23" s="206">
        <f>分析シート!L26</f>
        <v>0</v>
      </c>
      <c r="G23" s="206">
        <f>分析シート!M26</f>
        <v>0</v>
      </c>
      <c r="H23" s="206">
        <f>分析シート!N26</f>
        <v>0</v>
      </c>
      <c r="I23" s="209">
        <f>分析シート!W26</f>
        <v>0</v>
      </c>
      <c r="J23" s="208">
        <f>分析シート!X26</f>
        <v>0</v>
      </c>
      <c r="K23" s="209">
        <f>分析シート!Y26</f>
        <v>0</v>
      </c>
      <c r="L23" s="208">
        <f>分析シート!AA26</f>
        <v>0</v>
      </c>
      <c r="M23" s="209">
        <f>分析シート!AB26</f>
        <v>0</v>
      </c>
      <c r="N23" s="209">
        <f>分析シート!AC26</f>
        <v>0</v>
      </c>
      <c r="P23" s="199" t="s">
        <v>215</v>
      </c>
      <c r="Q23" s="157" t="s">
        <v>106</v>
      </c>
      <c r="R23" s="217">
        <f>$C23*各種係数!G19</f>
        <v>0</v>
      </c>
      <c r="S23" s="210">
        <f>$C23*各種係数!H19</f>
        <v>0</v>
      </c>
      <c r="T23" s="217">
        <f>$F23*各種係数!G19</f>
        <v>0</v>
      </c>
      <c r="U23" s="210">
        <f>$F23*各種係数!H19</f>
        <v>0</v>
      </c>
      <c r="V23" s="217">
        <f>$I23*各種係数!G19</f>
        <v>0</v>
      </c>
      <c r="W23" s="210">
        <f>$I23*各種係数!H19</f>
        <v>0</v>
      </c>
      <c r="X23" s="217">
        <f t="shared" si="0"/>
        <v>0</v>
      </c>
      <c r="Y23" s="210">
        <f t="shared" si="1"/>
        <v>0</v>
      </c>
    </row>
    <row r="24" spans="1:25" x14ac:dyDescent="0.15">
      <c r="A24" s="199" t="s">
        <v>216</v>
      </c>
      <c r="B24" s="157" t="s">
        <v>185</v>
      </c>
      <c r="C24" s="206">
        <f>分析シート!F27</f>
        <v>0</v>
      </c>
      <c r="D24" s="206">
        <f>分析シート!G27</f>
        <v>0</v>
      </c>
      <c r="E24" s="206">
        <f>分析シート!H27</f>
        <v>0</v>
      </c>
      <c r="F24" s="206">
        <f>分析シート!L27</f>
        <v>0</v>
      </c>
      <c r="G24" s="206">
        <f>分析シート!M27</f>
        <v>0</v>
      </c>
      <c r="H24" s="206">
        <f>分析シート!N27</f>
        <v>0</v>
      </c>
      <c r="I24" s="209">
        <f>分析シート!W27</f>
        <v>0</v>
      </c>
      <c r="J24" s="208">
        <f>分析シート!X27</f>
        <v>0</v>
      </c>
      <c r="K24" s="209">
        <f>分析シート!Y27</f>
        <v>0</v>
      </c>
      <c r="L24" s="208">
        <f>分析シート!AA27</f>
        <v>0</v>
      </c>
      <c r="M24" s="209">
        <f>分析シート!AB27</f>
        <v>0</v>
      </c>
      <c r="N24" s="209">
        <f>分析シート!AC27</f>
        <v>0</v>
      </c>
      <c r="P24" s="199" t="s">
        <v>216</v>
      </c>
      <c r="Q24" s="157" t="s">
        <v>185</v>
      </c>
      <c r="R24" s="217">
        <f>$C24*各種係数!G20</f>
        <v>0</v>
      </c>
      <c r="S24" s="210">
        <f>$C24*各種係数!H20</f>
        <v>0</v>
      </c>
      <c r="T24" s="217">
        <f>$F24*各種係数!G20</f>
        <v>0</v>
      </c>
      <c r="U24" s="210">
        <f>$F24*各種係数!H20</f>
        <v>0</v>
      </c>
      <c r="V24" s="217">
        <f>$I24*各種係数!G20</f>
        <v>0</v>
      </c>
      <c r="W24" s="210">
        <f>$I24*各種係数!H20</f>
        <v>0</v>
      </c>
      <c r="X24" s="217">
        <f t="shared" si="0"/>
        <v>0</v>
      </c>
      <c r="Y24" s="210">
        <f t="shared" si="1"/>
        <v>0</v>
      </c>
    </row>
    <row r="25" spans="1:25" x14ac:dyDescent="0.15">
      <c r="A25" s="199" t="s">
        <v>217</v>
      </c>
      <c r="B25" s="157" t="s">
        <v>186</v>
      </c>
      <c r="C25" s="206">
        <f>分析シート!F28</f>
        <v>0</v>
      </c>
      <c r="D25" s="206">
        <f>分析シート!G28</f>
        <v>0</v>
      </c>
      <c r="E25" s="206">
        <f>分析シート!H28</f>
        <v>0</v>
      </c>
      <c r="F25" s="206">
        <f>分析シート!L28</f>
        <v>0</v>
      </c>
      <c r="G25" s="206">
        <f>分析シート!M28</f>
        <v>0</v>
      </c>
      <c r="H25" s="206">
        <f>分析シート!N28</f>
        <v>0</v>
      </c>
      <c r="I25" s="209">
        <f>分析シート!W28</f>
        <v>0</v>
      </c>
      <c r="J25" s="208">
        <f>分析シート!X28</f>
        <v>0</v>
      </c>
      <c r="K25" s="209">
        <f>分析シート!Y28</f>
        <v>0</v>
      </c>
      <c r="L25" s="208">
        <f>分析シート!AA28</f>
        <v>0</v>
      </c>
      <c r="M25" s="209">
        <f>分析シート!AB28</f>
        <v>0</v>
      </c>
      <c r="N25" s="209">
        <f>分析シート!AC28</f>
        <v>0</v>
      </c>
      <c r="P25" s="199" t="s">
        <v>217</v>
      </c>
      <c r="Q25" s="157" t="s">
        <v>186</v>
      </c>
      <c r="R25" s="217">
        <f>$C25*各種係数!G21</f>
        <v>0</v>
      </c>
      <c r="S25" s="210">
        <f>$C25*各種係数!H21</f>
        <v>0</v>
      </c>
      <c r="T25" s="217">
        <f>$F25*各種係数!G21</f>
        <v>0</v>
      </c>
      <c r="U25" s="210">
        <f>$F25*各種係数!H21</f>
        <v>0</v>
      </c>
      <c r="V25" s="217">
        <f>$I25*各種係数!G21</f>
        <v>0</v>
      </c>
      <c r="W25" s="210">
        <f>$I25*各種係数!H21</f>
        <v>0</v>
      </c>
      <c r="X25" s="217">
        <f t="shared" si="0"/>
        <v>0</v>
      </c>
      <c r="Y25" s="210">
        <f t="shared" si="1"/>
        <v>0</v>
      </c>
    </row>
    <row r="26" spans="1:25" x14ac:dyDescent="0.15">
      <c r="A26" s="199" t="s">
        <v>218</v>
      </c>
      <c r="B26" s="157" t="s">
        <v>219</v>
      </c>
      <c r="C26" s="206">
        <f>分析シート!F29</f>
        <v>0</v>
      </c>
      <c r="D26" s="206">
        <f>分析シート!G29</f>
        <v>0</v>
      </c>
      <c r="E26" s="206">
        <f>分析シート!H29</f>
        <v>0</v>
      </c>
      <c r="F26" s="206">
        <f>分析シート!L29</f>
        <v>0</v>
      </c>
      <c r="G26" s="206">
        <f>分析シート!M29</f>
        <v>0</v>
      </c>
      <c r="H26" s="206">
        <f>分析シート!N29</f>
        <v>0</v>
      </c>
      <c r="I26" s="209">
        <f>分析シート!W29</f>
        <v>0</v>
      </c>
      <c r="J26" s="208">
        <f>分析シート!X29</f>
        <v>0</v>
      </c>
      <c r="K26" s="209">
        <f>分析シート!Y29</f>
        <v>0</v>
      </c>
      <c r="L26" s="208">
        <f>分析シート!AA29</f>
        <v>0</v>
      </c>
      <c r="M26" s="209">
        <f>分析シート!AB29</f>
        <v>0</v>
      </c>
      <c r="N26" s="209">
        <f>分析シート!AC29</f>
        <v>0</v>
      </c>
      <c r="P26" s="199" t="s">
        <v>218</v>
      </c>
      <c r="Q26" s="157" t="s">
        <v>219</v>
      </c>
      <c r="R26" s="217">
        <f>$C26*各種係数!G22</f>
        <v>0</v>
      </c>
      <c r="S26" s="210">
        <f>$C26*各種係数!H22</f>
        <v>0</v>
      </c>
      <c r="T26" s="217">
        <f>$F26*各種係数!G22</f>
        <v>0</v>
      </c>
      <c r="U26" s="210">
        <f>$F26*各種係数!H22</f>
        <v>0</v>
      </c>
      <c r="V26" s="217">
        <f>$I26*各種係数!G22</f>
        <v>0</v>
      </c>
      <c r="W26" s="210">
        <f>$I26*各種係数!H22</f>
        <v>0</v>
      </c>
      <c r="X26" s="217">
        <f t="shared" si="0"/>
        <v>0</v>
      </c>
      <c r="Y26" s="210">
        <f t="shared" si="1"/>
        <v>0</v>
      </c>
    </row>
    <row r="27" spans="1:25" x14ac:dyDescent="0.15">
      <c r="A27" s="199" t="s">
        <v>220</v>
      </c>
      <c r="B27" s="157" t="s">
        <v>187</v>
      </c>
      <c r="C27" s="206">
        <f>分析シート!F30</f>
        <v>0</v>
      </c>
      <c r="D27" s="206">
        <f>分析シート!G30</f>
        <v>0</v>
      </c>
      <c r="E27" s="206">
        <f>分析シート!H30</f>
        <v>0</v>
      </c>
      <c r="F27" s="206">
        <f>分析シート!L30</f>
        <v>0</v>
      </c>
      <c r="G27" s="206">
        <f>分析シート!M30</f>
        <v>0</v>
      </c>
      <c r="H27" s="206">
        <f>分析シート!N30</f>
        <v>0</v>
      </c>
      <c r="I27" s="209">
        <f>分析シート!W30</f>
        <v>0</v>
      </c>
      <c r="J27" s="208">
        <f>分析シート!X30</f>
        <v>0</v>
      </c>
      <c r="K27" s="209">
        <f>分析シート!Y30</f>
        <v>0</v>
      </c>
      <c r="L27" s="208">
        <f>分析シート!AA30</f>
        <v>0</v>
      </c>
      <c r="M27" s="209">
        <f>分析シート!AB30</f>
        <v>0</v>
      </c>
      <c r="N27" s="209">
        <f>分析シート!AC30</f>
        <v>0</v>
      </c>
      <c r="P27" s="199" t="s">
        <v>220</v>
      </c>
      <c r="Q27" s="157" t="s">
        <v>187</v>
      </c>
      <c r="R27" s="217">
        <f>$C27*各種係数!G23</f>
        <v>0</v>
      </c>
      <c r="S27" s="210">
        <f>$C27*各種係数!H23</f>
        <v>0</v>
      </c>
      <c r="T27" s="217">
        <f>$F27*各種係数!G23</f>
        <v>0</v>
      </c>
      <c r="U27" s="210">
        <f>$F27*各種係数!H23</f>
        <v>0</v>
      </c>
      <c r="V27" s="217">
        <f>$I27*各種係数!G23</f>
        <v>0</v>
      </c>
      <c r="W27" s="210">
        <f>$I27*各種係数!H23</f>
        <v>0</v>
      </c>
      <c r="X27" s="217">
        <f t="shared" si="0"/>
        <v>0</v>
      </c>
      <c r="Y27" s="210">
        <f t="shared" si="1"/>
        <v>0</v>
      </c>
    </row>
    <row r="28" spans="1:25" x14ac:dyDescent="0.15">
      <c r="A28" s="199" t="s">
        <v>221</v>
      </c>
      <c r="B28" s="157" t="s">
        <v>2</v>
      </c>
      <c r="C28" s="206">
        <f>分析シート!F31</f>
        <v>0</v>
      </c>
      <c r="D28" s="206">
        <f>分析シート!G31</f>
        <v>0</v>
      </c>
      <c r="E28" s="206">
        <f>分析シート!H31</f>
        <v>0</v>
      </c>
      <c r="F28" s="206">
        <f>分析シート!L31</f>
        <v>0</v>
      </c>
      <c r="G28" s="206">
        <f>分析シート!M31</f>
        <v>0</v>
      </c>
      <c r="H28" s="206">
        <f>分析シート!N31</f>
        <v>0</v>
      </c>
      <c r="I28" s="209">
        <f>分析シート!W31</f>
        <v>0</v>
      </c>
      <c r="J28" s="208">
        <f>分析シート!X31</f>
        <v>0</v>
      </c>
      <c r="K28" s="209">
        <f>分析シート!Y31</f>
        <v>0</v>
      </c>
      <c r="L28" s="208">
        <f>分析シート!AA31</f>
        <v>0</v>
      </c>
      <c r="M28" s="209">
        <f>分析シート!AB31</f>
        <v>0</v>
      </c>
      <c r="N28" s="209">
        <f>分析シート!AC31</f>
        <v>0</v>
      </c>
      <c r="P28" s="199" t="s">
        <v>221</v>
      </c>
      <c r="Q28" s="157" t="s">
        <v>2</v>
      </c>
      <c r="R28" s="217">
        <f>$C28*各種係数!G24</f>
        <v>0</v>
      </c>
      <c r="S28" s="210">
        <f>$C28*各種係数!H24</f>
        <v>0</v>
      </c>
      <c r="T28" s="217">
        <f>$F28*各種係数!G24</f>
        <v>0</v>
      </c>
      <c r="U28" s="210">
        <f>$F28*各種係数!H24</f>
        <v>0</v>
      </c>
      <c r="V28" s="217">
        <f>$I28*各種係数!G24</f>
        <v>0</v>
      </c>
      <c r="W28" s="210">
        <f>$I28*各種係数!H24</f>
        <v>0</v>
      </c>
      <c r="X28" s="217">
        <f t="shared" si="0"/>
        <v>0</v>
      </c>
      <c r="Y28" s="210">
        <f t="shared" si="1"/>
        <v>0</v>
      </c>
    </row>
    <row r="29" spans="1:25" x14ac:dyDescent="0.15">
      <c r="A29" s="199" t="s">
        <v>222</v>
      </c>
      <c r="B29" s="157" t="s">
        <v>188</v>
      </c>
      <c r="C29" s="206">
        <f>分析シート!F32</f>
        <v>0</v>
      </c>
      <c r="D29" s="206">
        <f>分析シート!G32</f>
        <v>0</v>
      </c>
      <c r="E29" s="206">
        <f>分析シート!H32</f>
        <v>0</v>
      </c>
      <c r="F29" s="206">
        <f>分析シート!L32</f>
        <v>0</v>
      </c>
      <c r="G29" s="206">
        <f>分析シート!M32</f>
        <v>0</v>
      </c>
      <c r="H29" s="206">
        <f>分析シート!N32</f>
        <v>0</v>
      </c>
      <c r="I29" s="209">
        <f>分析シート!W32</f>
        <v>0</v>
      </c>
      <c r="J29" s="208">
        <f>分析シート!X32</f>
        <v>0</v>
      </c>
      <c r="K29" s="209">
        <f>分析シート!Y32</f>
        <v>0</v>
      </c>
      <c r="L29" s="208">
        <f>分析シート!AA32</f>
        <v>0</v>
      </c>
      <c r="M29" s="209">
        <f>分析シート!AB32</f>
        <v>0</v>
      </c>
      <c r="N29" s="209">
        <f>分析シート!AC32</f>
        <v>0</v>
      </c>
      <c r="P29" s="199" t="s">
        <v>222</v>
      </c>
      <c r="Q29" s="157" t="s">
        <v>188</v>
      </c>
      <c r="R29" s="217">
        <f>$C29*各種係数!G25</f>
        <v>0</v>
      </c>
      <c r="S29" s="210">
        <f>$C29*各種係数!H25</f>
        <v>0</v>
      </c>
      <c r="T29" s="217">
        <f>$F29*各種係数!G25</f>
        <v>0</v>
      </c>
      <c r="U29" s="210">
        <f>$F29*各種係数!H25</f>
        <v>0</v>
      </c>
      <c r="V29" s="217">
        <f>$I29*各種係数!G25</f>
        <v>0</v>
      </c>
      <c r="W29" s="210">
        <f>$I29*各種係数!H25</f>
        <v>0</v>
      </c>
      <c r="X29" s="217">
        <f t="shared" si="0"/>
        <v>0</v>
      </c>
      <c r="Y29" s="210">
        <f t="shared" si="1"/>
        <v>0</v>
      </c>
    </row>
    <row r="30" spans="1:25" x14ac:dyDescent="0.15">
      <c r="A30" s="199" t="s">
        <v>223</v>
      </c>
      <c r="B30" s="157" t="s">
        <v>191</v>
      </c>
      <c r="C30" s="206">
        <f>分析シート!F33</f>
        <v>0</v>
      </c>
      <c r="D30" s="206">
        <f>分析シート!G33</f>
        <v>0</v>
      </c>
      <c r="E30" s="206">
        <f>分析シート!H33</f>
        <v>0</v>
      </c>
      <c r="F30" s="206">
        <f>分析シート!L33</f>
        <v>0</v>
      </c>
      <c r="G30" s="206">
        <f>分析シート!M33</f>
        <v>0</v>
      </c>
      <c r="H30" s="206">
        <f>分析シート!N33</f>
        <v>0</v>
      </c>
      <c r="I30" s="209">
        <f>分析シート!W33</f>
        <v>0</v>
      </c>
      <c r="J30" s="208">
        <f>分析シート!X33</f>
        <v>0</v>
      </c>
      <c r="K30" s="209">
        <f>分析シート!Y33</f>
        <v>0</v>
      </c>
      <c r="L30" s="208">
        <f>分析シート!AA33</f>
        <v>0</v>
      </c>
      <c r="M30" s="209">
        <f>分析シート!AB33</f>
        <v>0</v>
      </c>
      <c r="N30" s="209">
        <f>分析シート!AC33</f>
        <v>0</v>
      </c>
      <c r="P30" s="199" t="s">
        <v>223</v>
      </c>
      <c r="Q30" s="157" t="s">
        <v>191</v>
      </c>
      <c r="R30" s="217">
        <f>$C30*各種係数!G26</f>
        <v>0</v>
      </c>
      <c r="S30" s="210">
        <f>$C30*各種係数!H26</f>
        <v>0</v>
      </c>
      <c r="T30" s="217">
        <f>$F30*各種係数!G26</f>
        <v>0</v>
      </c>
      <c r="U30" s="210">
        <f>$F30*各種係数!H26</f>
        <v>0</v>
      </c>
      <c r="V30" s="217">
        <f>$I30*各種係数!G26</f>
        <v>0</v>
      </c>
      <c r="W30" s="210">
        <f>$I30*各種係数!H26</f>
        <v>0</v>
      </c>
      <c r="X30" s="217">
        <f t="shared" si="0"/>
        <v>0</v>
      </c>
      <c r="Y30" s="210">
        <f t="shared" si="1"/>
        <v>0</v>
      </c>
    </row>
    <row r="31" spans="1:25" x14ac:dyDescent="0.15">
      <c r="A31" s="199" t="s">
        <v>224</v>
      </c>
      <c r="B31" s="157" t="s">
        <v>225</v>
      </c>
      <c r="C31" s="206">
        <f>分析シート!F34</f>
        <v>0</v>
      </c>
      <c r="D31" s="206">
        <f>分析シート!G34</f>
        <v>0</v>
      </c>
      <c r="E31" s="206">
        <f>分析シート!H34</f>
        <v>0</v>
      </c>
      <c r="F31" s="206">
        <f>分析シート!L34</f>
        <v>0</v>
      </c>
      <c r="G31" s="206">
        <f>分析シート!M34</f>
        <v>0</v>
      </c>
      <c r="H31" s="206">
        <f>分析シート!N34</f>
        <v>0</v>
      </c>
      <c r="I31" s="209">
        <f>分析シート!W34</f>
        <v>0</v>
      </c>
      <c r="J31" s="208">
        <f>分析シート!X34</f>
        <v>0</v>
      </c>
      <c r="K31" s="209">
        <f>分析シート!Y34</f>
        <v>0</v>
      </c>
      <c r="L31" s="208">
        <f>分析シート!AA34</f>
        <v>0</v>
      </c>
      <c r="M31" s="209">
        <f>分析シート!AB34</f>
        <v>0</v>
      </c>
      <c r="N31" s="209">
        <f>分析シート!AC34</f>
        <v>0</v>
      </c>
      <c r="P31" s="199" t="s">
        <v>224</v>
      </c>
      <c r="Q31" s="157" t="s">
        <v>225</v>
      </c>
      <c r="R31" s="217">
        <f>$C31*各種係数!G27</f>
        <v>0</v>
      </c>
      <c r="S31" s="210">
        <f>$C31*各種係数!H27</f>
        <v>0</v>
      </c>
      <c r="T31" s="217">
        <f>$F31*各種係数!G27</f>
        <v>0</v>
      </c>
      <c r="U31" s="210">
        <f>$F31*各種係数!H27</f>
        <v>0</v>
      </c>
      <c r="V31" s="217">
        <f>$I31*各種係数!G27</f>
        <v>0</v>
      </c>
      <c r="W31" s="210">
        <f>$I31*各種係数!H27</f>
        <v>0</v>
      </c>
      <c r="X31" s="217">
        <f t="shared" si="0"/>
        <v>0</v>
      </c>
      <c r="Y31" s="210">
        <f t="shared" si="1"/>
        <v>0</v>
      </c>
    </row>
    <row r="32" spans="1:25" x14ac:dyDescent="0.15">
      <c r="A32" s="199" t="s">
        <v>226</v>
      </c>
      <c r="B32" s="157" t="s">
        <v>227</v>
      </c>
      <c r="C32" s="206">
        <f>分析シート!F35</f>
        <v>0</v>
      </c>
      <c r="D32" s="206">
        <f>分析シート!G35</f>
        <v>0</v>
      </c>
      <c r="E32" s="206">
        <f>分析シート!H35</f>
        <v>0</v>
      </c>
      <c r="F32" s="206">
        <f>分析シート!L35</f>
        <v>0</v>
      </c>
      <c r="G32" s="206">
        <f>分析シート!M35</f>
        <v>0</v>
      </c>
      <c r="H32" s="206">
        <f>分析シート!N35</f>
        <v>0</v>
      </c>
      <c r="I32" s="209">
        <f>分析シート!W35</f>
        <v>0</v>
      </c>
      <c r="J32" s="208">
        <f>分析シート!X35</f>
        <v>0</v>
      </c>
      <c r="K32" s="209">
        <f>分析シート!Y35</f>
        <v>0</v>
      </c>
      <c r="L32" s="208">
        <f>分析シート!AA35</f>
        <v>0</v>
      </c>
      <c r="M32" s="209">
        <f>分析シート!AB35</f>
        <v>0</v>
      </c>
      <c r="N32" s="209">
        <f>分析シート!AC35</f>
        <v>0</v>
      </c>
      <c r="P32" s="199" t="s">
        <v>226</v>
      </c>
      <c r="Q32" s="157" t="s">
        <v>227</v>
      </c>
      <c r="R32" s="217">
        <f>$C32*各種係数!G28</f>
        <v>0</v>
      </c>
      <c r="S32" s="210">
        <f>$C32*各種係数!H28</f>
        <v>0</v>
      </c>
      <c r="T32" s="217">
        <f>$F32*各種係数!G28</f>
        <v>0</v>
      </c>
      <c r="U32" s="210">
        <f>$F32*各種係数!H28</f>
        <v>0</v>
      </c>
      <c r="V32" s="217">
        <f>$I32*各種係数!G28</f>
        <v>0</v>
      </c>
      <c r="W32" s="210">
        <f>$I32*各種係数!H28</f>
        <v>0</v>
      </c>
      <c r="X32" s="217">
        <f t="shared" si="0"/>
        <v>0</v>
      </c>
      <c r="Y32" s="210">
        <f t="shared" si="1"/>
        <v>0</v>
      </c>
    </row>
    <row r="33" spans="1:25" x14ac:dyDescent="0.15">
      <c r="A33" s="199" t="s">
        <v>228</v>
      </c>
      <c r="B33" s="157" t="s">
        <v>3</v>
      </c>
      <c r="C33" s="206">
        <f>分析シート!F36</f>
        <v>0</v>
      </c>
      <c r="D33" s="206">
        <f>分析シート!G36</f>
        <v>0</v>
      </c>
      <c r="E33" s="206">
        <f>分析シート!H36</f>
        <v>0</v>
      </c>
      <c r="F33" s="206">
        <f>分析シート!L36</f>
        <v>0</v>
      </c>
      <c r="G33" s="206">
        <f>分析シート!M36</f>
        <v>0</v>
      </c>
      <c r="H33" s="206">
        <f>分析シート!N36</f>
        <v>0</v>
      </c>
      <c r="I33" s="209">
        <f>分析シート!W36</f>
        <v>0</v>
      </c>
      <c r="J33" s="208">
        <f>分析シート!X36</f>
        <v>0</v>
      </c>
      <c r="K33" s="209">
        <f>分析シート!Y36</f>
        <v>0</v>
      </c>
      <c r="L33" s="208">
        <f>分析シート!AA36</f>
        <v>0</v>
      </c>
      <c r="M33" s="209">
        <f>分析シート!AB36</f>
        <v>0</v>
      </c>
      <c r="N33" s="209">
        <f>分析シート!AC36</f>
        <v>0</v>
      </c>
      <c r="P33" s="199" t="s">
        <v>228</v>
      </c>
      <c r="Q33" s="157" t="s">
        <v>3</v>
      </c>
      <c r="R33" s="217">
        <f>$C33*各種係数!G29</f>
        <v>0</v>
      </c>
      <c r="S33" s="210">
        <f>$C33*各種係数!H29</f>
        <v>0</v>
      </c>
      <c r="T33" s="217">
        <f>$F33*各種係数!G29</f>
        <v>0</v>
      </c>
      <c r="U33" s="210">
        <f>$F33*各種係数!H29</f>
        <v>0</v>
      </c>
      <c r="V33" s="217">
        <f>$I33*各種係数!G29</f>
        <v>0</v>
      </c>
      <c r="W33" s="210">
        <f>$I33*各種係数!H29</f>
        <v>0</v>
      </c>
      <c r="X33" s="217">
        <f t="shared" si="0"/>
        <v>0</v>
      </c>
      <c r="Y33" s="210">
        <f t="shared" si="1"/>
        <v>0</v>
      </c>
    </row>
    <row r="34" spans="1:25" x14ac:dyDescent="0.15">
      <c r="A34" s="199" t="s">
        <v>229</v>
      </c>
      <c r="B34" s="157" t="s">
        <v>4</v>
      </c>
      <c r="C34" s="206">
        <f>分析シート!F37</f>
        <v>0</v>
      </c>
      <c r="D34" s="206">
        <f>分析シート!G37</f>
        <v>0</v>
      </c>
      <c r="E34" s="206">
        <f>分析シート!H37</f>
        <v>0</v>
      </c>
      <c r="F34" s="206">
        <f>分析シート!L37</f>
        <v>0</v>
      </c>
      <c r="G34" s="206">
        <f>分析シート!M37</f>
        <v>0</v>
      </c>
      <c r="H34" s="206">
        <f>分析シート!N37</f>
        <v>0</v>
      </c>
      <c r="I34" s="209">
        <f>分析シート!W37</f>
        <v>0</v>
      </c>
      <c r="J34" s="208">
        <f>分析シート!X37</f>
        <v>0</v>
      </c>
      <c r="K34" s="209">
        <f>分析シート!Y37</f>
        <v>0</v>
      </c>
      <c r="L34" s="208">
        <f>分析シート!AA37</f>
        <v>0</v>
      </c>
      <c r="M34" s="209">
        <f>分析シート!AB37</f>
        <v>0</v>
      </c>
      <c r="N34" s="209">
        <f>分析シート!AC37</f>
        <v>0</v>
      </c>
      <c r="P34" s="199" t="s">
        <v>229</v>
      </c>
      <c r="Q34" s="157" t="s">
        <v>4</v>
      </c>
      <c r="R34" s="217">
        <f>$C34*各種係数!G30</f>
        <v>0</v>
      </c>
      <c r="S34" s="210">
        <f>$C34*各種係数!H30</f>
        <v>0</v>
      </c>
      <c r="T34" s="217">
        <f>$F34*各種係数!G30</f>
        <v>0</v>
      </c>
      <c r="U34" s="210">
        <f>$F34*各種係数!H30</f>
        <v>0</v>
      </c>
      <c r="V34" s="217">
        <f>$I34*各種係数!G30</f>
        <v>0</v>
      </c>
      <c r="W34" s="210">
        <f>$I34*各種係数!H30</f>
        <v>0</v>
      </c>
      <c r="X34" s="217">
        <f t="shared" si="0"/>
        <v>0</v>
      </c>
      <c r="Y34" s="210">
        <f t="shared" si="1"/>
        <v>0</v>
      </c>
    </row>
    <row r="35" spans="1:25" x14ac:dyDescent="0.15">
      <c r="A35" s="199" t="s">
        <v>230</v>
      </c>
      <c r="B35" s="157" t="s">
        <v>231</v>
      </c>
      <c r="C35" s="206">
        <f>分析シート!F38</f>
        <v>0</v>
      </c>
      <c r="D35" s="206">
        <f>分析シート!G38</f>
        <v>0</v>
      </c>
      <c r="E35" s="206">
        <f>分析シート!H38</f>
        <v>0</v>
      </c>
      <c r="F35" s="206">
        <f>分析シート!L38</f>
        <v>0</v>
      </c>
      <c r="G35" s="206">
        <f>分析シート!M38</f>
        <v>0</v>
      </c>
      <c r="H35" s="206">
        <f>分析シート!N38</f>
        <v>0</v>
      </c>
      <c r="I35" s="209">
        <f>分析シート!W38</f>
        <v>0</v>
      </c>
      <c r="J35" s="208">
        <f>分析シート!X38</f>
        <v>0</v>
      </c>
      <c r="K35" s="209">
        <f>分析シート!Y38</f>
        <v>0</v>
      </c>
      <c r="L35" s="208">
        <f>分析シート!AA38</f>
        <v>0</v>
      </c>
      <c r="M35" s="209">
        <f>分析シート!AB38</f>
        <v>0</v>
      </c>
      <c r="N35" s="209">
        <f>分析シート!AC38</f>
        <v>0</v>
      </c>
      <c r="P35" s="199" t="s">
        <v>230</v>
      </c>
      <c r="Q35" s="157" t="s">
        <v>231</v>
      </c>
      <c r="R35" s="217">
        <f>$C35*各種係数!G31</f>
        <v>0</v>
      </c>
      <c r="S35" s="210">
        <f>$C35*各種係数!H31</f>
        <v>0</v>
      </c>
      <c r="T35" s="217">
        <f>$F35*各種係数!G31</f>
        <v>0</v>
      </c>
      <c r="U35" s="210">
        <f>$F35*各種係数!H31</f>
        <v>0</v>
      </c>
      <c r="V35" s="217">
        <f>$I35*各種係数!G31</f>
        <v>0</v>
      </c>
      <c r="W35" s="210">
        <f>$I35*各種係数!H31</f>
        <v>0</v>
      </c>
      <c r="X35" s="217">
        <f t="shared" si="0"/>
        <v>0</v>
      </c>
      <c r="Y35" s="210">
        <f t="shared" si="1"/>
        <v>0</v>
      </c>
    </row>
    <row r="36" spans="1:25" x14ac:dyDescent="0.15">
      <c r="A36" s="199" t="s">
        <v>232</v>
      </c>
      <c r="B36" s="157" t="s">
        <v>233</v>
      </c>
      <c r="C36" s="206">
        <f>分析シート!F39</f>
        <v>0</v>
      </c>
      <c r="D36" s="206">
        <f>分析シート!G39</f>
        <v>0</v>
      </c>
      <c r="E36" s="206">
        <f>分析シート!H39</f>
        <v>0</v>
      </c>
      <c r="F36" s="206">
        <f>分析シート!L39</f>
        <v>0</v>
      </c>
      <c r="G36" s="206">
        <f>分析シート!M39</f>
        <v>0</v>
      </c>
      <c r="H36" s="206">
        <f>分析シート!N39</f>
        <v>0</v>
      </c>
      <c r="I36" s="209">
        <f>分析シート!W39</f>
        <v>0</v>
      </c>
      <c r="J36" s="208">
        <f>分析シート!X39</f>
        <v>0</v>
      </c>
      <c r="K36" s="209">
        <f>分析シート!Y39</f>
        <v>0</v>
      </c>
      <c r="L36" s="208">
        <f>分析シート!AA39</f>
        <v>0</v>
      </c>
      <c r="M36" s="209">
        <f>分析シート!AB39</f>
        <v>0</v>
      </c>
      <c r="N36" s="209">
        <f>分析シート!AC39</f>
        <v>0</v>
      </c>
      <c r="P36" s="199" t="s">
        <v>232</v>
      </c>
      <c r="Q36" s="157" t="s">
        <v>233</v>
      </c>
      <c r="R36" s="217">
        <f>$C36*各種係数!G32</f>
        <v>0</v>
      </c>
      <c r="S36" s="210">
        <f>$C36*各種係数!H32</f>
        <v>0</v>
      </c>
      <c r="T36" s="217">
        <f>$F36*各種係数!G32</f>
        <v>0</v>
      </c>
      <c r="U36" s="210">
        <f>$F36*各種係数!H32</f>
        <v>0</v>
      </c>
      <c r="V36" s="217">
        <f>$I36*各種係数!G32</f>
        <v>0</v>
      </c>
      <c r="W36" s="210">
        <f>$I36*各種係数!H32</f>
        <v>0</v>
      </c>
      <c r="X36" s="217">
        <f t="shared" si="0"/>
        <v>0</v>
      </c>
      <c r="Y36" s="210">
        <f t="shared" si="1"/>
        <v>0</v>
      </c>
    </row>
    <row r="37" spans="1:25" ht="13.5" customHeight="1" x14ac:dyDescent="0.15">
      <c r="A37" s="199" t="s">
        <v>234</v>
      </c>
      <c r="B37" s="157" t="s">
        <v>189</v>
      </c>
      <c r="C37" s="206">
        <f>分析シート!F40</f>
        <v>0</v>
      </c>
      <c r="D37" s="206">
        <f>分析シート!G40</f>
        <v>0</v>
      </c>
      <c r="E37" s="206">
        <f>分析シート!H40</f>
        <v>0</v>
      </c>
      <c r="F37" s="206">
        <f>分析シート!L40</f>
        <v>0</v>
      </c>
      <c r="G37" s="206">
        <f>分析シート!M40</f>
        <v>0</v>
      </c>
      <c r="H37" s="206">
        <f>分析シート!N40</f>
        <v>0</v>
      </c>
      <c r="I37" s="209">
        <f>分析シート!W40</f>
        <v>0</v>
      </c>
      <c r="J37" s="208">
        <f>分析シート!X40</f>
        <v>0</v>
      </c>
      <c r="K37" s="209">
        <f>分析シート!Y40</f>
        <v>0</v>
      </c>
      <c r="L37" s="208">
        <f>分析シート!AA40</f>
        <v>0</v>
      </c>
      <c r="M37" s="209">
        <f>分析シート!AB40</f>
        <v>0</v>
      </c>
      <c r="N37" s="209">
        <f>分析シート!AC40</f>
        <v>0</v>
      </c>
      <c r="P37" s="199" t="s">
        <v>234</v>
      </c>
      <c r="Q37" s="157" t="s">
        <v>189</v>
      </c>
      <c r="R37" s="217">
        <f>$C37*各種係数!G33</f>
        <v>0</v>
      </c>
      <c r="S37" s="210">
        <f>$C37*各種係数!H33</f>
        <v>0</v>
      </c>
      <c r="T37" s="217">
        <f>$F37*各種係数!G33</f>
        <v>0</v>
      </c>
      <c r="U37" s="210">
        <f>$F37*各種係数!H33</f>
        <v>0</v>
      </c>
      <c r="V37" s="217">
        <f>$I37*各種係数!G33</f>
        <v>0</v>
      </c>
      <c r="W37" s="210">
        <f>$I37*各種係数!H33</f>
        <v>0</v>
      </c>
      <c r="X37" s="217">
        <f t="shared" si="0"/>
        <v>0</v>
      </c>
      <c r="Y37" s="210">
        <f t="shared" si="1"/>
        <v>0</v>
      </c>
    </row>
    <row r="38" spans="1:25" x14ac:dyDescent="0.15">
      <c r="A38" s="199" t="s">
        <v>235</v>
      </c>
      <c r="B38" s="157" t="s">
        <v>5</v>
      </c>
      <c r="C38" s="206">
        <f>分析シート!F41</f>
        <v>0</v>
      </c>
      <c r="D38" s="206">
        <f>分析シート!G41</f>
        <v>0</v>
      </c>
      <c r="E38" s="206">
        <f>分析シート!H41</f>
        <v>0</v>
      </c>
      <c r="F38" s="206">
        <f>分析シート!L41</f>
        <v>0</v>
      </c>
      <c r="G38" s="206">
        <f>分析シート!M41</f>
        <v>0</v>
      </c>
      <c r="H38" s="206">
        <f>分析シート!N41</f>
        <v>0</v>
      </c>
      <c r="I38" s="209">
        <f>分析シート!W41</f>
        <v>0</v>
      </c>
      <c r="J38" s="208">
        <f>分析シート!X41</f>
        <v>0</v>
      </c>
      <c r="K38" s="209">
        <f>分析シート!Y41</f>
        <v>0</v>
      </c>
      <c r="L38" s="208">
        <f>分析シート!AA41</f>
        <v>0</v>
      </c>
      <c r="M38" s="209">
        <f>分析シート!AB41</f>
        <v>0</v>
      </c>
      <c r="N38" s="209">
        <f>分析シート!AC41</f>
        <v>0</v>
      </c>
      <c r="P38" s="199" t="s">
        <v>235</v>
      </c>
      <c r="Q38" s="157" t="s">
        <v>5</v>
      </c>
      <c r="R38" s="217">
        <f>$C38*各種係数!G34</f>
        <v>0</v>
      </c>
      <c r="S38" s="210">
        <f>$C38*各種係数!H34</f>
        <v>0</v>
      </c>
      <c r="T38" s="217">
        <f>$F38*各種係数!G34</f>
        <v>0</v>
      </c>
      <c r="U38" s="210">
        <f>$F38*各種係数!H34</f>
        <v>0</v>
      </c>
      <c r="V38" s="217">
        <f>$I38*各種係数!G34</f>
        <v>0</v>
      </c>
      <c r="W38" s="210">
        <f>$I38*各種係数!H34</f>
        <v>0</v>
      </c>
      <c r="X38" s="217">
        <f t="shared" si="0"/>
        <v>0</v>
      </c>
      <c r="Y38" s="210">
        <f t="shared" si="1"/>
        <v>0</v>
      </c>
    </row>
    <row r="39" spans="1:25" x14ac:dyDescent="0.15">
      <c r="A39" s="199" t="s">
        <v>236</v>
      </c>
      <c r="B39" s="157" t="s">
        <v>237</v>
      </c>
      <c r="C39" s="206">
        <f>分析シート!F42</f>
        <v>0</v>
      </c>
      <c r="D39" s="206">
        <f>分析シート!G42</f>
        <v>0</v>
      </c>
      <c r="E39" s="206">
        <f>分析シート!H42</f>
        <v>0</v>
      </c>
      <c r="F39" s="206">
        <f>分析シート!L42</f>
        <v>0</v>
      </c>
      <c r="G39" s="206">
        <f>分析シート!M42</f>
        <v>0</v>
      </c>
      <c r="H39" s="206">
        <f>分析シート!N42</f>
        <v>0</v>
      </c>
      <c r="I39" s="209">
        <f>分析シート!W42</f>
        <v>0</v>
      </c>
      <c r="J39" s="208">
        <f>分析シート!X42</f>
        <v>0</v>
      </c>
      <c r="K39" s="209">
        <f>分析シート!Y42</f>
        <v>0</v>
      </c>
      <c r="L39" s="208">
        <f>分析シート!AA42</f>
        <v>0</v>
      </c>
      <c r="M39" s="209">
        <f>分析シート!AB42</f>
        <v>0</v>
      </c>
      <c r="N39" s="209">
        <f>分析シート!AC42</f>
        <v>0</v>
      </c>
      <c r="P39" s="199" t="s">
        <v>236</v>
      </c>
      <c r="Q39" s="157" t="s">
        <v>237</v>
      </c>
      <c r="R39" s="217">
        <f>$C39*各種係数!G35</f>
        <v>0</v>
      </c>
      <c r="S39" s="210">
        <f>$C39*各種係数!H35</f>
        <v>0</v>
      </c>
      <c r="T39" s="217">
        <f>$F39*各種係数!G35</f>
        <v>0</v>
      </c>
      <c r="U39" s="210">
        <f>$F39*各種係数!H35</f>
        <v>0</v>
      </c>
      <c r="V39" s="217">
        <f>$I39*各種係数!G35</f>
        <v>0</v>
      </c>
      <c r="W39" s="210">
        <f>$I39*各種係数!H35</f>
        <v>0</v>
      </c>
      <c r="X39" s="217">
        <f t="shared" si="0"/>
        <v>0</v>
      </c>
      <c r="Y39" s="210">
        <f t="shared" si="1"/>
        <v>0</v>
      </c>
    </row>
    <row r="40" spans="1:25" x14ac:dyDescent="0.15">
      <c r="A40" s="199" t="s">
        <v>238</v>
      </c>
      <c r="B40" s="157" t="s">
        <v>239</v>
      </c>
      <c r="C40" s="206">
        <f>分析シート!F43</f>
        <v>0</v>
      </c>
      <c r="D40" s="206">
        <f>分析シート!G43</f>
        <v>0</v>
      </c>
      <c r="E40" s="206">
        <f>分析シート!H43</f>
        <v>0</v>
      </c>
      <c r="F40" s="206">
        <f>分析シート!L43</f>
        <v>0</v>
      </c>
      <c r="G40" s="206">
        <f>分析シート!M43</f>
        <v>0</v>
      </c>
      <c r="H40" s="206">
        <f>分析シート!N43</f>
        <v>0</v>
      </c>
      <c r="I40" s="209">
        <f>分析シート!W43</f>
        <v>0</v>
      </c>
      <c r="J40" s="208">
        <f>分析シート!X43</f>
        <v>0</v>
      </c>
      <c r="K40" s="209">
        <f>分析シート!Y43</f>
        <v>0</v>
      </c>
      <c r="L40" s="208">
        <f>分析シート!AA43</f>
        <v>0</v>
      </c>
      <c r="M40" s="209">
        <f>分析シート!AB43</f>
        <v>0</v>
      </c>
      <c r="N40" s="209">
        <f>分析シート!AC43</f>
        <v>0</v>
      </c>
      <c r="P40" s="199" t="s">
        <v>238</v>
      </c>
      <c r="Q40" s="157" t="s">
        <v>239</v>
      </c>
      <c r="R40" s="217">
        <f>$C40*各種係数!G36</f>
        <v>0</v>
      </c>
      <c r="S40" s="210">
        <f>$C40*各種係数!H36</f>
        <v>0</v>
      </c>
      <c r="T40" s="217">
        <f>$F40*各種係数!G36</f>
        <v>0</v>
      </c>
      <c r="U40" s="210">
        <f>$F40*各種係数!H36</f>
        <v>0</v>
      </c>
      <c r="V40" s="217">
        <f>$I40*各種係数!G36</f>
        <v>0</v>
      </c>
      <c r="W40" s="210">
        <f>$I40*各種係数!H36</f>
        <v>0</v>
      </c>
      <c r="X40" s="217">
        <f t="shared" si="0"/>
        <v>0</v>
      </c>
      <c r="Y40" s="210">
        <f t="shared" si="1"/>
        <v>0</v>
      </c>
    </row>
    <row r="41" spans="1:25" x14ac:dyDescent="0.15">
      <c r="A41" s="199" t="s">
        <v>240</v>
      </c>
      <c r="B41" s="157" t="s">
        <v>107</v>
      </c>
      <c r="C41" s="206">
        <f>分析シート!F44</f>
        <v>0</v>
      </c>
      <c r="D41" s="206">
        <f>分析シート!G44</f>
        <v>0</v>
      </c>
      <c r="E41" s="206">
        <f>分析シート!H44</f>
        <v>0</v>
      </c>
      <c r="F41" s="206">
        <f>分析シート!L44</f>
        <v>0</v>
      </c>
      <c r="G41" s="206">
        <f>分析シート!M44</f>
        <v>0</v>
      </c>
      <c r="H41" s="206">
        <f>分析シート!N44</f>
        <v>0</v>
      </c>
      <c r="I41" s="209">
        <f>分析シート!W44</f>
        <v>0</v>
      </c>
      <c r="J41" s="208">
        <f>分析シート!X44</f>
        <v>0</v>
      </c>
      <c r="K41" s="209">
        <f>分析シート!Y44</f>
        <v>0</v>
      </c>
      <c r="L41" s="208">
        <f>分析シート!AA44</f>
        <v>0</v>
      </c>
      <c r="M41" s="209">
        <f>分析シート!AB44</f>
        <v>0</v>
      </c>
      <c r="N41" s="209">
        <f>分析シート!AC44</f>
        <v>0</v>
      </c>
      <c r="P41" s="199" t="s">
        <v>240</v>
      </c>
      <c r="Q41" s="157" t="s">
        <v>107</v>
      </c>
      <c r="R41" s="217">
        <f>$C41*各種係数!G37</f>
        <v>0</v>
      </c>
      <c r="S41" s="210">
        <f>$C41*各種係数!H37</f>
        <v>0</v>
      </c>
      <c r="T41" s="217">
        <f>$F41*各種係数!G37</f>
        <v>0</v>
      </c>
      <c r="U41" s="210">
        <f>$F41*各種係数!H37</f>
        <v>0</v>
      </c>
      <c r="V41" s="217">
        <f>$I41*各種係数!G37</f>
        <v>0</v>
      </c>
      <c r="W41" s="210">
        <f>$I41*各種係数!H37</f>
        <v>0</v>
      </c>
      <c r="X41" s="217">
        <f t="shared" si="0"/>
        <v>0</v>
      </c>
      <c r="Y41" s="210">
        <f t="shared" si="1"/>
        <v>0</v>
      </c>
    </row>
    <row r="42" spans="1:25" x14ac:dyDescent="0.15">
      <c r="A42" s="199" t="s">
        <v>241</v>
      </c>
      <c r="B42" s="157" t="s">
        <v>190</v>
      </c>
      <c r="C42" s="206">
        <f>分析シート!F45</f>
        <v>0</v>
      </c>
      <c r="D42" s="206">
        <f>分析シート!G45</f>
        <v>0</v>
      </c>
      <c r="E42" s="206">
        <f>分析シート!H45</f>
        <v>0</v>
      </c>
      <c r="F42" s="206">
        <f>分析シート!L45</f>
        <v>0</v>
      </c>
      <c r="G42" s="209">
        <f>分析シート!M45</f>
        <v>0</v>
      </c>
      <c r="H42" s="206">
        <f>分析シート!N45</f>
        <v>0</v>
      </c>
      <c r="I42" s="209">
        <f>分析シート!W45</f>
        <v>0</v>
      </c>
      <c r="J42" s="208">
        <f>分析シート!X45</f>
        <v>0</v>
      </c>
      <c r="K42" s="209">
        <f>分析シート!Y45</f>
        <v>0</v>
      </c>
      <c r="L42" s="208">
        <f>分析シート!AA45</f>
        <v>0</v>
      </c>
      <c r="M42" s="209">
        <f>分析シート!AB45</f>
        <v>0</v>
      </c>
      <c r="N42" s="209">
        <f>分析シート!AC45</f>
        <v>0</v>
      </c>
      <c r="P42" s="199" t="s">
        <v>241</v>
      </c>
      <c r="Q42" s="157" t="s">
        <v>190</v>
      </c>
      <c r="R42" s="217">
        <f>$C42*各種係数!G38</f>
        <v>0</v>
      </c>
      <c r="S42" s="210">
        <f>$C42*各種係数!H38</f>
        <v>0</v>
      </c>
      <c r="T42" s="217">
        <f>$F42*各種係数!G38</f>
        <v>0</v>
      </c>
      <c r="U42" s="210">
        <f>$F42*各種係数!H38</f>
        <v>0</v>
      </c>
      <c r="V42" s="217">
        <f>$I42*各種係数!G38</f>
        <v>0</v>
      </c>
      <c r="W42" s="210">
        <f>$I42*各種係数!H38</f>
        <v>0</v>
      </c>
      <c r="X42" s="217">
        <f t="shared" si="0"/>
        <v>0</v>
      </c>
      <c r="Y42" s="210">
        <f t="shared" si="1"/>
        <v>0</v>
      </c>
    </row>
    <row r="43" spans="1:25" x14ac:dyDescent="0.15">
      <c r="A43" s="199" t="s">
        <v>242</v>
      </c>
      <c r="B43" s="157" t="s">
        <v>243</v>
      </c>
      <c r="C43" s="209">
        <f>分析シート!F46</f>
        <v>0</v>
      </c>
      <c r="D43" s="208">
        <f>分析シート!G46</f>
        <v>0</v>
      </c>
      <c r="E43" s="209">
        <f>分析シート!H46</f>
        <v>0</v>
      </c>
      <c r="F43" s="208">
        <f>分析シート!L46</f>
        <v>0</v>
      </c>
      <c r="G43" s="209">
        <f>分析シート!M46</f>
        <v>0</v>
      </c>
      <c r="H43" s="208">
        <f>分析シート!N46</f>
        <v>0</v>
      </c>
      <c r="I43" s="209">
        <f>分析シート!W46</f>
        <v>0</v>
      </c>
      <c r="J43" s="208">
        <f>分析シート!X46</f>
        <v>0</v>
      </c>
      <c r="K43" s="209">
        <f>分析シート!Y46</f>
        <v>0</v>
      </c>
      <c r="L43" s="208">
        <f>分析シート!AA46</f>
        <v>0</v>
      </c>
      <c r="M43" s="209">
        <f>分析シート!AB46</f>
        <v>0</v>
      </c>
      <c r="N43" s="209">
        <f>分析シート!AC46</f>
        <v>0</v>
      </c>
      <c r="P43" s="199" t="s">
        <v>242</v>
      </c>
      <c r="Q43" s="157" t="s">
        <v>243</v>
      </c>
      <c r="R43" s="217">
        <f>$C43*各種係数!G39</f>
        <v>0</v>
      </c>
      <c r="S43" s="210">
        <f>$C43*各種係数!H39</f>
        <v>0</v>
      </c>
      <c r="T43" s="217">
        <f>$F43*各種係数!G39</f>
        <v>0</v>
      </c>
      <c r="U43" s="210">
        <f>$F43*各種係数!H39</f>
        <v>0</v>
      </c>
      <c r="V43" s="217">
        <f>$I43*各種係数!G39</f>
        <v>0</v>
      </c>
      <c r="W43" s="210">
        <f>$I43*各種係数!H39</f>
        <v>0</v>
      </c>
      <c r="X43" s="217">
        <f t="shared" si="0"/>
        <v>0</v>
      </c>
      <c r="Y43" s="210">
        <f t="shared" si="1"/>
        <v>0</v>
      </c>
    </row>
    <row r="44" spans="1:25" x14ac:dyDescent="0.15">
      <c r="A44" s="199" t="s">
        <v>244</v>
      </c>
      <c r="B44" s="158" t="s">
        <v>6</v>
      </c>
      <c r="C44" s="210">
        <f>分析シート!F47</f>
        <v>0</v>
      </c>
      <c r="D44" s="211">
        <f>分析シート!G47</f>
        <v>0</v>
      </c>
      <c r="E44" s="210">
        <f>分析シート!H47</f>
        <v>0</v>
      </c>
      <c r="F44" s="211">
        <f>分析シート!L47</f>
        <v>0</v>
      </c>
      <c r="G44" s="210">
        <f>分析シート!M47</f>
        <v>0</v>
      </c>
      <c r="H44" s="211">
        <f>分析シート!N47</f>
        <v>0</v>
      </c>
      <c r="I44" s="210">
        <f>分析シート!W47</f>
        <v>0</v>
      </c>
      <c r="J44" s="211">
        <f>分析シート!X47</f>
        <v>0</v>
      </c>
      <c r="K44" s="210">
        <f>分析シート!Y47</f>
        <v>0</v>
      </c>
      <c r="L44" s="211">
        <f>分析シート!AA47</f>
        <v>0</v>
      </c>
      <c r="M44" s="210">
        <f>分析シート!AB47</f>
        <v>0</v>
      </c>
      <c r="N44" s="210">
        <f>分析シート!AC47</f>
        <v>0</v>
      </c>
      <c r="P44" s="199" t="s">
        <v>244</v>
      </c>
      <c r="Q44" s="158" t="s">
        <v>6</v>
      </c>
      <c r="R44" s="217">
        <f>$C44*各種係数!G40</f>
        <v>0</v>
      </c>
      <c r="S44" s="210">
        <f>$C44*各種係数!H40</f>
        <v>0</v>
      </c>
      <c r="T44" s="217">
        <f>$F44*各種係数!G40</f>
        <v>0</v>
      </c>
      <c r="U44" s="210">
        <f>$F44*各種係数!H40</f>
        <v>0</v>
      </c>
      <c r="V44" s="217">
        <f>$I44*各種係数!G40</f>
        <v>0</v>
      </c>
      <c r="W44" s="210">
        <f>$I44*各種係数!H40</f>
        <v>0</v>
      </c>
      <c r="X44" s="217">
        <f t="shared" si="0"/>
        <v>0</v>
      </c>
      <c r="Y44" s="210">
        <f t="shared" si="1"/>
        <v>0</v>
      </c>
    </row>
    <row r="45" spans="1:25" x14ac:dyDescent="0.15">
      <c r="A45" s="199" t="s">
        <v>245</v>
      </c>
      <c r="B45" s="158" t="s">
        <v>8</v>
      </c>
      <c r="C45" s="210">
        <f>分析シート!F48</f>
        <v>0</v>
      </c>
      <c r="D45" s="211">
        <f>分析シート!G48</f>
        <v>0</v>
      </c>
      <c r="E45" s="210">
        <f>分析シート!H48</f>
        <v>0</v>
      </c>
      <c r="F45" s="211">
        <f>分析シート!L48</f>
        <v>0</v>
      </c>
      <c r="G45" s="210">
        <f>分析シート!M48</f>
        <v>0</v>
      </c>
      <c r="H45" s="211">
        <f>分析シート!N48</f>
        <v>0</v>
      </c>
      <c r="I45" s="210">
        <f>分析シート!W48</f>
        <v>0</v>
      </c>
      <c r="J45" s="211">
        <f>分析シート!X48</f>
        <v>0</v>
      </c>
      <c r="K45" s="210">
        <f>分析シート!Y48</f>
        <v>0</v>
      </c>
      <c r="L45" s="211">
        <f>分析シート!AA48</f>
        <v>0</v>
      </c>
      <c r="M45" s="210">
        <f>分析シート!AB48</f>
        <v>0</v>
      </c>
      <c r="N45" s="210">
        <f>分析シート!AC48</f>
        <v>0</v>
      </c>
      <c r="P45" s="199" t="s">
        <v>245</v>
      </c>
      <c r="Q45" s="158" t="s">
        <v>8</v>
      </c>
      <c r="R45" s="217">
        <f>$C45*各種係数!G41</f>
        <v>0</v>
      </c>
      <c r="S45" s="210">
        <f>$C45*各種係数!H41</f>
        <v>0</v>
      </c>
      <c r="T45" s="217">
        <f>$F45*各種係数!G41</f>
        <v>0</v>
      </c>
      <c r="U45" s="210">
        <f>$F45*各種係数!H41</f>
        <v>0</v>
      </c>
      <c r="V45" s="217">
        <f>$I45*各種係数!G41</f>
        <v>0</v>
      </c>
      <c r="W45" s="210">
        <f>$I45*各種係数!H41</f>
        <v>0</v>
      </c>
      <c r="X45" s="217">
        <f>R45+T45+V45</f>
        <v>0</v>
      </c>
      <c r="Y45" s="210">
        <f>S45+U45+W45</f>
        <v>0</v>
      </c>
    </row>
    <row r="46" spans="1:25" x14ac:dyDescent="0.15">
      <c r="A46" s="295" t="s">
        <v>14</v>
      </c>
      <c r="B46" s="296"/>
      <c r="C46" s="212">
        <f t="shared" ref="C46:N46" si="2">SUM(C7:C45)</f>
        <v>0</v>
      </c>
      <c r="D46" s="212">
        <f t="shared" si="2"/>
        <v>0</v>
      </c>
      <c r="E46" s="212">
        <f t="shared" si="2"/>
        <v>0</v>
      </c>
      <c r="F46" s="213">
        <f t="shared" si="2"/>
        <v>0</v>
      </c>
      <c r="G46" s="212">
        <f t="shared" si="2"/>
        <v>0</v>
      </c>
      <c r="H46" s="213">
        <f t="shared" si="2"/>
        <v>0</v>
      </c>
      <c r="I46" s="212">
        <f t="shared" si="2"/>
        <v>0</v>
      </c>
      <c r="J46" s="213">
        <f t="shared" si="2"/>
        <v>0</v>
      </c>
      <c r="K46" s="212">
        <f t="shared" si="2"/>
        <v>0</v>
      </c>
      <c r="L46" s="214">
        <f t="shared" si="2"/>
        <v>0</v>
      </c>
      <c r="M46" s="212">
        <f t="shared" si="2"/>
        <v>0</v>
      </c>
      <c r="N46" s="212">
        <f t="shared" si="2"/>
        <v>0</v>
      </c>
      <c r="P46" s="306" t="s">
        <v>14</v>
      </c>
      <c r="Q46" s="307"/>
      <c r="R46" s="213">
        <f t="shared" ref="R46:Y46" si="3">SUM(R7:R45)</f>
        <v>0</v>
      </c>
      <c r="S46" s="212">
        <f t="shared" si="3"/>
        <v>0</v>
      </c>
      <c r="T46" s="213">
        <f t="shared" si="3"/>
        <v>0</v>
      </c>
      <c r="U46" s="212">
        <f t="shared" si="3"/>
        <v>0</v>
      </c>
      <c r="V46" s="213">
        <f t="shared" si="3"/>
        <v>0</v>
      </c>
      <c r="W46" s="212">
        <f t="shared" si="3"/>
        <v>0</v>
      </c>
      <c r="X46" s="213">
        <f t="shared" si="3"/>
        <v>0</v>
      </c>
      <c r="Y46" s="212">
        <f t="shared" si="3"/>
        <v>0</v>
      </c>
    </row>
  </sheetData>
  <mergeCells count="20">
    <mergeCell ref="X4:Y4"/>
    <mergeCell ref="X5:X6"/>
    <mergeCell ref="P4:Q6"/>
    <mergeCell ref="P46:Q46"/>
    <mergeCell ref="R4:S4"/>
    <mergeCell ref="T5:T6"/>
    <mergeCell ref="T4:U4"/>
    <mergeCell ref="V4:W4"/>
    <mergeCell ref="V5:V6"/>
    <mergeCell ref="F4:H4"/>
    <mergeCell ref="I4:K4"/>
    <mergeCell ref="L5:L6"/>
    <mergeCell ref="R5:R6"/>
    <mergeCell ref="A46:B46"/>
    <mergeCell ref="L4:N4"/>
    <mergeCell ref="C5:C6"/>
    <mergeCell ref="F5:F6"/>
    <mergeCell ref="I5:I6"/>
    <mergeCell ref="A4:B6"/>
    <mergeCell ref="C4:E4"/>
  </mergeCells>
  <phoneticPr fontId="2"/>
  <pageMargins left="0.70866141732283472" right="0.70866141732283472" top="0.74803149606299213" bottom="0.74803149606299213" header="0.31496062992125984" footer="0.31496062992125984"/>
  <pageSetup paperSize="9" scale="52" orientation="landscape" r:id="rId1"/>
  <colBreaks count="1" manualBreakCount="1">
    <brk id="15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547232-C70B-4CCF-A54D-C7D0D5C09F28}">
  <sheetPr codeName="Sheet6">
    <pageSetUpPr fitToPage="1"/>
  </sheetPr>
  <dimension ref="A1:V47"/>
  <sheetViews>
    <sheetView zoomScaleNormal="100" workbookViewId="0">
      <pane xSplit="2" ySplit="7" topLeftCell="C8" activePane="bottomRight" state="frozenSplit"/>
      <selection pane="topRight" activeCell="L1" sqref="L1"/>
      <selection pane="bottomLeft" activeCell="A13" sqref="A13"/>
      <selection pane="bottomRight"/>
    </sheetView>
  </sheetViews>
  <sheetFormatPr defaultRowHeight="13.5" x14ac:dyDescent="0.15"/>
  <cols>
    <col min="1" max="1" width="4.125" customWidth="1"/>
    <col min="2" max="2" width="26.375" customWidth="1"/>
    <col min="3" max="3" width="14.375" customWidth="1"/>
    <col min="4" max="11" width="9.5" style="93" customWidth="1"/>
    <col min="22" max="22" width="12" customWidth="1"/>
  </cols>
  <sheetData>
    <row r="1" spans="1:22" s="74" customFormat="1" ht="14.25" x14ac:dyDescent="0.15">
      <c r="A1" s="71" t="s">
        <v>34</v>
      </c>
      <c r="B1" s="72"/>
      <c r="C1" s="72"/>
      <c r="D1" s="73"/>
      <c r="E1" s="73"/>
      <c r="F1" s="73"/>
      <c r="G1" s="73"/>
      <c r="H1" s="73"/>
      <c r="I1" s="73"/>
      <c r="J1" s="73"/>
      <c r="K1" s="73"/>
    </row>
    <row r="2" spans="1:22" s="74" customFormat="1" x14ac:dyDescent="0.15">
      <c r="A2" s="75"/>
      <c r="B2" s="76"/>
      <c r="C2" s="76"/>
      <c r="D2" s="73"/>
      <c r="E2" s="73"/>
      <c r="F2" s="73"/>
      <c r="G2" s="73"/>
      <c r="H2" s="73"/>
      <c r="I2" s="73"/>
      <c r="J2" s="73"/>
      <c r="K2" s="73"/>
    </row>
    <row r="3" spans="1:22" s="77" customFormat="1" ht="11.25" x14ac:dyDescent="0.15">
      <c r="D3" s="78"/>
      <c r="E3" s="78"/>
      <c r="F3" s="78"/>
      <c r="G3" s="78"/>
      <c r="H3" s="78"/>
      <c r="I3" s="78"/>
      <c r="J3" s="78"/>
      <c r="K3" s="78"/>
    </row>
    <row r="4" spans="1:22" s="77" customFormat="1" ht="12" thickBot="1" x14ac:dyDescent="0.2">
      <c r="C4" s="79"/>
      <c r="D4" s="78"/>
      <c r="E4" s="78"/>
      <c r="F4" s="78"/>
      <c r="G4" s="78"/>
      <c r="H4" s="78"/>
      <c r="I4" s="78"/>
      <c r="J4" s="78"/>
      <c r="K4" s="78"/>
    </row>
    <row r="5" spans="1:22" s="82" customFormat="1" ht="17.25" customHeight="1" x14ac:dyDescent="0.15">
      <c r="A5" s="80"/>
      <c r="B5" s="80"/>
      <c r="C5" s="121" t="s">
        <v>37</v>
      </c>
      <c r="D5" s="308" t="s">
        <v>35</v>
      </c>
      <c r="E5" s="309"/>
      <c r="F5" s="309"/>
      <c r="G5" s="309"/>
      <c r="H5" s="309"/>
      <c r="I5" s="309"/>
      <c r="J5" s="309"/>
      <c r="K5" s="310"/>
      <c r="L5" s="308" t="s">
        <v>36</v>
      </c>
      <c r="M5" s="309"/>
      <c r="N5" s="309"/>
      <c r="O5" s="309"/>
      <c r="P5" s="309"/>
      <c r="Q5" s="309"/>
      <c r="R5" s="309"/>
      <c r="S5" s="309"/>
      <c r="T5" s="309"/>
      <c r="U5" s="310"/>
      <c r="V5" s="81" t="s">
        <v>37</v>
      </c>
    </row>
    <row r="6" spans="1:22" s="82" customFormat="1" ht="22.5" customHeight="1" x14ac:dyDescent="0.15">
      <c r="A6" s="83"/>
      <c r="B6" s="83"/>
      <c r="C6" s="122" t="s">
        <v>50</v>
      </c>
      <c r="D6" s="117" t="s">
        <v>49</v>
      </c>
      <c r="E6" s="128" t="s">
        <v>39</v>
      </c>
      <c r="F6" s="103" t="s">
        <v>40</v>
      </c>
      <c r="G6" s="103" t="s">
        <v>41</v>
      </c>
      <c r="H6" s="103" t="s">
        <v>42</v>
      </c>
      <c r="I6" s="103" t="s">
        <v>43</v>
      </c>
      <c r="J6" s="103" t="s">
        <v>44</v>
      </c>
      <c r="K6" s="125" t="s">
        <v>45</v>
      </c>
      <c r="L6" s="117" t="s">
        <v>49</v>
      </c>
      <c r="M6" s="103" t="s">
        <v>39</v>
      </c>
      <c r="N6" s="103" t="s">
        <v>40</v>
      </c>
      <c r="O6" s="103" t="s">
        <v>41</v>
      </c>
      <c r="P6" s="103" t="s">
        <v>42</v>
      </c>
      <c r="Q6" s="103" t="s">
        <v>43</v>
      </c>
      <c r="R6" s="103" t="s">
        <v>44</v>
      </c>
      <c r="S6" s="103" t="s">
        <v>45</v>
      </c>
      <c r="T6" s="101" t="s">
        <v>14</v>
      </c>
      <c r="U6" s="118" t="s">
        <v>51</v>
      </c>
      <c r="V6" s="84" t="s">
        <v>38</v>
      </c>
    </row>
    <row r="7" spans="1:22" s="82" customFormat="1" x14ac:dyDescent="0.15">
      <c r="A7" s="85"/>
      <c r="B7" s="85"/>
      <c r="C7" s="123" t="s">
        <v>52</v>
      </c>
      <c r="D7" s="119" t="s">
        <v>53</v>
      </c>
      <c r="E7" s="114" t="s">
        <v>54</v>
      </c>
      <c r="F7" s="113" t="s">
        <v>55</v>
      </c>
      <c r="G7" s="112" t="s">
        <v>56</v>
      </c>
      <c r="H7" s="104" t="s">
        <v>57</v>
      </c>
      <c r="I7" s="113" t="s">
        <v>46</v>
      </c>
      <c r="J7" s="104" t="s">
        <v>58</v>
      </c>
      <c r="K7" s="126" t="s">
        <v>59</v>
      </c>
      <c r="L7" s="119" t="s">
        <v>113</v>
      </c>
      <c r="M7" s="104" t="s">
        <v>114</v>
      </c>
      <c r="N7" s="104" t="s">
        <v>115</v>
      </c>
      <c r="O7" s="104" t="s">
        <v>116</v>
      </c>
      <c r="P7" s="104" t="s">
        <v>117</v>
      </c>
      <c r="Q7" s="104" t="s">
        <v>118</v>
      </c>
      <c r="R7" s="104" t="s">
        <v>119</v>
      </c>
      <c r="S7" s="104" t="s">
        <v>120</v>
      </c>
      <c r="T7" s="100" t="s">
        <v>60</v>
      </c>
      <c r="U7" s="120" t="s">
        <v>61</v>
      </c>
      <c r="V7" s="102" t="s">
        <v>62</v>
      </c>
    </row>
    <row r="8" spans="1:22" s="92" customFormat="1" x14ac:dyDescent="0.15">
      <c r="A8" s="86" t="s">
        <v>196</v>
      </c>
      <c r="B8" s="87" t="s">
        <v>197</v>
      </c>
      <c r="C8" s="97">
        <f>+IF(入力シート!$I$16="購入者価格",入力シート!C20,0)</f>
        <v>0</v>
      </c>
      <c r="D8" s="88">
        <v>0.22991921546528665</v>
      </c>
      <c r="E8" s="129">
        <v>6.5790757268665862E-4</v>
      </c>
      <c r="F8" s="89">
        <v>3.080183928200951E-2</v>
      </c>
      <c r="G8" s="89">
        <v>1.0987390427102065E-3</v>
      </c>
      <c r="H8" s="89">
        <v>1.5474215782551733E-3</v>
      </c>
      <c r="I8" s="89">
        <v>9.4388556380640051E-5</v>
      </c>
      <c r="J8" s="89">
        <v>2.5228871742708631E-3</v>
      </c>
      <c r="K8" s="90">
        <v>1.6236882348912251E-2</v>
      </c>
      <c r="L8" s="98">
        <f>$C8*D8</f>
        <v>0</v>
      </c>
      <c r="M8" s="99">
        <f t="shared" ref="M8:M45" si="0">$C8*E8</f>
        <v>0</v>
      </c>
      <c r="N8" s="99">
        <f t="shared" ref="N8:N45" si="1">$C8*F8</f>
        <v>0</v>
      </c>
      <c r="O8" s="99">
        <f t="shared" ref="O8:O45" si="2">$C8*G8</f>
        <v>0</v>
      </c>
      <c r="P8" s="99">
        <f t="shared" ref="P8:P45" si="3">$C8*H8</f>
        <v>0</v>
      </c>
      <c r="Q8" s="99">
        <f t="shared" ref="Q8:Q45" si="4">$C8*I8</f>
        <v>0</v>
      </c>
      <c r="R8" s="99">
        <f t="shared" ref="R8:R45" si="5">$C8*J8</f>
        <v>0</v>
      </c>
      <c r="S8" s="99">
        <f t="shared" ref="S8:S45" si="6">$C8*K8</f>
        <v>0</v>
      </c>
      <c r="T8" s="105">
        <f>SUM(L8:S8)</f>
        <v>0</v>
      </c>
      <c r="U8" s="110"/>
      <c r="V8" s="91">
        <f>+IF(入力シート!$I$16="購入者価格",C8-T8+U8,入力シート!C20)</f>
        <v>0</v>
      </c>
    </row>
    <row r="9" spans="1:22" s="92" customFormat="1" x14ac:dyDescent="0.15">
      <c r="A9" s="86" t="s">
        <v>198</v>
      </c>
      <c r="B9" s="87" t="s">
        <v>0</v>
      </c>
      <c r="C9" s="97">
        <f>+IF(入力シート!$I$16="購入者価格",入力シート!C21,0)</f>
        <v>0</v>
      </c>
      <c r="D9" s="88">
        <v>0.24315052064951842</v>
      </c>
      <c r="E9" s="130">
        <v>2.8268236438956028E-5</v>
      </c>
      <c r="F9" s="89">
        <v>2.3884946564466998E-2</v>
      </c>
      <c r="G9" s="89">
        <v>1.7920348675847277E-3</v>
      </c>
      <c r="H9" s="89">
        <v>6.0014322573129072E-3</v>
      </c>
      <c r="I9" s="89">
        <v>3.3407915791493488E-5</v>
      </c>
      <c r="J9" s="89">
        <v>1.1778431849565011E-3</v>
      </c>
      <c r="K9" s="90">
        <v>6.7441159237545704E-3</v>
      </c>
      <c r="L9" s="98">
        <f t="shared" ref="L9:L45" si="7">$C9*D9</f>
        <v>0</v>
      </c>
      <c r="M9" s="99">
        <f t="shared" si="0"/>
        <v>0</v>
      </c>
      <c r="N9" s="99">
        <f t="shared" si="1"/>
        <v>0</v>
      </c>
      <c r="O9" s="99">
        <f t="shared" si="2"/>
        <v>0</v>
      </c>
      <c r="P9" s="99">
        <f t="shared" si="3"/>
        <v>0</v>
      </c>
      <c r="Q9" s="99">
        <f t="shared" si="4"/>
        <v>0</v>
      </c>
      <c r="R9" s="99">
        <f t="shared" si="5"/>
        <v>0</v>
      </c>
      <c r="S9" s="99">
        <f t="shared" si="6"/>
        <v>0</v>
      </c>
      <c r="T9" s="105">
        <f t="shared" ref="T9:T45" si="8">SUM(L9:S9)</f>
        <v>0</v>
      </c>
      <c r="U9" s="110"/>
      <c r="V9" s="91">
        <f>+IF(入力シート!$I$16="購入者価格",C9-T9+U9,入力シート!C21)</f>
        <v>0</v>
      </c>
    </row>
    <row r="10" spans="1:22" s="92" customFormat="1" x14ac:dyDescent="0.15">
      <c r="A10" s="86" t="s">
        <v>199</v>
      </c>
      <c r="B10" s="87" t="s">
        <v>1</v>
      </c>
      <c r="C10" s="97">
        <f>+IF(入力シート!$I$16="購入者価格",入力シート!C22,0)</f>
        <v>0</v>
      </c>
      <c r="D10" s="88">
        <v>0.29953970216330805</v>
      </c>
      <c r="E10" s="130">
        <v>9.1771143743764473E-6</v>
      </c>
      <c r="F10" s="89">
        <v>2.6891130144154986E-2</v>
      </c>
      <c r="G10" s="89">
        <v>0</v>
      </c>
      <c r="H10" s="89">
        <v>5.7466216201452515E-4</v>
      </c>
      <c r="I10" s="89">
        <v>3.3168713381674875E-4</v>
      </c>
      <c r="J10" s="89">
        <v>3.304635185668319E-3</v>
      </c>
      <c r="K10" s="90">
        <v>1.1744084366523459E-2</v>
      </c>
      <c r="L10" s="98">
        <f t="shared" si="7"/>
        <v>0</v>
      </c>
      <c r="M10" s="99">
        <f t="shared" si="0"/>
        <v>0</v>
      </c>
      <c r="N10" s="99">
        <f t="shared" si="1"/>
        <v>0</v>
      </c>
      <c r="O10" s="99">
        <f t="shared" si="2"/>
        <v>0</v>
      </c>
      <c r="P10" s="99">
        <f t="shared" si="3"/>
        <v>0</v>
      </c>
      <c r="Q10" s="99">
        <f t="shared" si="4"/>
        <v>0</v>
      </c>
      <c r="R10" s="99">
        <f t="shared" si="5"/>
        <v>0</v>
      </c>
      <c r="S10" s="99">
        <f t="shared" si="6"/>
        <v>0</v>
      </c>
      <c r="T10" s="105">
        <f t="shared" si="8"/>
        <v>0</v>
      </c>
      <c r="U10" s="110"/>
      <c r="V10" s="91">
        <f>+IF(入力シート!$I$16="購入者価格",C10-T10+U10,入力シート!C22)</f>
        <v>0</v>
      </c>
    </row>
    <row r="11" spans="1:22" s="92" customFormat="1" x14ac:dyDescent="0.15">
      <c r="A11" s="86" t="s">
        <v>200</v>
      </c>
      <c r="B11" s="87" t="s">
        <v>176</v>
      </c>
      <c r="C11" s="97">
        <f>+IF(入力シート!$I$16="購入者価格",入力シート!C23,0)</f>
        <v>0</v>
      </c>
      <c r="D11" s="88">
        <v>1.2758861748785457E-2</v>
      </c>
      <c r="E11" s="130">
        <v>1.2580880594526703E-4</v>
      </c>
      <c r="F11" s="89">
        <v>2.586051608709667E-2</v>
      </c>
      <c r="G11" s="89">
        <v>5.8398839494493001E-3</v>
      </c>
      <c r="H11" s="89">
        <v>1.3241899182382057E-2</v>
      </c>
      <c r="I11" s="89">
        <v>0</v>
      </c>
      <c r="J11" s="89">
        <v>2.1417888669907135E-3</v>
      </c>
      <c r="K11" s="90">
        <v>2.7784877958810059E-2</v>
      </c>
      <c r="L11" s="98">
        <f t="shared" si="7"/>
        <v>0</v>
      </c>
      <c r="M11" s="99">
        <f t="shared" si="0"/>
        <v>0</v>
      </c>
      <c r="N11" s="99">
        <f t="shared" si="1"/>
        <v>0</v>
      </c>
      <c r="O11" s="99">
        <f t="shared" si="2"/>
        <v>0</v>
      </c>
      <c r="P11" s="99">
        <f t="shared" si="3"/>
        <v>0</v>
      </c>
      <c r="Q11" s="99">
        <f t="shared" si="4"/>
        <v>0</v>
      </c>
      <c r="R11" s="99">
        <f t="shared" si="5"/>
        <v>0</v>
      </c>
      <c r="S11" s="99">
        <f t="shared" si="6"/>
        <v>0</v>
      </c>
      <c r="T11" s="105">
        <f t="shared" si="8"/>
        <v>0</v>
      </c>
      <c r="U11" s="110"/>
      <c r="V11" s="91">
        <f>+IF(入力シート!$I$16="購入者価格",C11-T11+U11,入力シート!C23)</f>
        <v>0</v>
      </c>
    </row>
    <row r="12" spans="1:22" s="92" customFormat="1" x14ac:dyDescent="0.15">
      <c r="A12" s="86" t="s">
        <v>201</v>
      </c>
      <c r="B12" s="87" t="s">
        <v>202</v>
      </c>
      <c r="C12" s="97">
        <f>+IF(入力シート!$I$16="購入者価格",入力シート!C24,0)</f>
        <v>0</v>
      </c>
      <c r="D12" s="88">
        <v>0.32099854985865528</v>
      </c>
      <c r="E12" s="130">
        <v>2.8189083043776383E-4</v>
      </c>
      <c r="F12" s="89">
        <v>2.6317629613109021E-2</v>
      </c>
      <c r="G12" s="89">
        <v>3.4189835706748125E-4</v>
      </c>
      <c r="H12" s="89">
        <v>3.7548711571282987E-4</v>
      </c>
      <c r="I12" s="89">
        <v>2.7134335914606299E-5</v>
      </c>
      <c r="J12" s="89">
        <v>1.7115955550523047E-3</v>
      </c>
      <c r="K12" s="90">
        <v>5.8028408848266513E-3</v>
      </c>
      <c r="L12" s="98">
        <f t="shared" si="7"/>
        <v>0</v>
      </c>
      <c r="M12" s="99">
        <f t="shared" si="0"/>
        <v>0</v>
      </c>
      <c r="N12" s="99">
        <f t="shared" si="1"/>
        <v>0</v>
      </c>
      <c r="O12" s="99">
        <f t="shared" si="2"/>
        <v>0</v>
      </c>
      <c r="P12" s="99">
        <f t="shared" si="3"/>
        <v>0</v>
      </c>
      <c r="Q12" s="99">
        <f t="shared" si="4"/>
        <v>0</v>
      </c>
      <c r="R12" s="99">
        <f t="shared" si="5"/>
        <v>0</v>
      </c>
      <c r="S12" s="99">
        <f t="shared" si="6"/>
        <v>0</v>
      </c>
      <c r="T12" s="105">
        <f t="shared" si="8"/>
        <v>0</v>
      </c>
      <c r="U12" s="110"/>
      <c r="V12" s="91">
        <f>+IF(入力シート!$I$16="購入者価格",C12-T12+U12,入力シート!C24)</f>
        <v>0</v>
      </c>
    </row>
    <row r="13" spans="1:22" s="92" customFormat="1" x14ac:dyDescent="0.15">
      <c r="A13" s="86" t="s">
        <v>203</v>
      </c>
      <c r="B13" s="87" t="s">
        <v>177</v>
      </c>
      <c r="C13" s="97">
        <f>+IF(入力シート!$I$16="購入者価格",入力シート!C25,0)</f>
        <v>0</v>
      </c>
      <c r="D13" s="88">
        <v>0.44482828094174159</v>
      </c>
      <c r="E13" s="130">
        <v>3.0381457487345972E-5</v>
      </c>
      <c r="F13" s="89">
        <v>2.5027154827266484E-2</v>
      </c>
      <c r="G13" s="89">
        <v>1.1129914769934361E-4</v>
      </c>
      <c r="H13" s="89">
        <v>3.3957063909075387E-4</v>
      </c>
      <c r="I13" s="89">
        <v>5.6881254558618257E-5</v>
      </c>
      <c r="J13" s="89">
        <v>1.5223573562578225E-3</v>
      </c>
      <c r="K13" s="90">
        <v>4.5432595750671692E-3</v>
      </c>
      <c r="L13" s="98">
        <f t="shared" si="7"/>
        <v>0</v>
      </c>
      <c r="M13" s="99">
        <f t="shared" si="0"/>
        <v>0</v>
      </c>
      <c r="N13" s="99">
        <f t="shared" si="1"/>
        <v>0</v>
      </c>
      <c r="O13" s="99">
        <f t="shared" si="2"/>
        <v>0</v>
      </c>
      <c r="P13" s="99">
        <f t="shared" si="3"/>
        <v>0</v>
      </c>
      <c r="Q13" s="99">
        <f t="shared" si="4"/>
        <v>0</v>
      </c>
      <c r="R13" s="99">
        <f t="shared" si="5"/>
        <v>0</v>
      </c>
      <c r="S13" s="99">
        <f t="shared" si="6"/>
        <v>0</v>
      </c>
      <c r="T13" s="105">
        <f t="shared" si="8"/>
        <v>0</v>
      </c>
      <c r="U13" s="110"/>
      <c r="V13" s="91">
        <f>+IF(入力シート!$I$16="購入者価格",C13-T13+U13,入力シート!C25)</f>
        <v>0</v>
      </c>
    </row>
    <row r="14" spans="1:22" s="92" customFormat="1" x14ac:dyDescent="0.15">
      <c r="A14" s="86" t="s">
        <v>204</v>
      </c>
      <c r="B14" s="87" t="s">
        <v>178</v>
      </c>
      <c r="C14" s="97">
        <f>+IF(入力シート!$I$16="購入者価格",入力シート!C26,0)</f>
        <v>0</v>
      </c>
      <c r="D14" s="88">
        <v>0.22961064679945697</v>
      </c>
      <c r="E14" s="130">
        <v>8.3085421158665511E-4</v>
      </c>
      <c r="F14" s="89">
        <v>5.1556287382525351E-2</v>
      </c>
      <c r="G14" s="89">
        <v>1.05785193911081E-3</v>
      </c>
      <c r="H14" s="89">
        <v>1.9149677144906577E-3</v>
      </c>
      <c r="I14" s="89">
        <v>9.1968634336484315E-6</v>
      </c>
      <c r="J14" s="89">
        <v>3.4597218049817334E-3</v>
      </c>
      <c r="K14" s="90">
        <v>1.0023145794048418E-2</v>
      </c>
      <c r="L14" s="98">
        <f t="shared" si="7"/>
        <v>0</v>
      </c>
      <c r="M14" s="99">
        <f t="shared" si="0"/>
        <v>0</v>
      </c>
      <c r="N14" s="99">
        <f t="shared" si="1"/>
        <v>0</v>
      </c>
      <c r="O14" s="99">
        <f t="shared" si="2"/>
        <v>0</v>
      </c>
      <c r="P14" s="99">
        <f t="shared" si="3"/>
        <v>0</v>
      </c>
      <c r="Q14" s="99">
        <f t="shared" si="4"/>
        <v>0</v>
      </c>
      <c r="R14" s="99">
        <f t="shared" si="5"/>
        <v>0</v>
      </c>
      <c r="S14" s="99">
        <f t="shared" si="6"/>
        <v>0</v>
      </c>
      <c r="T14" s="105">
        <f t="shared" si="8"/>
        <v>0</v>
      </c>
      <c r="U14" s="110"/>
      <c r="V14" s="91">
        <f>+IF(入力シート!$I$16="購入者価格",C14-T14+U14,入力シート!C26)</f>
        <v>0</v>
      </c>
    </row>
    <row r="15" spans="1:22" s="92" customFormat="1" x14ac:dyDescent="0.15">
      <c r="A15" s="86" t="s">
        <v>205</v>
      </c>
      <c r="B15" s="87" t="s">
        <v>179</v>
      </c>
      <c r="C15" s="97">
        <f>+IF(入力シート!$I$16="購入者価格",入力シート!C27,0)</f>
        <v>0</v>
      </c>
      <c r="D15" s="88">
        <v>0.22309449149354643</v>
      </c>
      <c r="E15" s="130">
        <v>3.3182875807497182E-4</v>
      </c>
      <c r="F15" s="89">
        <v>2.0831372655024601E-2</v>
      </c>
      <c r="G15" s="89">
        <v>9.7210720404308348E-4</v>
      </c>
      <c r="H15" s="89">
        <v>6.1473786770358104E-4</v>
      </c>
      <c r="I15" s="89">
        <v>1.2720599291283736E-5</v>
      </c>
      <c r="J15" s="89">
        <v>1.5072667914146688E-3</v>
      </c>
      <c r="K15" s="90">
        <v>3.4645993175199722E-3</v>
      </c>
      <c r="L15" s="98">
        <f t="shared" si="7"/>
        <v>0</v>
      </c>
      <c r="M15" s="99">
        <f t="shared" si="0"/>
        <v>0</v>
      </c>
      <c r="N15" s="99">
        <f t="shared" si="1"/>
        <v>0</v>
      </c>
      <c r="O15" s="99">
        <f t="shared" si="2"/>
        <v>0</v>
      </c>
      <c r="P15" s="99">
        <f t="shared" si="3"/>
        <v>0</v>
      </c>
      <c r="Q15" s="99">
        <f t="shared" si="4"/>
        <v>0</v>
      </c>
      <c r="R15" s="99">
        <f t="shared" si="5"/>
        <v>0</v>
      </c>
      <c r="S15" s="99">
        <f t="shared" si="6"/>
        <v>0</v>
      </c>
      <c r="T15" s="105">
        <f t="shared" si="8"/>
        <v>0</v>
      </c>
      <c r="U15" s="110"/>
      <c r="V15" s="91">
        <f>+IF(入力シート!$I$16="購入者価格",C15-T15+U15,入力シート!C27)</f>
        <v>0</v>
      </c>
    </row>
    <row r="16" spans="1:22" s="92" customFormat="1" x14ac:dyDescent="0.15">
      <c r="A16" s="86" t="s">
        <v>206</v>
      </c>
      <c r="B16" s="87" t="s">
        <v>180</v>
      </c>
      <c r="C16" s="97">
        <f>+IF(入力シート!$I$16="購入者価格",入力シート!C28,0)</f>
        <v>0</v>
      </c>
      <c r="D16" s="88">
        <v>0.18717505622233244</v>
      </c>
      <c r="E16" s="130">
        <v>5.5149111356884387E-4</v>
      </c>
      <c r="F16" s="89">
        <v>1.1728673865937183E-2</v>
      </c>
      <c r="G16" s="89">
        <v>5.5986277329534758E-3</v>
      </c>
      <c r="H16" s="89">
        <v>8.7458151068633798E-4</v>
      </c>
      <c r="I16" s="89">
        <v>2.6763618051482281E-7</v>
      </c>
      <c r="J16" s="89">
        <v>1.7032901800324355E-3</v>
      </c>
      <c r="K16" s="90">
        <v>2.6005672388264302E-3</v>
      </c>
      <c r="L16" s="98">
        <f t="shared" si="7"/>
        <v>0</v>
      </c>
      <c r="M16" s="99">
        <f t="shared" si="0"/>
        <v>0</v>
      </c>
      <c r="N16" s="99">
        <f t="shared" si="1"/>
        <v>0</v>
      </c>
      <c r="O16" s="99">
        <f t="shared" si="2"/>
        <v>0</v>
      </c>
      <c r="P16" s="99">
        <f t="shared" si="3"/>
        <v>0</v>
      </c>
      <c r="Q16" s="99">
        <f t="shared" si="4"/>
        <v>0</v>
      </c>
      <c r="R16" s="99">
        <f t="shared" si="5"/>
        <v>0</v>
      </c>
      <c r="S16" s="99">
        <f t="shared" si="6"/>
        <v>0</v>
      </c>
      <c r="T16" s="105">
        <f t="shared" si="8"/>
        <v>0</v>
      </c>
      <c r="U16" s="110"/>
      <c r="V16" s="91">
        <f>+IF(入力シート!$I$16="購入者価格",C16-T16+U16,入力シート!C28)</f>
        <v>0</v>
      </c>
    </row>
    <row r="17" spans="1:22" s="92" customFormat="1" x14ac:dyDescent="0.15">
      <c r="A17" s="86" t="s">
        <v>207</v>
      </c>
      <c r="B17" s="87" t="s">
        <v>208</v>
      </c>
      <c r="C17" s="97">
        <f>+IF(入力シート!$I$16="購入者価格",入力シート!C29,0)</f>
        <v>0</v>
      </c>
      <c r="D17" s="88">
        <v>0.1926287500370184</v>
      </c>
      <c r="E17" s="130">
        <v>1.0310526253745329E-4</v>
      </c>
      <c r="F17" s="89">
        <v>2.4455613702016592E-2</v>
      </c>
      <c r="G17" s="89">
        <v>3.6480746544205445E-4</v>
      </c>
      <c r="H17" s="89">
        <v>3.6147221433933708E-4</v>
      </c>
      <c r="I17" s="89">
        <v>9.0281797090798475E-6</v>
      </c>
      <c r="J17" s="89">
        <v>1.3993678549073763E-3</v>
      </c>
      <c r="K17" s="90">
        <v>6.1210483384267792E-3</v>
      </c>
      <c r="L17" s="98">
        <f t="shared" si="7"/>
        <v>0</v>
      </c>
      <c r="M17" s="99">
        <f t="shared" si="0"/>
        <v>0</v>
      </c>
      <c r="N17" s="99">
        <f t="shared" si="1"/>
        <v>0</v>
      </c>
      <c r="O17" s="99">
        <f t="shared" si="2"/>
        <v>0</v>
      </c>
      <c r="P17" s="99">
        <f t="shared" si="3"/>
        <v>0</v>
      </c>
      <c r="Q17" s="99">
        <f t="shared" si="4"/>
        <v>0</v>
      </c>
      <c r="R17" s="99">
        <f t="shared" si="5"/>
        <v>0</v>
      </c>
      <c r="S17" s="99">
        <f t="shared" si="6"/>
        <v>0</v>
      </c>
      <c r="T17" s="105">
        <f t="shared" si="8"/>
        <v>0</v>
      </c>
      <c r="U17" s="110"/>
      <c r="V17" s="91">
        <f>+IF(入力シート!$I$16="購入者価格",C17-T17+U17,入力シート!C29)</f>
        <v>0</v>
      </c>
    </row>
    <row r="18" spans="1:22" s="92" customFormat="1" x14ac:dyDescent="0.15">
      <c r="A18" s="86" t="s">
        <v>209</v>
      </c>
      <c r="B18" s="87" t="s">
        <v>181</v>
      </c>
      <c r="C18" s="97">
        <f>+IF(入力シート!$I$16="購入者価格",入力シート!C30,0)</f>
        <v>0</v>
      </c>
      <c r="D18" s="88">
        <v>0.18797470751706066</v>
      </c>
      <c r="E18" s="130">
        <v>1.9661053690293534E-4</v>
      </c>
      <c r="F18" s="89">
        <v>5.0730879567013949E-2</v>
      </c>
      <c r="G18" s="89">
        <v>3.99840800241014E-3</v>
      </c>
      <c r="H18" s="89">
        <v>2.1388242876364373E-3</v>
      </c>
      <c r="I18" s="89">
        <v>1.8647116718713489E-6</v>
      </c>
      <c r="J18" s="89">
        <v>2.7993983973968626E-3</v>
      </c>
      <c r="K18" s="90">
        <v>6.8275252420774519E-3</v>
      </c>
      <c r="L18" s="98">
        <f t="shared" si="7"/>
        <v>0</v>
      </c>
      <c r="M18" s="99">
        <f t="shared" si="0"/>
        <v>0</v>
      </c>
      <c r="N18" s="99">
        <f t="shared" si="1"/>
        <v>0</v>
      </c>
      <c r="O18" s="99">
        <f t="shared" si="2"/>
        <v>0</v>
      </c>
      <c r="P18" s="99">
        <f t="shared" si="3"/>
        <v>0</v>
      </c>
      <c r="Q18" s="99">
        <f t="shared" si="4"/>
        <v>0</v>
      </c>
      <c r="R18" s="99">
        <f t="shared" si="5"/>
        <v>0</v>
      </c>
      <c r="S18" s="99">
        <f t="shared" si="6"/>
        <v>0</v>
      </c>
      <c r="T18" s="105">
        <f t="shared" si="8"/>
        <v>0</v>
      </c>
      <c r="U18" s="110"/>
      <c r="V18" s="91">
        <f>+IF(入力シート!$I$16="購入者価格",C18-T18+U18,入力シート!C30)</f>
        <v>0</v>
      </c>
    </row>
    <row r="19" spans="1:22" x14ac:dyDescent="0.15">
      <c r="A19" s="86" t="s">
        <v>210</v>
      </c>
      <c r="B19" s="87" t="s">
        <v>182</v>
      </c>
      <c r="C19" s="97">
        <f>+IF(入力シート!$I$16="購入者価格",入力シート!C31,0)</f>
        <v>0</v>
      </c>
      <c r="D19" s="88">
        <v>4.0403258341015186E-2</v>
      </c>
      <c r="E19" s="130">
        <v>2.568055380472947E-5</v>
      </c>
      <c r="F19" s="89">
        <v>2.0789914706129342E-2</v>
      </c>
      <c r="G19" s="89">
        <v>1.2890968498329377E-3</v>
      </c>
      <c r="H19" s="89">
        <v>4.0682396874643124E-3</v>
      </c>
      <c r="I19" s="89">
        <v>0</v>
      </c>
      <c r="J19" s="89">
        <v>1.2235803531616539E-3</v>
      </c>
      <c r="K19" s="90">
        <v>4.3637334341299055E-3</v>
      </c>
      <c r="L19" s="98">
        <f t="shared" si="7"/>
        <v>0</v>
      </c>
      <c r="M19" s="99">
        <f t="shared" si="0"/>
        <v>0</v>
      </c>
      <c r="N19" s="99">
        <f t="shared" si="1"/>
        <v>0</v>
      </c>
      <c r="O19" s="99">
        <f t="shared" si="2"/>
        <v>0</v>
      </c>
      <c r="P19" s="99">
        <f t="shared" si="3"/>
        <v>0</v>
      </c>
      <c r="Q19" s="99">
        <f t="shared" si="4"/>
        <v>0</v>
      </c>
      <c r="R19" s="99">
        <f t="shared" si="5"/>
        <v>0</v>
      </c>
      <c r="S19" s="99">
        <f t="shared" si="6"/>
        <v>0</v>
      </c>
      <c r="T19" s="105">
        <f t="shared" si="8"/>
        <v>0</v>
      </c>
      <c r="U19" s="111"/>
      <c r="V19" s="91">
        <f>+IF(入力シート!$I$16="購入者価格",C19-T19+U19,入力シート!C31)</f>
        <v>0</v>
      </c>
    </row>
    <row r="20" spans="1:22" x14ac:dyDescent="0.15">
      <c r="A20" s="86" t="s">
        <v>211</v>
      </c>
      <c r="B20" s="87" t="s">
        <v>183</v>
      </c>
      <c r="C20" s="97">
        <f>+IF(入力シート!$I$16="購入者価格",入力シート!C32,0)</f>
        <v>0</v>
      </c>
      <c r="D20" s="88">
        <v>8.5169575878772441E-2</v>
      </c>
      <c r="E20" s="130">
        <v>5.4037025494405948E-5</v>
      </c>
      <c r="F20" s="89">
        <v>2.0012837546126136E-2</v>
      </c>
      <c r="G20" s="89">
        <v>1.2758742130623626E-4</v>
      </c>
      <c r="H20" s="89">
        <v>9.8504994390844185E-4</v>
      </c>
      <c r="I20" s="89">
        <v>1.5010284859557208E-6</v>
      </c>
      <c r="J20" s="89">
        <v>1.0936868805794871E-3</v>
      </c>
      <c r="K20" s="90">
        <v>1.1323196012367724E-2</v>
      </c>
      <c r="L20" s="98">
        <f t="shared" si="7"/>
        <v>0</v>
      </c>
      <c r="M20" s="99">
        <f t="shared" si="0"/>
        <v>0</v>
      </c>
      <c r="N20" s="99">
        <f t="shared" si="1"/>
        <v>0</v>
      </c>
      <c r="O20" s="99">
        <f t="shared" si="2"/>
        <v>0</v>
      </c>
      <c r="P20" s="99">
        <f t="shared" si="3"/>
        <v>0</v>
      </c>
      <c r="Q20" s="99">
        <f t="shared" si="4"/>
        <v>0</v>
      </c>
      <c r="R20" s="99">
        <f t="shared" si="5"/>
        <v>0</v>
      </c>
      <c r="S20" s="99">
        <f t="shared" si="6"/>
        <v>0</v>
      </c>
      <c r="T20" s="105">
        <f t="shared" si="8"/>
        <v>0</v>
      </c>
      <c r="U20" s="111"/>
      <c r="V20" s="91">
        <f>+IF(入力シート!$I$16="購入者価格",C20-T20+U20,入力シート!C32)</f>
        <v>0</v>
      </c>
    </row>
    <row r="21" spans="1:22" x14ac:dyDescent="0.15">
      <c r="A21" s="86" t="s">
        <v>212</v>
      </c>
      <c r="B21" s="87" t="s">
        <v>184</v>
      </c>
      <c r="C21" s="97">
        <f>+IF(入力シート!$I$16="購入者価格",入力シート!C33,0)</f>
        <v>0</v>
      </c>
      <c r="D21" s="88">
        <v>9.8532701467683587E-2</v>
      </c>
      <c r="E21" s="130">
        <v>1.1895268282305383E-4</v>
      </c>
      <c r="F21" s="89">
        <v>3.9676014147255717E-2</v>
      </c>
      <c r="G21" s="89">
        <v>8.6251008863143773E-4</v>
      </c>
      <c r="H21" s="89">
        <v>3.6022722850287804E-4</v>
      </c>
      <c r="I21" s="89">
        <v>1.4439343001642371E-6</v>
      </c>
      <c r="J21" s="89">
        <v>2.2125886592849996E-3</v>
      </c>
      <c r="K21" s="90">
        <v>2.8227540392686871E-3</v>
      </c>
      <c r="L21" s="98">
        <f t="shared" si="7"/>
        <v>0</v>
      </c>
      <c r="M21" s="99">
        <f t="shared" si="0"/>
        <v>0</v>
      </c>
      <c r="N21" s="99">
        <f t="shared" si="1"/>
        <v>0</v>
      </c>
      <c r="O21" s="99">
        <f t="shared" si="2"/>
        <v>0</v>
      </c>
      <c r="P21" s="99">
        <f t="shared" si="3"/>
        <v>0</v>
      </c>
      <c r="Q21" s="99">
        <f t="shared" si="4"/>
        <v>0</v>
      </c>
      <c r="R21" s="99">
        <f t="shared" si="5"/>
        <v>0</v>
      </c>
      <c r="S21" s="99">
        <f t="shared" si="6"/>
        <v>0</v>
      </c>
      <c r="T21" s="105">
        <f t="shared" si="8"/>
        <v>0</v>
      </c>
      <c r="U21" s="111"/>
      <c r="V21" s="91">
        <f>+IF(入力シート!$I$16="購入者価格",C21-T21+U21,入力シート!C33)</f>
        <v>0</v>
      </c>
    </row>
    <row r="22" spans="1:22" x14ac:dyDescent="0.15">
      <c r="A22" s="86" t="s">
        <v>213</v>
      </c>
      <c r="B22" s="87" t="s">
        <v>104</v>
      </c>
      <c r="C22" s="97">
        <f>+IF(入力シート!$I$16="購入者価格",入力シート!C34,0)</f>
        <v>0</v>
      </c>
      <c r="D22" s="88">
        <v>0.13272503627364032</v>
      </c>
      <c r="E22" s="130">
        <v>1.7280988592763079E-5</v>
      </c>
      <c r="F22" s="89">
        <v>1.22098637065335E-2</v>
      </c>
      <c r="G22" s="89">
        <v>4.5644350304798134E-5</v>
      </c>
      <c r="H22" s="89">
        <v>3.5895618696489394E-4</v>
      </c>
      <c r="I22" s="89">
        <v>4.4141655644557868E-6</v>
      </c>
      <c r="J22" s="89">
        <v>6.6146740575451289E-4</v>
      </c>
      <c r="K22" s="90">
        <v>2.070619323394824E-3</v>
      </c>
      <c r="L22" s="98">
        <f t="shared" si="7"/>
        <v>0</v>
      </c>
      <c r="M22" s="99">
        <f t="shared" si="0"/>
        <v>0</v>
      </c>
      <c r="N22" s="99">
        <f t="shared" si="1"/>
        <v>0</v>
      </c>
      <c r="O22" s="99">
        <f t="shared" si="2"/>
        <v>0</v>
      </c>
      <c r="P22" s="99">
        <f t="shared" si="3"/>
        <v>0</v>
      </c>
      <c r="Q22" s="99">
        <f t="shared" si="4"/>
        <v>0</v>
      </c>
      <c r="R22" s="99">
        <f t="shared" si="5"/>
        <v>0</v>
      </c>
      <c r="S22" s="99">
        <f t="shared" si="6"/>
        <v>0</v>
      </c>
      <c r="T22" s="105">
        <f t="shared" si="8"/>
        <v>0</v>
      </c>
      <c r="U22" s="111"/>
      <c r="V22" s="91">
        <f>+IF(入力シート!$I$16="購入者価格",C22-T22+U22,入力シート!C34)</f>
        <v>0</v>
      </c>
    </row>
    <row r="23" spans="1:22" x14ac:dyDescent="0.15">
      <c r="A23" s="86" t="s">
        <v>214</v>
      </c>
      <c r="B23" s="87" t="s">
        <v>105</v>
      </c>
      <c r="C23" s="97">
        <f>+IF(入力シート!$I$16="購入者価格",入力シート!C35,0)</f>
        <v>0</v>
      </c>
      <c r="D23" s="88">
        <v>0.14977801209909827</v>
      </c>
      <c r="E23" s="130">
        <v>1.5289739192543413E-5</v>
      </c>
      <c r="F23" s="89">
        <v>1.0314089467362822E-2</v>
      </c>
      <c r="G23" s="89">
        <v>6.1909792176950332E-5</v>
      </c>
      <c r="H23" s="89">
        <v>2.7821864709288817E-4</v>
      </c>
      <c r="I23" s="89">
        <v>2.7303105700970379E-7</v>
      </c>
      <c r="J23" s="89">
        <v>5.3944111088692224E-4</v>
      </c>
      <c r="K23" s="90">
        <v>1.8200250260266854E-3</v>
      </c>
      <c r="L23" s="98">
        <f t="shared" si="7"/>
        <v>0</v>
      </c>
      <c r="M23" s="99">
        <f t="shared" si="0"/>
        <v>0</v>
      </c>
      <c r="N23" s="99">
        <f t="shared" si="1"/>
        <v>0</v>
      </c>
      <c r="O23" s="99">
        <f t="shared" si="2"/>
        <v>0</v>
      </c>
      <c r="P23" s="99">
        <f t="shared" si="3"/>
        <v>0</v>
      </c>
      <c r="Q23" s="99">
        <f t="shared" si="4"/>
        <v>0</v>
      </c>
      <c r="R23" s="99">
        <f t="shared" si="5"/>
        <v>0</v>
      </c>
      <c r="S23" s="99">
        <f t="shared" si="6"/>
        <v>0</v>
      </c>
      <c r="T23" s="105">
        <f t="shared" si="8"/>
        <v>0</v>
      </c>
      <c r="U23" s="111"/>
      <c r="V23" s="91">
        <f>+IF(入力シート!$I$16="購入者価格",C23-T23+U23,入力シート!C35)</f>
        <v>0</v>
      </c>
    </row>
    <row r="24" spans="1:22" x14ac:dyDescent="0.15">
      <c r="A24" s="86" t="s">
        <v>215</v>
      </c>
      <c r="B24" s="87" t="s">
        <v>106</v>
      </c>
      <c r="C24" s="97">
        <f>+IF(入力シート!$I$16="購入者価格",入力シート!C36,0)</f>
        <v>0</v>
      </c>
      <c r="D24" s="88">
        <v>0.23625089188478726</v>
      </c>
      <c r="E24" s="130">
        <v>4.0421678954857066E-6</v>
      </c>
      <c r="F24" s="89">
        <v>1.282019185432757E-2</v>
      </c>
      <c r="G24" s="89">
        <v>4.0552071467614671E-5</v>
      </c>
      <c r="H24" s="89">
        <v>2.7186838909960321E-4</v>
      </c>
      <c r="I24" s="89">
        <v>1.3039251275760344E-5</v>
      </c>
      <c r="J24" s="89">
        <v>7.4284614518006688E-4</v>
      </c>
      <c r="K24" s="90">
        <v>1.5396747906417814E-3</v>
      </c>
      <c r="L24" s="98">
        <f t="shared" si="7"/>
        <v>0</v>
      </c>
      <c r="M24" s="99">
        <f t="shared" si="0"/>
        <v>0</v>
      </c>
      <c r="N24" s="99">
        <f t="shared" si="1"/>
        <v>0</v>
      </c>
      <c r="O24" s="99">
        <f t="shared" si="2"/>
        <v>0</v>
      </c>
      <c r="P24" s="99">
        <f t="shared" si="3"/>
        <v>0</v>
      </c>
      <c r="Q24" s="99">
        <f t="shared" si="4"/>
        <v>0</v>
      </c>
      <c r="R24" s="99">
        <f t="shared" si="5"/>
        <v>0</v>
      </c>
      <c r="S24" s="99">
        <f t="shared" si="6"/>
        <v>0</v>
      </c>
      <c r="T24" s="105">
        <f t="shared" si="8"/>
        <v>0</v>
      </c>
      <c r="U24" s="111"/>
      <c r="V24" s="91">
        <f>+IF(入力シート!$I$16="購入者価格",C24-T24+U24,入力シート!C36)</f>
        <v>0</v>
      </c>
    </row>
    <row r="25" spans="1:22" x14ac:dyDescent="0.15">
      <c r="A25" s="86" t="s">
        <v>216</v>
      </c>
      <c r="B25" s="87" t="s">
        <v>185</v>
      </c>
      <c r="C25" s="97">
        <f>+IF(入力シート!$I$16="購入者価格",入力シート!C37,0)</f>
        <v>0</v>
      </c>
      <c r="D25" s="88">
        <v>7.8152210863029314E-2</v>
      </c>
      <c r="E25" s="130">
        <v>4.7891118931585708E-6</v>
      </c>
      <c r="F25" s="89">
        <v>8.3980124663194829E-3</v>
      </c>
      <c r="G25" s="89">
        <v>4.075098847269475E-5</v>
      </c>
      <c r="H25" s="89">
        <v>2.802936578923171E-4</v>
      </c>
      <c r="I25" s="89">
        <v>7.35781736312544E-5</v>
      </c>
      <c r="J25" s="89">
        <v>6.7421987979503293E-4</v>
      </c>
      <c r="K25" s="90">
        <v>1.9633617266716264E-3</v>
      </c>
      <c r="L25" s="98">
        <f t="shared" si="7"/>
        <v>0</v>
      </c>
      <c r="M25" s="99">
        <f t="shared" si="0"/>
        <v>0</v>
      </c>
      <c r="N25" s="99">
        <f t="shared" si="1"/>
        <v>0</v>
      </c>
      <c r="O25" s="99">
        <f t="shared" si="2"/>
        <v>0</v>
      </c>
      <c r="P25" s="99">
        <f t="shared" si="3"/>
        <v>0</v>
      </c>
      <c r="Q25" s="99">
        <f t="shared" si="4"/>
        <v>0</v>
      </c>
      <c r="R25" s="99">
        <f t="shared" si="5"/>
        <v>0</v>
      </c>
      <c r="S25" s="99">
        <f t="shared" si="6"/>
        <v>0</v>
      </c>
      <c r="T25" s="105">
        <f t="shared" si="8"/>
        <v>0</v>
      </c>
      <c r="U25" s="111"/>
      <c r="V25" s="91">
        <f>+IF(入力シート!$I$16="購入者価格",C25-T25+U25,入力シート!C37)</f>
        <v>0</v>
      </c>
    </row>
    <row r="26" spans="1:22" x14ac:dyDescent="0.15">
      <c r="A26" s="86" t="s">
        <v>217</v>
      </c>
      <c r="B26" s="87" t="s">
        <v>186</v>
      </c>
      <c r="C26" s="97">
        <f>+IF(入力シート!$I$16="購入者価格",入力シート!C38,0)</f>
        <v>0</v>
      </c>
      <c r="D26" s="88">
        <v>0.21351923169461506</v>
      </c>
      <c r="E26" s="130">
        <v>2.78871093416089E-5</v>
      </c>
      <c r="F26" s="89">
        <v>7.1896821763421286E-3</v>
      </c>
      <c r="G26" s="89">
        <v>3.104515051465098E-5</v>
      </c>
      <c r="H26" s="89">
        <v>2.1565674383367035E-4</v>
      </c>
      <c r="I26" s="89">
        <v>1.0062910856473077E-5</v>
      </c>
      <c r="J26" s="89">
        <v>4.2547914041544943E-4</v>
      </c>
      <c r="K26" s="90">
        <v>1.3519627787914733E-3</v>
      </c>
      <c r="L26" s="98">
        <f t="shared" si="7"/>
        <v>0</v>
      </c>
      <c r="M26" s="99">
        <f t="shared" si="0"/>
        <v>0</v>
      </c>
      <c r="N26" s="99">
        <f t="shared" si="1"/>
        <v>0</v>
      </c>
      <c r="O26" s="99">
        <f t="shared" si="2"/>
        <v>0</v>
      </c>
      <c r="P26" s="99">
        <f t="shared" si="3"/>
        <v>0</v>
      </c>
      <c r="Q26" s="99">
        <f t="shared" si="4"/>
        <v>0</v>
      </c>
      <c r="R26" s="99">
        <f t="shared" si="5"/>
        <v>0</v>
      </c>
      <c r="S26" s="99">
        <f t="shared" si="6"/>
        <v>0</v>
      </c>
      <c r="T26" s="105">
        <f t="shared" si="8"/>
        <v>0</v>
      </c>
      <c r="U26" s="111"/>
      <c r="V26" s="91">
        <f>+IF(入力シート!$I$16="購入者価格",C26-T26+U26,入力シート!C38)</f>
        <v>0</v>
      </c>
    </row>
    <row r="27" spans="1:22" x14ac:dyDescent="0.15">
      <c r="A27" s="86" t="s">
        <v>218</v>
      </c>
      <c r="B27" s="87" t="s">
        <v>219</v>
      </c>
      <c r="C27" s="97">
        <f>+IF(入力シート!$I$16="購入者価格",入力シート!C39,0)</f>
        <v>0</v>
      </c>
      <c r="D27" s="88">
        <v>0.20119537118230255</v>
      </c>
      <c r="E27" s="130">
        <v>1.5179131263289038E-5</v>
      </c>
      <c r="F27" s="89">
        <v>6.5954784870843105E-3</v>
      </c>
      <c r="G27" s="89">
        <v>3.3715185786728536E-5</v>
      </c>
      <c r="H27" s="89">
        <v>2.7592449666584542E-4</v>
      </c>
      <c r="I27" s="89">
        <v>1.3062810077542008E-5</v>
      </c>
      <c r="J27" s="89">
        <v>4.0983654410880403E-4</v>
      </c>
      <c r="K27" s="90">
        <v>1.3282469621304028E-3</v>
      </c>
      <c r="L27" s="98">
        <f t="shared" si="7"/>
        <v>0</v>
      </c>
      <c r="M27" s="99">
        <f t="shared" si="0"/>
        <v>0</v>
      </c>
      <c r="N27" s="99">
        <f t="shared" si="1"/>
        <v>0</v>
      </c>
      <c r="O27" s="99">
        <f t="shared" si="2"/>
        <v>0</v>
      </c>
      <c r="P27" s="99">
        <f t="shared" si="3"/>
        <v>0</v>
      </c>
      <c r="Q27" s="99">
        <f t="shared" si="4"/>
        <v>0</v>
      </c>
      <c r="R27" s="99">
        <f t="shared" si="5"/>
        <v>0</v>
      </c>
      <c r="S27" s="99">
        <f t="shared" si="6"/>
        <v>0</v>
      </c>
      <c r="T27" s="105">
        <f t="shared" si="8"/>
        <v>0</v>
      </c>
      <c r="U27" s="111"/>
      <c r="V27" s="91">
        <f>+IF(入力シート!$I$16="購入者価格",C27-T27+U27,入力シート!C39)</f>
        <v>0</v>
      </c>
    </row>
    <row r="28" spans="1:22" x14ac:dyDescent="0.15">
      <c r="A28" s="86" t="s">
        <v>220</v>
      </c>
      <c r="B28" s="87" t="s">
        <v>187</v>
      </c>
      <c r="C28" s="97">
        <f>+IF(入力シート!$I$16="購入者価格",入力シート!C40,0)</f>
        <v>0</v>
      </c>
      <c r="D28" s="88">
        <v>0.1177519288953109</v>
      </c>
      <c r="E28" s="130">
        <v>6.2167946719833404E-5</v>
      </c>
      <c r="F28" s="89">
        <v>1.2716299317501402E-2</v>
      </c>
      <c r="G28" s="89">
        <v>5.5400326620646688E-4</v>
      </c>
      <c r="H28" s="89">
        <v>1.8522799664862746E-3</v>
      </c>
      <c r="I28" s="89">
        <v>1.3747096131913179E-5</v>
      </c>
      <c r="J28" s="89">
        <v>8.8560488129253018E-4</v>
      </c>
      <c r="K28" s="90">
        <v>1.9110817578176429E-3</v>
      </c>
      <c r="L28" s="98">
        <f t="shared" si="7"/>
        <v>0</v>
      </c>
      <c r="M28" s="99">
        <f t="shared" si="0"/>
        <v>0</v>
      </c>
      <c r="N28" s="99">
        <f t="shared" si="1"/>
        <v>0</v>
      </c>
      <c r="O28" s="99">
        <f t="shared" si="2"/>
        <v>0</v>
      </c>
      <c r="P28" s="99">
        <f t="shared" si="3"/>
        <v>0</v>
      </c>
      <c r="Q28" s="99">
        <f t="shared" si="4"/>
        <v>0</v>
      </c>
      <c r="R28" s="99">
        <f t="shared" si="5"/>
        <v>0</v>
      </c>
      <c r="S28" s="99">
        <f t="shared" si="6"/>
        <v>0</v>
      </c>
      <c r="T28" s="105">
        <f t="shared" si="8"/>
        <v>0</v>
      </c>
      <c r="U28" s="111"/>
      <c r="V28" s="91">
        <f>+IF(入力シート!$I$16="購入者価格",C28-T28+U28,入力シート!C40)</f>
        <v>0</v>
      </c>
    </row>
    <row r="29" spans="1:22" x14ac:dyDescent="0.15">
      <c r="A29" s="86" t="s">
        <v>221</v>
      </c>
      <c r="B29" s="87" t="s">
        <v>2</v>
      </c>
      <c r="C29" s="97">
        <f>+IF(入力シート!$I$16="購入者価格",入力シート!C41,0)</f>
        <v>0</v>
      </c>
      <c r="D29" s="88">
        <v>0.31602995661169125</v>
      </c>
      <c r="E29" s="130">
        <v>5.8797759238999348E-5</v>
      </c>
      <c r="F29" s="89">
        <v>4.0525027204911593E-2</v>
      </c>
      <c r="G29" s="89">
        <v>2.3857760104324858E-4</v>
      </c>
      <c r="H29" s="89">
        <v>3.7830256416035429E-4</v>
      </c>
      <c r="I29" s="89">
        <v>4.3091108558472214E-5</v>
      </c>
      <c r="J29" s="89">
        <v>2.2265491092956923E-3</v>
      </c>
      <c r="K29" s="90">
        <v>5.5233108591987521E-3</v>
      </c>
      <c r="L29" s="98">
        <f t="shared" si="7"/>
        <v>0</v>
      </c>
      <c r="M29" s="99">
        <f t="shared" si="0"/>
        <v>0</v>
      </c>
      <c r="N29" s="99">
        <f t="shared" si="1"/>
        <v>0</v>
      </c>
      <c r="O29" s="99">
        <f t="shared" si="2"/>
        <v>0</v>
      </c>
      <c r="P29" s="99">
        <f t="shared" si="3"/>
        <v>0</v>
      </c>
      <c r="Q29" s="99">
        <f t="shared" si="4"/>
        <v>0</v>
      </c>
      <c r="R29" s="99">
        <f t="shared" si="5"/>
        <v>0</v>
      </c>
      <c r="S29" s="99">
        <f t="shared" si="6"/>
        <v>0</v>
      </c>
      <c r="T29" s="105">
        <f t="shared" si="8"/>
        <v>0</v>
      </c>
      <c r="U29" s="111"/>
      <c r="V29" s="91">
        <f>+IF(入力シート!$I$16="購入者価格",C29-T29+U29,入力シート!C41)</f>
        <v>0</v>
      </c>
    </row>
    <row r="30" spans="1:22" x14ac:dyDescent="0.15">
      <c r="A30" s="86" t="s">
        <v>222</v>
      </c>
      <c r="B30" s="87" t="s">
        <v>188</v>
      </c>
      <c r="C30" s="97">
        <f>+IF(入力シート!$I$16="購入者価格",入力シート!C42,0)</f>
        <v>0</v>
      </c>
      <c r="D30" s="88">
        <v>0</v>
      </c>
      <c r="E30" s="130">
        <v>0</v>
      </c>
      <c r="F30" s="89">
        <v>0</v>
      </c>
      <c r="G30" s="89">
        <v>0</v>
      </c>
      <c r="H30" s="89">
        <v>0</v>
      </c>
      <c r="I30" s="89">
        <v>0</v>
      </c>
      <c r="J30" s="89">
        <v>0</v>
      </c>
      <c r="K30" s="90">
        <v>0</v>
      </c>
      <c r="L30" s="98">
        <f t="shared" si="7"/>
        <v>0</v>
      </c>
      <c r="M30" s="99">
        <f t="shared" si="0"/>
        <v>0</v>
      </c>
      <c r="N30" s="99">
        <f t="shared" si="1"/>
        <v>0</v>
      </c>
      <c r="O30" s="99">
        <f t="shared" si="2"/>
        <v>0</v>
      </c>
      <c r="P30" s="99">
        <f t="shared" si="3"/>
        <v>0</v>
      </c>
      <c r="Q30" s="99">
        <f t="shared" si="4"/>
        <v>0</v>
      </c>
      <c r="R30" s="99">
        <f t="shared" si="5"/>
        <v>0</v>
      </c>
      <c r="S30" s="99">
        <f t="shared" si="6"/>
        <v>0</v>
      </c>
      <c r="T30" s="105">
        <f t="shared" si="8"/>
        <v>0</v>
      </c>
      <c r="U30" s="111"/>
      <c r="V30" s="91">
        <f>+IF(入力シート!$I$16="購入者価格",C30-T30+U30,入力シート!C42)</f>
        <v>0</v>
      </c>
    </row>
    <row r="31" spans="1:22" x14ac:dyDescent="0.15">
      <c r="A31" s="86" t="s">
        <v>223</v>
      </c>
      <c r="B31" s="87" t="s">
        <v>191</v>
      </c>
      <c r="C31" s="97">
        <f>+IF(入力シート!$I$16="購入者価格",入力シート!C43,0)</f>
        <v>0</v>
      </c>
      <c r="D31" s="88">
        <v>0</v>
      </c>
      <c r="E31" s="130">
        <v>0</v>
      </c>
      <c r="F31" s="89">
        <v>0</v>
      </c>
      <c r="G31" s="89">
        <v>0</v>
      </c>
      <c r="H31" s="89">
        <v>0</v>
      </c>
      <c r="I31" s="89">
        <v>0</v>
      </c>
      <c r="J31" s="89">
        <v>0</v>
      </c>
      <c r="K31" s="90">
        <v>0</v>
      </c>
      <c r="L31" s="98">
        <f t="shared" si="7"/>
        <v>0</v>
      </c>
      <c r="M31" s="99">
        <f t="shared" si="0"/>
        <v>0</v>
      </c>
      <c r="N31" s="99">
        <f t="shared" si="1"/>
        <v>0</v>
      </c>
      <c r="O31" s="99">
        <f t="shared" si="2"/>
        <v>0</v>
      </c>
      <c r="P31" s="99">
        <f t="shared" si="3"/>
        <v>0</v>
      </c>
      <c r="Q31" s="99">
        <f t="shared" si="4"/>
        <v>0</v>
      </c>
      <c r="R31" s="99">
        <f t="shared" si="5"/>
        <v>0</v>
      </c>
      <c r="S31" s="99">
        <f t="shared" si="6"/>
        <v>0</v>
      </c>
      <c r="T31" s="105">
        <f t="shared" si="8"/>
        <v>0</v>
      </c>
      <c r="U31" s="111"/>
      <c r="V31" s="91">
        <f>+IF(入力シート!$I$16="購入者価格",C31-T31+U31,入力シート!C43)</f>
        <v>0</v>
      </c>
    </row>
    <row r="32" spans="1:22" x14ac:dyDescent="0.15">
      <c r="A32" s="86" t="s">
        <v>224</v>
      </c>
      <c r="B32" s="87" t="s">
        <v>225</v>
      </c>
      <c r="C32" s="97">
        <f>+IF(入力シート!$I$16="購入者価格",入力シート!C44,0)</f>
        <v>0</v>
      </c>
      <c r="D32" s="88">
        <v>0</v>
      </c>
      <c r="E32" s="130">
        <v>0</v>
      </c>
      <c r="F32" s="89">
        <v>0</v>
      </c>
      <c r="G32" s="89">
        <v>0</v>
      </c>
      <c r="H32" s="89">
        <v>0</v>
      </c>
      <c r="I32" s="89">
        <v>0</v>
      </c>
      <c r="J32" s="89">
        <v>0</v>
      </c>
      <c r="K32" s="90">
        <v>0</v>
      </c>
      <c r="L32" s="98">
        <f t="shared" si="7"/>
        <v>0</v>
      </c>
      <c r="M32" s="99">
        <f t="shared" si="0"/>
        <v>0</v>
      </c>
      <c r="N32" s="99">
        <f t="shared" si="1"/>
        <v>0</v>
      </c>
      <c r="O32" s="99">
        <f t="shared" si="2"/>
        <v>0</v>
      </c>
      <c r="P32" s="99">
        <f t="shared" si="3"/>
        <v>0</v>
      </c>
      <c r="Q32" s="99">
        <f t="shared" si="4"/>
        <v>0</v>
      </c>
      <c r="R32" s="99">
        <f t="shared" si="5"/>
        <v>0</v>
      </c>
      <c r="S32" s="99">
        <f t="shared" si="6"/>
        <v>0</v>
      </c>
      <c r="T32" s="105">
        <f t="shared" si="8"/>
        <v>0</v>
      </c>
      <c r="U32" s="111"/>
      <c r="V32" s="91">
        <f>+IF(入力シート!$I$16="購入者価格",C32-T32+U32,入力シート!C44)</f>
        <v>0</v>
      </c>
    </row>
    <row r="33" spans="1:22" x14ac:dyDescent="0.15">
      <c r="A33" s="86" t="s">
        <v>226</v>
      </c>
      <c r="B33" s="87" t="s">
        <v>227</v>
      </c>
      <c r="C33" s="97">
        <f>+IF(入力シート!$I$16="購入者価格",入力シート!C45,0)</f>
        <v>0</v>
      </c>
      <c r="D33" s="88">
        <v>0</v>
      </c>
      <c r="E33" s="130">
        <v>0</v>
      </c>
      <c r="F33" s="89">
        <v>0</v>
      </c>
      <c r="G33" s="89">
        <v>0</v>
      </c>
      <c r="H33" s="89">
        <v>0</v>
      </c>
      <c r="I33" s="89">
        <v>0</v>
      </c>
      <c r="J33" s="89">
        <v>0</v>
      </c>
      <c r="K33" s="90">
        <v>0</v>
      </c>
      <c r="L33" s="98">
        <f t="shared" si="7"/>
        <v>0</v>
      </c>
      <c r="M33" s="99">
        <f t="shared" si="0"/>
        <v>0</v>
      </c>
      <c r="N33" s="99">
        <f t="shared" si="1"/>
        <v>0</v>
      </c>
      <c r="O33" s="99">
        <f t="shared" si="2"/>
        <v>0</v>
      </c>
      <c r="P33" s="99">
        <f t="shared" si="3"/>
        <v>0</v>
      </c>
      <c r="Q33" s="99">
        <f t="shared" si="4"/>
        <v>0</v>
      </c>
      <c r="R33" s="99">
        <f t="shared" si="5"/>
        <v>0</v>
      </c>
      <c r="S33" s="99">
        <f t="shared" si="6"/>
        <v>0</v>
      </c>
      <c r="T33" s="105">
        <f t="shared" si="8"/>
        <v>0</v>
      </c>
      <c r="U33" s="111"/>
      <c r="V33" s="91">
        <f>+IF(入力シート!$I$16="購入者価格",C33-T33+U33,入力シート!C45)</f>
        <v>0</v>
      </c>
    </row>
    <row r="34" spans="1:22" x14ac:dyDescent="0.15">
      <c r="A34" s="86" t="s">
        <v>228</v>
      </c>
      <c r="B34" s="133" t="s">
        <v>3</v>
      </c>
      <c r="C34" s="97">
        <f>+IF(入力シート!$I$16="購入者価格",入力シート!C46,0)</f>
        <v>0</v>
      </c>
      <c r="D34" s="88">
        <v>0</v>
      </c>
      <c r="E34" s="130">
        <v>0</v>
      </c>
      <c r="F34" s="89">
        <v>0</v>
      </c>
      <c r="G34" s="89">
        <v>0</v>
      </c>
      <c r="H34" s="89">
        <v>0</v>
      </c>
      <c r="I34" s="89">
        <v>0</v>
      </c>
      <c r="J34" s="89">
        <v>0</v>
      </c>
      <c r="K34" s="90">
        <v>0</v>
      </c>
      <c r="L34" s="98">
        <f t="shared" si="7"/>
        <v>0</v>
      </c>
      <c r="M34" s="99">
        <f t="shared" si="0"/>
        <v>0</v>
      </c>
      <c r="N34" s="99">
        <f t="shared" si="1"/>
        <v>0</v>
      </c>
      <c r="O34" s="99">
        <f t="shared" si="2"/>
        <v>0</v>
      </c>
      <c r="P34" s="99">
        <f t="shared" si="3"/>
        <v>0</v>
      </c>
      <c r="Q34" s="99">
        <f t="shared" si="4"/>
        <v>0</v>
      </c>
      <c r="R34" s="99">
        <f t="shared" si="5"/>
        <v>0</v>
      </c>
      <c r="S34" s="99">
        <f t="shared" si="6"/>
        <v>0</v>
      </c>
      <c r="T34" s="105">
        <f t="shared" si="8"/>
        <v>0</v>
      </c>
      <c r="U34" s="134">
        <f>$L$47</f>
        <v>0</v>
      </c>
      <c r="V34" s="91">
        <f>+IF(入力シート!$I$16="購入者価格",C34-T34+U34,入力シート!C46)</f>
        <v>0</v>
      </c>
    </row>
    <row r="35" spans="1:22" x14ac:dyDescent="0.15">
      <c r="A35" s="86" t="s">
        <v>229</v>
      </c>
      <c r="B35" s="87" t="s">
        <v>4</v>
      </c>
      <c r="C35" s="97">
        <f>+IF(入力シート!$I$16="購入者価格",入力シート!C47,0)</f>
        <v>0</v>
      </c>
      <c r="D35" s="88">
        <v>0</v>
      </c>
      <c r="E35" s="130">
        <v>0</v>
      </c>
      <c r="F35" s="89">
        <v>0</v>
      </c>
      <c r="G35" s="89">
        <v>0</v>
      </c>
      <c r="H35" s="89">
        <v>0</v>
      </c>
      <c r="I35" s="89">
        <v>0</v>
      </c>
      <c r="J35" s="89">
        <v>0</v>
      </c>
      <c r="K35" s="90">
        <v>0</v>
      </c>
      <c r="L35" s="98">
        <f t="shared" si="7"/>
        <v>0</v>
      </c>
      <c r="M35" s="99">
        <f t="shared" si="0"/>
        <v>0</v>
      </c>
      <c r="N35" s="99">
        <f t="shared" si="1"/>
        <v>0</v>
      </c>
      <c r="O35" s="99">
        <f t="shared" si="2"/>
        <v>0</v>
      </c>
      <c r="P35" s="99">
        <f t="shared" si="3"/>
        <v>0</v>
      </c>
      <c r="Q35" s="99">
        <f t="shared" si="4"/>
        <v>0</v>
      </c>
      <c r="R35" s="99">
        <f t="shared" si="5"/>
        <v>0</v>
      </c>
      <c r="S35" s="99">
        <f t="shared" si="6"/>
        <v>0</v>
      </c>
      <c r="T35" s="105">
        <f t="shared" si="8"/>
        <v>0</v>
      </c>
      <c r="U35" s="111"/>
      <c r="V35" s="91">
        <f>+IF(入力シート!$I$16="購入者価格",C35-T35+U35,入力シート!C47)</f>
        <v>0</v>
      </c>
    </row>
    <row r="36" spans="1:22" x14ac:dyDescent="0.15">
      <c r="A36" s="86" t="s">
        <v>230</v>
      </c>
      <c r="B36" s="87" t="s">
        <v>231</v>
      </c>
      <c r="C36" s="97">
        <f>+IF(入力シート!$I$16="購入者価格",入力シート!C48,0)</f>
        <v>0</v>
      </c>
      <c r="D36" s="88">
        <v>0</v>
      </c>
      <c r="E36" s="130">
        <v>0</v>
      </c>
      <c r="F36" s="89">
        <v>0</v>
      </c>
      <c r="G36" s="89">
        <v>0</v>
      </c>
      <c r="H36" s="89">
        <v>0</v>
      </c>
      <c r="I36" s="89">
        <v>0</v>
      </c>
      <c r="J36" s="89">
        <v>0</v>
      </c>
      <c r="K36" s="90">
        <v>0</v>
      </c>
      <c r="L36" s="98">
        <f t="shared" si="7"/>
        <v>0</v>
      </c>
      <c r="M36" s="99">
        <f t="shared" si="0"/>
        <v>0</v>
      </c>
      <c r="N36" s="99">
        <f t="shared" si="1"/>
        <v>0</v>
      </c>
      <c r="O36" s="99">
        <f t="shared" si="2"/>
        <v>0</v>
      </c>
      <c r="P36" s="99">
        <f t="shared" si="3"/>
        <v>0</v>
      </c>
      <c r="Q36" s="99">
        <f t="shared" si="4"/>
        <v>0</v>
      </c>
      <c r="R36" s="99">
        <f t="shared" si="5"/>
        <v>0</v>
      </c>
      <c r="S36" s="99">
        <f t="shared" si="6"/>
        <v>0</v>
      </c>
      <c r="T36" s="105">
        <f t="shared" si="8"/>
        <v>0</v>
      </c>
      <c r="U36" s="111"/>
      <c r="V36" s="91">
        <f>+IF(入力シート!$I$16="購入者価格",C36-T36+U36,入力シート!C48)</f>
        <v>0</v>
      </c>
    </row>
    <row r="37" spans="1:22" x14ac:dyDescent="0.15">
      <c r="A37" s="86" t="s">
        <v>232</v>
      </c>
      <c r="B37" s="132" t="s">
        <v>233</v>
      </c>
      <c r="C37" s="97">
        <f>+IF(入力シート!$I$16="購入者価格",入力シート!C49,0)</f>
        <v>0</v>
      </c>
      <c r="D37" s="88">
        <v>0</v>
      </c>
      <c r="E37" s="130">
        <v>0</v>
      </c>
      <c r="F37" s="89">
        <v>0</v>
      </c>
      <c r="G37" s="89">
        <v>0</v>
      </c>
      <c r="H37" s="89">
        <v>0</v>
      </c>
      <c r="I37" s="89">
        <v>0</v>
      </c>
      <c r="J37" s="89">
        <v>0</v>
      </c>
      <c r="K37" s="90">
        <v>0</v>
      </c>
      <c r="L37" s="98">
        <f t="shared" si="7"/>
        <v>0</v>
      </c>
      <c r="M37" s="99">
        <f t="shared" si="0"/>
        <v>0</v>
      </c>
      <c r="N37" s="99">
        <f t="shared" si="1"/>
        <v>0</v>
      </c>
      <c r="O37" s="99">
        <f t="shared" si="2"/>
        <v>0</v>
      </c>
      <c r="P37" s="99">
        <f t="shared" si="3"/>
        <v>0</v>
      </c>
      <c r="Q37" s="99">
        <f t="shared" si="4"/>
        <v>0</v>
      </c>
      <c r="R37" s="99">
        <f t="shared" si="5"/>
        <v>0</v>
      </c>
      <c r="S37" s="99">
        <f t="shared" si="6"/>
        <v>0</v>
      </c>
      <c r="T37" s="105">
        <f t="shared" si="8"/>
        <v>0</v>
      </c>
      <c r="U37" s="135">
        <f>SUM(M47:S47)</f>
        <v>0</v>
      </c>
      <c r="V37" s="91">
        <f>+IF(入力シート!$I$16="購入者価格",C37-T37+U37,入力シート!C49)</f>
        <v>0</v>
      </c>
    </row>
    <row r="38" spans="1:22" x14ac:dyDescent="0.15">
      <c r="A38" s="86" t="s">
        <v>234</v>
      </c>
      <c r="B38" s="87" t="s">
        <v>189</v>
      </c>
      <c r="C38" s="97">
        <f>+IF(入力シート!$I$16="購入者価格",入力シート!C50,0)</f>
        <v>0</v>
      </c>
      <c r="D38" s="88">
        <v>3.5014869456706281E-2</v>
      </c>
      <c r="E38" s="130">
        <v>2.2438918425302038E-5</v>
      </c>
      <c r="F38" s="89">
        <v>3.6458463650478512E-3</v>
      </c>
      <c r="G38" s="89">
        <v>5.1354168042649298E-7</v>
      </c>
      <c r="H38" s="89">
        <v>5.5776332512988538E-6</v>
      </c>
      <c r="I38" s="89">
        <v>6.5048612854022443E-6</v>
      </c>
      <c r="J38" s="89">
        <v>2.242037386461997E-4</v>
      </c>
      <c r="K38" s="90">
        <v>9.7057951095939313E-4</v>
      </c>
      <c r="L38" s="98">
        <f t="shared" si="7"/>
        <v>0</v>
      </c>
      <c r="M38" s="99">
        <f t="shared" si="0"/>
        <v>0</v>
      </c>
      <c r="N38" s="99">
        <f t="shared" si="1"/>
        <v>0</v>
      </c>
      <c r="O38" s="99">
        <f t="shared" si="2"/>
        <v>0</v>
      </c>
      <c r="P38" s="99">
        <f t="shared" si="3"/>
        <v>0</v>
      </c>
      <c r="Q38" s="99">
        <f t="shared" si="4"/>
        <v>0</v>
      </c>
      <c r="R38" s="99">
        <f t="shared" si="5"/>
        <v>0</v>
      </c>
      <c r="S38" s="99">
        <f t="shared" si="6"/>
        <v>0</v>
      </c>
      <c r="T38" s="105">
        <f t="shared" si="8"/>
        <v>0</v>
      </c>
      <c r="U38" s="111"/>
      <c r="V38" s="91">
        <f>+IF(入力シート!$I$16="購入者価格",C38-T38+U38,入力シート!C50)</f>
        <v>0</v>
      </c>
    </row>
    <row r="39" spans="1:22" x14ac:dyDescent="0.15">
      <c r="A39" s="86" t="s">
        <v>235</v>
      </c>
      <c r="B39" s="87" t="s">
        <v>5</v>
      </c>
      <c r="C39" s="97">
        <f>+IF(入力シート!$I$16="購入者価格",入力シート!C51,0)</f>
        <v>0</v>
      </c>
      <c r="D39" s="88">
        <v>0</v>
      </c>
      <c r="E39" s="130">
        <v>0</v>
      </c>
      <c r="F39" s="89">
        <v>0</v>
      </c>
      <c r="G39" s="89">
        <v>0</v>
      </c>
      <c r="H39" s="89">
        <v>0</v>
      </c>
      <c r="I39" s="89">
        <v>0</v>
      </c>
      <c r="J39" s="89">
        <v>0</v>
      </c>
      <c r="K39" s="90">
        <v>0</v>
      </c>
      <c r="L39" s="98">
        <f t="shared" si="7"/>
        <v>0</v>
      </c>
      <c r="M39" s="99">
        <f t="shared" si="0"/>
        <v>0</v>
      </c>
      <c r="N39" s="99">
        <f t="shared" si="1"/>
        <v>0</v>
      </c>
      <c r="O39" s="99">
        <f t="shared" si="2"/>
        <v>0</v>
      </c>
      <c r="P39" s="99">
        <f t="shared" si="3"/>
        <v>0</v>
      </c>
      <c r="Q39" s="99">
        <f t="shared" si="4"/>
        <v>0</v>
      </c>
      <c r="R39" s="99">
        <f t="shared" si="5"/>
        <v>0</v>
      </c>
      <c r="S39" s="99">
        <f t="shared" si="6"/>
        <v>0</v>
      </c>
      <c r="T39" s="105">
        <f t="shared" si="8"/>
        <v>0</v>
      </c>
      <c r="U39" s="111"/>
      <c r="V39" s="91">
        <f>+IF(入力シート!$I$16="購入者価格",C39-T39+U39,入力シート!C51)</f>
        <v>0</v>
      </c>
    </row>
    <row r="40" spans="1:22" x14ac:dyDescent="0.15">
      <c r="A40" s="86" t="s">
        <v>236</v>
      </c>
      <c r="B40" s="87" t="s">
        <v>237</v>
      </c>
      <c r="C40" s="97">
        <f>+IF(入力シート!$I$16="購入者価格",入力シート!C52,0)</f>
        <v>0</v>
      </c>
      <c r="D40" s="88">
        <v>0</v>
      </c>
      <c r="E40" s="130">
        <v>0</v>
      </c>
      <c r="F40" s="89">
        <v>1.4645688945943398E-5</v>
      </c>
      <c r="G40" s="89">
        <v>0</v>
      </c>
      <c r="H40" s="89">
        <v>0</v>
      </c>
      <c r="I40" s="89">
        <v>0</v>
      </c>
      <c r="J40" s="89">
        <v>0</v>
      </c>
      <c r="K40" s="90">
        <v>0</v>
      </c>
      <c r="L40" s="98">
        <f t="shared" si="7"/>
        <v>0</v>
      </c>
      <c r="M40" s="99">
        <f t="shared" si="0"/>
        <v>0</v>
      </c>
      <c r="N40" s="99">
        <f t="shared" si="1"/>
        <v>0</v>
      </c>
      <c r="O40" s="99">
        <f t="shared" si="2"/>
        <v>0</v>
      </c>
      <c r="P40" s="99">
        <f t="shared" si="3"/>
        <v>0</v>
      </c>
      <c r="Q40" s="99">
        <f t="shared" si="4"/>
        <v>0</v>
      </c>
      <c r="R40" s="99">
        <f t="shared" si="5"/>
        <v>0</v>
      </c>
      <c r="S40" s="99">
        <f t="shared" si="6"/>
        <v>0</v>
      </c>
      <c r="T40" s="105">
        <f t="shared" si="8"/>
        <v>0</v>
      </c>
      <c r="U40" s="111"/>
      <c r="V40" s="91">
        <f>+IF(入力シート!$I$16="購入者価格",C40-T40+U40,入力シート!C52)</f>
        <v>0</v>
      </c>
    </row>
    <row r="41" spans="1:22" x14ac:dyDescent="0.15">
      <c r="A41" s="86" t="s">
        <v>238</v>
      </c>
      <c r="B41" s="87" t="s">
        <v>239</v>
      </c>
      <c r="C41" s="97">
        <f>+IF(入力シート!$I$16="購入者価格",入力シート!C53,0)</f>
        <v>0</v>
      </c>
      <c r="D41" s="88">
        <v>0</v>
      </c>
      <c r="E41" s="130">
        <v>0</v>
      </c>
      <c r="F41" s="89">
        <v>0</v>
      </c>
      <c r="G41" s="89">
        <v>0</v>
      </c>
      <c r="H41" s="89">
        <v>0</v>
      </c>
      <c r="I41" s="89">
        <v>0</v>
      </c>
      <c r="J41" s="89">
        <v>0</v>
      </c>
      <c r="K41" s="90">
        <v>0</v>
      </c>
      <c r="L41" s="98">
        <f t="shared" si="7"/>
        <v>0</v>
      </c>
      <c r="M41" s="99">
        <f t="shared" si="0"/>
        <v>0</v>
      </c>
      <c r="N41" s="99">
        <f t="shared" si="1"/>
        <v>0</v>
      </c>
      <c r="O41" s="99">
        <f t="shared" si="2"/>
        <v>0</v>
      </c>
      <c r="P41" s="99">
        <f t="shared" si="3"/>
        <v>0</v>
      </c>
      <c r="Q41" s="99">
        <f t="shared" si="4"/>
        <v>0</v>
      </c>
      <c r="R41" s="99">
        <f t="shared" si="5"/>
        <v>0</v>
      </c>
      <c r="S41" s="99">
        <f t="shared" si="6"/>
        <v>0</v>
      </c>
      <c r="T41" s="105">
        <f t="shared" si="8"/>
        <v>0</v>
      </c>
      <c r="U41" s="111"/>
      <c r="V41" s="91">
        <f>+IF(入力シート!$I$16="購入者価格",C41-T41+U41,入力シート!C53)</f>
        <v>0</v>
      </c>
    </row>
    <row r="42" spans="1:22" x14ac:dyDescent="0.15">
      <c r="A42" s="86" t="s">
        <v>240</v>
      </c>
      <c r="B42" s="87" t="s">
        <v>107</v>
      </c>
      <c r="C42" s="97">
        <f>+IF(入力シート!$I$16="購入者価格",入力シート!C54,0)</f>
        <v>0</v>
      </c>
      <c r="D42" s="88">
        <v>0</v>
      </c>
      <c r="E42" s="130">
        <v>0</v>
      </c>
      <c r="F42" s="89">
        <v>0</v>
      </c>
      <c r="G42" s="89">
        <v>0</v>
      </c>
      <c r="H42" s="89">
        <v>0</v>
      </c>
      <c r="I42" s="89">
        <v>0</v>
      </c>
      <c r="J42" s="89">
        <v>0</v>
      </c>
      <c r="K42" s="90">
        <v>0</v>
      </c>
      <c r="L42" s="98">
        <f t="shared" si="7"/>
        <v>0</v>
      </c>
      <c r="M42" s="99">
        <f t="shared" si="0"/>
        <v>0</v>
      </c>
      <c r="N42" s="99">
        <f t="shared" si="1"/>
        <v>0</v>
      </c>
      <c r="O42" s="99">
        <f t="shared" si="2"/>
        <v>0</v>
      </c>
      <c r="P42" s="99">
        <f t="shared" si="3"/>
        <v>0</v>
      </c>
      <c r="Q42" s="99">
        <f t="shared" si="4"/>
        <v>0</v>
      </c>
      <c r="R42" s="99">
        <f t="shared" si="5"/>
        <v>0</v>
      </c>
      <c r="S42" s="99">
        <f t="shared" si="6"/>
        <v>0</v>
      </c>
      <c r="T42" s="105">
        <f t="shared" si="8"/>
        <v>0</v>
      </c>
      <c r="U42" s="111"/>
      <c r="V42" s="91">
        <f>+IF(入力シート!$I$16="購入者価格",C42-T42+U42,入力シート!C54)</f>
        <v>0</v>
      </c>
    </row>
    <row r="43" spans="1:22" x14ac:dyDescent="0.15">
      <c r="A43" s="86" t="s">
        <v>241</v>
      </c>
      <c r="B43" s="87" t="s">
        <v>190</v>
      </c>
      <c r="C43" s="97">
        <f>+IF(入力シート!$I$16="購入者価格",入力シート!C55,0)</f>
        <v>0</v>
      </c>
      <c r="D43" s="88">
        <v>0</v>
      </c>
      <c r="E43" s="130">
        <v>0</v>
      </c>
      <c r="F43" s="89">
        <v>0</v>
      </c>
      <c r="G43" s="89">
        <v>0</v>
      </c>
      <c r="H43" s="89">
        <v>0</v>
      </c>
      <c r="I43" s="89">
        <v>0</v>
      </c>
      <c r="J43" s="89">
        <v>0</v>
      </c>
      <c r="K43" s="90">
        <v>0</v>
      </c>
      <c r="L43" s="98">
        <f t="shared" si="7"/>
        <v>0</v>
      </c>
      <c r="M43" s="99">
        <f t="shared" si="0"/>
        <v>0</v>
      </c>
      <c r="N43" s="99">
        <f t="shared" si="1"/>
        <v>0</v>
      </c>
      <c r="O43" s="99">
        <f t="shared" si="2"/>
        <v>0</v>
      </c>
      <c r="P43" s="99">
        <f t="shared" si="3"/>
        <v>0</v>
      </c>
      <c r="Q43" s="99">
        <f t="shared" si="4"/>
        <v>0</v>
      </c>
      <c r="R43" s="99">
        <f t="shared" si="5"/>
        <v>0</v>
      </c>
      <c r="S43" s="99">
        <f t="shared" si="6"/>
        <v>0</v>
      </c>
      <c r="T43" s="105">
        <f t="shared" si="8"/>
        <v>0</v>
      </c>
      <c r="U43" s="111"/>
      <c r="V43" s="91">
        <f>+IF(入力シート!$I$16="購入者価格",C43-T43+U43,入力シート!C55)</f>
        <v>0</v>
      </c>
    </row>
    <row r="44" spans="1:22" x14ac:dyDescent="0.15">
      <c r="A44" s="86" t="s">
        <v>242</v>
      </c>
      <c r="B44" s="87" t="s">
        <v>243</v>
      </c>
      <c r="C44" s="97">
        <f>+IF(入力シート!$I$16="購入者価格",入力シート!C56,0)</f>
        <v>0</v>
      </c>
      <c r="D44" s="88">
        <v>0</v>
      </c>
      <c r="E44" s="130">
        <v>0</v>
      </c>
      <c r="F44" s="89">
        <v>0</v>
      </c>
      <c r="G44" s="89">
        <v>0</v>
      </c>
      <c r="H44" s="89">
        <v>0</v>
      </c>
      <c r="I44" s="89">
        <v>0</v>
      </c>
      <c r="J44" s="89">
        <v>0</v>
      </c>
      <c r="K44" s="90">
        <v>0</v>
      </c>
      <c r="L44" s="98">
        <f t="shared" si="7"/>
        <v>0</v>
      </c>
      <c r="M44" s="99">
        <f t="shared" si="0"/>
        <v>0</v>
      </c>
      <c r="N44" s="99">
        <f t="shared" si="1"/>
        <v>0</v>
      </c>
      <c r="O44" s="99">
        <f t="shared" si="2"/>
        <v>0</v>
      </c>
      <c r="P44" s="99">
        <f t="shared" si="3"/>
        <v>0</v>
      </c>
      <c r="Q44" s="99">
        <f t="shared" si="4"/>
        <v>0</v>
      </c>
      <c r="R44" s="99">
        <f t="shared" si="5"/>
        <v>0</v>
      </c>
      <c r="S44" s="99">
        <f t="shared" si="6"/>
        <v>0</v>
      </c>
      <c r="T44" s="105">
        <f t="shared" si="8"/>
        <v>0</v>
      </c>
      <c r="U44" s="111"/>
      <c r="V44" s="91">
        <f>+IF(入力シート!$I$16="購入者価格",C44-T44+U44,入力シート!C56)</f>
        <v>0</v>
      </c>
    </row>
    <row r="45" spans="1:22" x14ac:dyDescent="0.15">
      <c r="A45" s="86" t="s">
        <v>244</v>
      </c>
      <c r="B45" s="87" t="s">
        <v>6</v>
      </c>
      <c r="C45" s="97">
        <f>+IF(入力シート!$I$16="購入者価格",入力シート!C57,0)</f>
        <v>0</v>
      </c>
      <c r="D45" s="88">
        <v>0</v>
      </c>
      <c r="E45" s="130">
        <v>0</v>
      </c>
      <c r="F45" s="89">
        <v>0</v>
      </c>
      <c r="G45" s="89">
        <v>0</v>
      </c>
      <c r="H45" s="89">
        <v>0</v>
      </c>
      <c r="I45" s="89">
        <v>0</v>
      </c>
      <c r="J45" s="89">
        <v>0</v>
      </c>
      <c r="K45" s="90">
        <v>0</v>
      </c>
      <c r="L45" s="98">
        <f t="shared" si="7"/>
        <v>0</v>
      </c>
      <c r="M45" s="99">
        <f t="shared" si="0"/>
        <v>0</v>
      </c>
      <c r="N45" s="99">
        <f t="shared" si="1"/>
        <v>0</v>
      </c>
      <c r="O45" s="99">
        <f t="shared" si="2"/>
        <v>0</v>
      </c>
      <c r="P45" s="99">
        <f t="shared" si="3"/>
        <v>0</v>
      </c>
      <c r="Q45" s="99">
        <f t="shared" si="4"/>
        <v>0</v>
      </c>
      <c r="R45" s="99">
        <f t="shared" si="5"/>
        <v>0</v>
      </c>
      <c r="S45" s="99">
        <f t="shared" si="6"/>
        <v>0</v>
      </c>
      <c r="T45" s="105">
        <f t="shared" si="8"/>
        <v>0</v>
      </c>
      <c r="U45" s="111"/>
      <c r="V45" s="91">
        <f>+IF(入力シート!$I$16="購入者価格",C45-T45+U45,入力シート!C57)</f>
        <v>0</v>
      </c>
    </row>
    <row r="46" spans="1:22" ht="14.25" thickBot="1" x14ac:dyDescent="0.2">
      <c r="A46" s="86" t="s">
        <v>245</v>
      </c>
      <c r="B46" s="87" t="s">
        <v>8</v>
      </c>
      <c r="C46" s="97">
        <f>+IF(入力シート!$I$16="購入者価格",入力シート!C58,0)</f>
        <v>0</v>
      </c>
      <c r="D46" s="88">
        <v>2.8799595406213203E-2</v>
      </c>
      <c r="E46" s="130">
        <v>3.2049585832135529E-3</v>
      </c>
      <c r="F46" s="89">
        <v>4.7000542498994002E-3</v>
      </c>
      <c r="G46" s="89">
        <v>4.1652530067896086E-3</v>
      </c>
      <c r="H46" s="89">
        <v>5.0077718417427088E-3</v>
      </c>
      <c r="I46" s="89">
        <v>4.1375411035842078E-5</v>
      </c>
      <c r="J46" s="89">
        <v>5.5175553944587351E-3</v>
      </c>
      <c r="K46" s="90">
        <v>4.3255779134591901E-2</v>
      </c>
      <c r="L46" s="98">
        <f t="shared" ref="L46" si="9">$C46*D46</f>
        <v>0</v>
      </c>
      <c r="M46" s="99">
        <f t="shared" ref="M46" si="10">$C46*E46</f>
        <v>0</v>
      </c>
      <c r="N46" s="99">
        <f t="shared" ref="N46" si="11">$C46*F46</f>
        <v>0</v>
      </c>
      <c r="O46" s="99">
        <f t="shared" ref="O46" si="12">$C46*G46</f>
        <v>0</v>
      </c>
      <c r="P46" s="99">
        <f t="shared" ref="P46" si="13">$C46*H46</f>
        <v>0</v>
      </c>
      <c r="Q46" s="99">
        <f t="shared" ref="Q46" si="14">$C46*I46</f>
        <v>0</v>
      </c>
      <c r="R46" s="99">
        <f t="shared" ref="R46" si="15">$C46*J46</f>
        <v>0</v>
      </c>
      <c r="S46" s="99">
        <f t="shared" ref="S46" si="16">$C46*K46</f>
        <v>0</v>
      </c>
      <c r="T46" s="105">
        <f>SUM(L46:S46)</f>
        <v>0</v>
      </c>
      <c r="U46" s="111"/>
      <c r="V46" s="91">
        <f>+IF(入力シート!$I$16="購入者価格",C46-T46+U46,入力シート!C58)</f>
        <v>0</v>
      </c>
    </row>
    <row r="47" spans="1:22" ht="14.25" thickBot="1" x14ac:dyDescent="0.2">
      <c r="A47" s="311" t="s">
        <v>14</v>
      </c>
      <c r="B47" s="312"/>
      <c r="C47" s="124">
        <f>SUM(C8:C46)</f>
        <v>0</v>
      </c>
      <c r="D47" s="131"/>
      <c r="E47" s="116"/>
      <c r="F47" s="115"/>
      <c r="G47" s="115"/>
      <c r="H47" s="115"/>
      <c r="I47" s="115"/>
      <c r="J47" s="115"/>
      <c r="K47" s="127"/>
      <c r="L47" s="106">
        <f t="shared" ref="L47:V47" si="17">SUM(L8:L46)</f>
        <v>0</v>
      </c>
      <c r="M47" s="107">
        <f t="shared" si="17"/>
        <v>0</v>
      </c>
      <c r="N47" s="107">
        <f t="shared" si="17"/>
        <v>0</v>
      </c>
      <c r="O47" s="107">
        <f t="shared" si="17"/>
        <v>0</v>
      </c>
      <c r="P47" s="107">
        <f t="shared" si="17"/>
        <v>0</v>
      </c>
      <c r="Q47" s="107">
        <f t="shared" si="17"/>
        <v>0</v>
      </c>
      <c r="R47" s="107">
        <f t="shared" si="17"/>
        <v>0</v>
      </c>
      <c r="S47" s="107">
        <f t="shared" si="17"/>
        <v>0</v>
      </c>
      <c r="T47" s="108">
        <f t="shared" si="17"/>
        <v>0</v>
      </c>
      <c r="U47" s="109">
        <f t="shared" si="17"/>
        <v>0</v>
      </c>
      <c r="V47" s="205">
        <f t="shared" si="17"/>
        <v>0</v>
      </c>
    </row>
  </sheetData>
  <mergeCells count="3">
    <mergeCell ref="L5:U5"/>
    <mergeCell ref="A47:B47"/>
    <mergeCell ref="D5:K5"/>
  </mergeCells>
  <phoneticPr fontId="2"/>
  <pageMargins left="0.7" right="0.7" top="0.75" bottom="0.75" header="0.3" footer="0.3"/>
  <pageSetup paperSize="9" scale="39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2DB1C1-467E-47CF-8023-3E4E1FE79846}">
  <sheetPr codeName="Sheet7">
    <pageSetUpPr fitToPage="1"/>
  </sheetPr>
  <dimension ref="A1:AC60"/>
  <sheetViews>
    <sheetView showGridLines="0" zoomScaleNormal="100" workbookViewId="0">
      <pane xSplit="3" ySplit="10" topLeftCell="D11" activePane="bottomRight" state="frozen"/>
      <selection pane="topRight" activeCell="D1" sqref="D1"/>
      <selection pane="bottomLeft" activeCell="A11" sqref="A11"/>
      <selection pane="bottomRight"/>
    </sheetView>
  </sheetViews>
  <sheetFormatPr defaultColWidth="9" defaultRowHeight="13.5" x14ac:dyDescent="0.15"/>
  <cols>
    <col min="1" max="1" width="5.375" style="1" customWidth="1"/>
    <col min="2" max="2" width="3.625" style="2" customWidth="1"/>
    <col min="3" max="3" width="19.375" style="3" customWidth="1"/>
    <col min="4" max="4" width="12.125" style="3" customWidth="1"/>
    <col min="5" max="9" width="12.125" style="1" customWidth="1"/>
    <col min="10" max="10" width="6.25" style="1" customWidth="1"/>
    <col min="11" max="14" width="12.125" style="1" customWidth="1"/>
    <col min="15" max="15" width="6.25" style="1" customWidth="1"/>
    <col min="16" max="25" width="12.125" style="1" customWidth="1"/>
    <col min="26" max="26" width="9" style="1"/>
    <col min="27" max="29" width="12.125" style="1" customWidth="1"/>
    <col min="30" max="16384" width="9" style="1"/>
  </cols>
  <sheetData>
    <row r="1" spans="1:29" s="16" customFormat="1" ht="18.75" customHeight="1" x14ac:dyDescent="0.15">
      <c r="B1" s="14" t="s">
        <v>192</v>
      </c>
      <c r="C1" s="15"/>
      <c r="D1" s="15"/>
    </row>
    <row r="2" spans="1:29" s="16" customFormat="1" ht="15" customHeight="1" x14ac:dyDescent="0.15">
      <c r="A2" s="49"/>
      <c r="B2" s="49"/>
      <c r="C2" s="50"/>
      <c r="D2" s="50"/>
      <c r="E2" s="39"/>
      <c r="F2" s="39"/>
      <c r="M2" s="42"/>
    </row>
    <row r="3" spans="1:29" s="16" customFormat="1" ht="15" customHeight="1" x14ac:dyDescent="0.15">
      <c r="B3" s="38"/>
      <c r="C3" s="15"/>
    </row>
    <row r="4" spans="1:29" s="16" customFormat="1" ht="15" customHeight="1" x14ac:dyDescent="0.15">
      <c r="B4" s="38" t="s">
        <v>16</v>
      </c>
      <c r="C4" s="15"/>
      <c r="D4" s="15"/>
      <c r="E4" s="177"/>
      <c r="F4" s="15"/>
    </row>
    <row r="5" spans="1:29" ht="9" customHeight="1" x14ac:dyDescent="0.15">
      <c r="B5" s="319" t="s">
        <v>11</v>
      </c>
      <c r="C5" s="320"/>
      <c r="D5" s="327" t="s">
        <v>166</v>
      </c>
      <c r="E5" s="330" t="s">
        <v>31</v>
      </c>
      <c r="F5" s="313" t="s">
        <v>66</v>
      </c>
      <c r="G5" s="314"/>
      <c r="H5" s="315"/>
      <c r="I5" s="332" t="s">
        <v>86</v>
      </c>
      <c r="J5" s="251"/>
      <c r="K5" s="332" t="s">
        <v>80</v>
      </c>
      <c r="L5" s="313" t="s">
        <v>84</v>
      </c>
      <c r="M5" s="314"/>
      <c r="N5" s="315"/>
      <c r="O5" s="146"/>
      <c r="P5" s="332" t="s">
        <v>77</v>
      </c>
      <c r="Q5" s="332" t="s">
        <v>75</v>
      </c>
      <c r="R5" s="332" t="s">
        <v>76</v>
      </c>
      <c r="S5" s="332" t="s">
        <v>78</v>
      </c>
      <c r="T5" s="332" t="s">
        <v>79</v>
      </c>
      <c r="U5" s="332" t="s">
        <v>82</v>
      </c>
      <c r="V5" s="336" t="s">
        <v>81</v>
      </c>
      <c r="W5" s="313" t="s">
        <v>83</v>
      </c>
      <c r="X5" s="314"/>
      <c r="Y5" s="315"/>
      <c r="AA5" s="313" t="s">
        <v>85</v>
      </c>
      <c r="AB5" s="314"/>
      <c r="AC5" s="315"/>
    </row>
    <row r="6" spans="1:29" ht="9" customHeight="1" x14ac:dyDescent="0.15">
      <c r="B6" s="321"/>
      <c r="C6" s="322"/>
      <c r="D6" s="328"/>
      <c r="E6" s="331"/>
      <c r="F6" s="316"/>
      <c r="G6" s="317"/>
      <c r="H6" s="318"/>
      <c r="I6" s="333"/>
      <c r="J6" s="251"/>
      <c r="K6" s="333"/>
      <c r="L6" s="316"/>
      <c r="M6" s="317"/>
      <c r="N6" s="318"/>
      <c r="O6" s="146"/>
      <c r="P6" s="333"/>
      <c r="Q6" s="333"/>
      <c r="R6" s="333"/>
      <c r="S6" s="333"/>
      <c r="T6" s="333"/>
      <c r="U6" s="333"/>
      <c r="V6" s="337"/>
      <c r="W6" s="316"/>
      <c r="X6" s="317"/>
      <c r="Y6" s="318"/>
      <c r="AA6" s="316"/>
      <c r="AB6" s="317"/>
      <c r="AC6" s="318"/>
    </row>
    <row r="7" spans="1:29" s="7" customFormat="1" ht="30.6" customHeight="1" x14ac:dyDescent="0.15">
      <c r="B7" s="321"/>
      <c r="C7" s="322"/>
      <c r="D7" s="329"/>
      <c r="E7" s="244" t="s">
        <v>15</v>
      </c>
      <c r="F7" s="252" t="s">
        <v>167</v>
      </c>
      <c r="G7" s="252" t="s">
        <v>168</v>
      </c>
      <c r="H7" s="253" t="s">
        <v>169</v>
      </c>
      <c r="I7" s="252" t="s">
        <v>32</v>
      </c>
      <c r="J7" s="243"/>
      <c r="K7" s="252" t="s">
        <v>33</v>
      </c>
      <c r="L7" s="252" t="s">
        <v>174</v>
      </c>
      <c r="M7" s="252" t="s">
        <v>168</v>
      </c>
      <c r="N7" s="253" t="s">
        <v>169</v>
      </c>
      <c r="O7" s="147"/>
      <c r="P7" s="334"/>
      <c r="Q7" s="334"/>
      <c r="R7" s="334"/>
      <c r="S7" s="334"/>
      <c r="T7" s="334"/>
      <c r="U7" s="334"/>
      <c r="V7" s="141" t="s">
        <v>79</v>
      </c>
      <c r="W7" s="252" t="s">
        <v>174</v>
      </c>
      <c r="X7" s="252" t="s">
        <v>168</v>
      </c>
      <c r="Y7" s="253" t="s">
        <v>169</v>
      </c>
      <c r="AA7" s="252" t="s">
        <v>174</v>
      </c>
      <c r="AB7" s="252" t="s">
        <v>168</v>
      </c>
      <c r="AC7" s="253" t="s">
        <v>169</v>
      </c>
    </row>
    <row r="8" spans="1:29" s="7" customFormat="1" ht="13.15" customHeight="1" x14ac:dyDescent="0.15">
      <c r="B8" s="321"/>
      <c r="C8" s="322"/>
      <c r="D8" s="142" t="s">
        <v>17</v>
      </c>
      <c r="E8" s="244" t="s">
        <v>18</v>
      </c>
      <c r="F8" s="244" t="s">
        <v>134</v>
      </c>
      <c r="G8" s="244" t="s">
        <v>135</v>
      </c>
      <c r="H8" s="244" t="s">
        <v>136</v>
      </c>
      <c r="I8" s="244" t="s">
        <v>137</v>
      </c>
      <c r="J8" s="243"/>
      <c r="K8" s="252" t="s">
        <v>138</v>
      </c>
      <c r="L8" s="252" t="s">
        <v>139</v>
      </c>
      <c r="M8" s="252" t="s">
        <v>140</v>
      </c>
      <c r="N8" s="252" t="s">
        <v>141</v>
      </c>
      <c r="O8" s="147"/>
      <c r="P8" s="252" t="s">
        <v>142</v>
      </c>
      <c r="Q8" s="252" t="s">
        <v>143</v>
      </c>
      <c r="R8" s="252" t="s">
        <v>144</v>
      </c>
      <c r="S8" s="252" t="s">
        <v>145</v>
      </c>
      <c r="T8" s="252" t="s">
        <v>146</v>
      </c>
      <c r="U8" s="252" t="s">
        <v>147</v>
      </c>
      <c r="V8" s="252" t="s">
        <v>148</v>
      </c>
      <c r="W8" s="252" t="s">
        <v>149</v>
      </c>
      <c r="X8" s="252" t="s">
        <v>150</v>
      </c>
      <c r="Y8" s="252" t="s">
        <v>151</v>
      </c>
      <c r="AA8" s="252"/>
      <c r="AB8" s="252"/>
      <c r="AC8" s="252"/>
    </row>
    <row r="9" spans="1:29" s="7" customFormat="1" ht="22.5" customHeight="1" x14ac:dyDescent="0.15">
      <c r="B9" s="323"/>
      <c r="C9" s="324"/>
      <c r="D9" s="142"/>
      <c r="E9" s="244"/>
      <c r="F9" s="141" t="s">
        <v>152</v>
      </c>
      <c r="G9" s="141" t="s">
        <v>153</v>
      </c>
      <c r="H9" s="141" t="s">
        <v>154</v>
      </c>
      <c r="I9" s="141" t="s">
        <v>155</v>
      </c>
      <c r="J9" s="44"/>
      <c r="K9" s="141" t="s">
        <v>156</v>
      </c>
      <c r="L9" s="141" t="s">
        <v>157</v>
      </c>
      <c r="M9" s="141" t="s">
        <v>158</v>
      </c>
      <c r="N9" s="141" t="s">
        <v>159</v>
      </c>
      <c r="O9" s="147"/>
      <c r="P9" s="141" t="s">
        <v>293</v>
      </c>
      <c r="Q9" s="141" t="s">
        <v>160</v>
      </c>
      <c r="R9" s="141" t="s">
        <v>161</v>
      </c>
      <c r="S9" s="254" t="s">
        <v>175</v>
      </c>
      <c r="T9" s="141" t="s">
        <v>165</v>
      </c>
      <c r="U9" s="254" t="s">
        <v>294</v>
      </c>
      <c r="V9" s="254" t="s">
        <v>295</v>
      </c>
      <c r="W9" s="141" t="s">
        <v>162</v>
      </c>
      <c r="X9" s="141" t="s">
        <v>163</v>
      </c>
      <c r="Y9" s="141" t="s">
        <v>164</v>
      </c>
      <c r="AA9" s="141" t="s">
        <v>170</v>
      </c>
      <c r="AB9" s="141" t="s">
        <v>171</v>
      </c>
      <c r="AC9" s="141" t="s">
        <v>172</v>
      </c>
    </row>
    <row r="10" spans="1:29" x14ac:dyDescent="0.15">
      <c r="B10" s="8" t="s">
        <v>196</v>
      </c>
      <c r="C10" s="9" t="s">
        <v>197</v>
      </c>
      <c r="D10" s="63">
        <f>価格変換!V8</f>
        <v>0</v>
      </c>
      <c r="E10" s="241">
        <f>IF(入力シート!D20=0,各種係数!C3,入力シート!D20)</f>
        <v>0.54231093223511795</v>
      </c>
      <c r="F10" s="36">
        <f>D10*E10</f>
        <v>0</v>
      </c>
      <c r="G10" s="34">
        <f>F10*各種係数!D3</f>
        <v>0</v>
      </c>
      <c r="H10" s="34">
        <f>F10*各種係数!E3</f>
        <v>0</v>
      </c>
      <c r="I10" s="36">
        <f>第1次生産誘発額!AP5</f>
        <v>0</v>
      </c>
      <c r="J10" s="34"/>
      <c r="K10" s="36">
        <f>I10*各種係数!C3</f>
        <v>0</v>
      </c>
      <c r="L10" s="37" cm="1">
        <f t="array" ref="L10:L48">MMULT(逆行列!C4:AO42,K10:K48)</f>
        <v>0</v>
      </c>
      <c r="M10" s="34">
        <f>L10*各種係数!D3</f>
        <v>0</v>
      </c>
      <c r="N10" s="34">
        <f>L10*各種係数!E3</f>
        <v>0</v>
      </c>
      <c r="O10" s="148"/>
      <c r="P10" s="245"/>
      <c r="Q10" s="245"/>
      <c r="R10" s="245"/>
      <c r="S10" s="36">
        <f>$R$49*各種係数!F3</f>
        <v>0</v>
      </c>
      <c r="T10" s="36">
        <f>S10*各種係数!C3</f>
        <v>0</v>
      </c>
      <c r="U10" s="245"/>
      <c r="V10" s="36">
        <f>$U$49*各種係数!F3</f>
        <v>0</v>
      </c>
      <c r="W10" s="37" cm="1">
        <f t="array" ref="W10:W48">MMULT(逆行列!C4:AO42,V10:V48)</f>
        <v>0</v>
      </c>
      <c r="X10" s="34">
        <f>W10*各種係数!D3</f>
        <v>0</v>
      </c>
      <c r="Y10" s="34">
        <f>W10*各種係数!E3</f>
        <v>0</v>
      </c>
      <c r="AA10" s="36">
        <f>F10+L10+W10</f>
        <v>0</v>
      </c>
      <c r="AB10" s="34">
        <f>G10+M10+X10</f>
        <v>0</v>
      </c>
      <c r="AC10" s="34">
        <f>H10+N10+Y10</f>
        <v>0</v>
      </c>
    </row>
    <row r="11" spans="1:29" ht="13.5" customHeight="1" x14ac:dyDescent="0.15">
      <c r="B11" s="8" t="s">
        <v>198</v>
      </c>
      <c r="C11" s="9" t="s">
        <v>0</v>
      </c>
      <c r="D11" s="63">
        <f>価格変換!V9</f>
        <v>0</v>
      </c>
      <c r="E11" s="241">
        <f>IF(入力シート!D21=0,各種係数!C4,入力シート!D21)</f>
        <v>0.86270228615463651</v>
      </c>
      <c r="F11" s="34">
        <f t="shared" ref="F11:F47" si="0">D11*E11</f>
        <v>0</v>
      </c>
      <c r="G11" s="34">
        <f>F11*各種係数!D4</f>
        <v>0</v>
      </c>
      <c r="H11" s="34">
        <f>F11*各種係数!E4</f>
        <v>0</v>
      </c>
      <c r="I11" s="34">
        <f>第1次生産誘発額!AP6</f>
        <v>0</v>
      </c>
      <c r="J11" s="34"/>
      <c r="K11" s="34">
        <f>I11*各種係数!C4</f>
        <v>0</v>
      </c>
      <c r="L11" s="37">
        <v>0</v>
      </c>
      <c r="M11" s="34">
        <f>L11*各種係数!D4</f>
        <v>0</v>
      </c>
      <c r="N11" s="34">
        <f>L11*各種係数!E4</f>
        <v>0</v>
      </c>
      <c r="O11" s="148"/>
      <c r="P11" s="246"/>
      <c r="Q11" s="246"/>
      <c r="R11" s="246"/>
      <c r="S11" s="34">
        <f>$R$49*各種係数!F4</f>
        <v>0</v>
      </c>
      <c r="T11" s="34">
        <f>S11*各種係数!C4</f>
        <v>0</v>
      </c>
      <c r="U11" s="246"/>
      <c r="V11" s="34">
        <f>$U$49*各種係数!F4</f>
        <v>0</v>
      </c>
      <c r="W11" s="37">
        <v>0</v>
      </c>
      <c r="X11" s="34">
        <f>W11*各種係数!D4</f>
        <v>0</v>
      </c>
      <c r="Y11" s="34">
        <f>W11*各種係数!E4</f>
        <v>0</v>
      </c>
      <c r="AA11" s="34">
        <f t="shared" ref="AA11:AA42" si="1">F11+L11+W11</f>
        <v>0</v>
      </c>
      <c r="AB11" s="34">
        <f t="shared" ref="AB11:AB47" si="2">G11+M11+X11</f>
        <v>0</v>
      </c>
      <c r="AC11" s="34">
        <f t="shared" ref="AC11:AC47" si="3">H11+N11+Y11</f>
        <v>0</v>
      </c>
    </row>
    <row r="12" spans="1:29" x14ac:dyDescent="0.15">
      <c r="B12" s="8" t="s">
        <v>199</v>
      </c>
      <c r="C12" s="9" t="s">
        <v>1</v>
      </c>
      <c r="D12" s="63">
        <f>価格変換!V10</f>
        <v>0</v>
      </c>
      <c r="E12" s="241">
        <f>IF(入力シート!D22=0,各種係数!C5,入力シート!D22)</f>
        <v>0.36012326656394456</v>
      </c>
      <c r="F12" s="34">
        <f t="shared" si="0"/>
        <v>0</v>
      </c>
      <c r="G12" s="34">
        <f>F12*各種係数!D5</f>
        <v>0</v>
      </c>
      <c r="H12" s="34">
        <f>F12*各種係数!E5</f>
        <v>0</v>
      </c>
      <c r="I12" s="34">
        <f>第1次生産誘発額!AP7</f>
        <v>0</v>
      </c>
      <c r="J12" s="34"/>
      <c r="K12" s="34">
        <f>I12*各種係数!C5</f>
        <v>0</v>
      </c>
      <c r="L12" s="37">
        <v>0</v>
      </c>
      <c r="M12" s="34">
        <f>L12*各種係数!D5</f>
        <v>0</v>
      </c>
      <c r="N12" s="34">
        <f>L12*各種係数!E5</f>
        <v>0</v>
      </c>
      <c r="O12" s="148"/>
      <c r="P12" s="246"/>
      <c r="Q12" s="246"/>
      <c r="R12" s="246"/>
      <c r="S12" s="34">
        <f>$R$49*各種係数!F5</f>
        <v>0</v>
      </c>
      <c r="T12" s="34">
        <f>S12*各種係数!C5</f>
        <v>0</v>
      </c>
      <c r="U12" s="246"/>
      <c r="V12" s="34">
        <f>$U$49*各種係数!F5</f>
        <v>0</v>
      </c>
      <c r="W12" s="37">
        <v>0</v>
      </c>
      <c r="X12" s="34">
        <f>W12*各種係数!D5</f>
        <v>0</v>
      </c>
      <c r="Y12" s="34">
        <f>W12*各種係数!E5</f>
        <v>0</v>
      </c>
      <c r="AA12" s="34">
        <f t="shared" si="1"/>
        <v>0</v>
      </c>
      <c r="AB12" s="34">
        <f t="shared" si="2"/>
        <v>0</v>
      </c>
      <c r="AC12" s="34">
        <f t="shared" si="3"/>
        <v>0</v>
      </c>
    </row>
    <row r="13" spans="1:29" x14ac:dyDescent="0.15">
      <c r="B13" s="8" t="s">
        <v>200</v>
      </c>
      <c r="C13" s="9" t="s">
        <v>176</v>
      </c>
      <c r="D13" s="63">
        <f>価格変換!V11</f>
        <v>0</v>
      </c>
      <c r="E13" s="241">
        <f>IF(入力シート!D23=0,各種係数!C6,入力シート!D23)</f>
        <v>2.0931697082614109E-2</v>
      </c>
      <c r="F13" s="34">
        <f t="shared" si="0"/>
        <v>0</v>
      </c>
      <c r="G13" s="34">
        <f>F13*各種係数!D6</f>
        <v>0</v>
      </c>
      <c r="H13" s="34">
        <f>F13*各種係数!E6</f>
        <v>0</v>
      </c>
      <c r="I13" s="34">
        <f>第1次生産誘発額!AP8</f>
        <v>0</v>
      </c>
      <c r="J13" s="34"/>
      <c r="K13" s="34">
        <f>I13*各種係数!C6</f>
        <v>0</v>
      </c>
      <c r="L13" s="37">
        <v>0</v>
      </c>
      <c r="M13" s="34">
        <f>L13*各種係数!D6</f>
        <v>0</v>
      </c>
      <c r="N13" s="34">
        <f>L13*各種係数!E6</f>
        <v>0</v>
      </c>
      <c r="O13" s="148"/>
      <c r="P13" s="246"/>
      <c r="Q13" s="246"/>
      <c r="R13" s="246"/>
      <c r="S13" s="34">
        <f>$R$49*各種係数!F6</f>
        <v>0</v>
      </c>
      <c r="T13" s="34">
        <f>S13*各種係数!C6</f>
        <v>0</v>
      </c>
      <c r="U13" s="246"/>
      <c r="V13" s="34">
        <f>$U$49*各種係数!F6</f>
        <v>0</v>
      </c>
      <c r="W13" s="37">
        <v>0</v>
      </c>
      <c r="X13" s="34">
        <f>W13*各種係数!D6</f>
        <v>0</v>
      </c>
      <c r="Y13" s="34">
        <f>W13*各種係数!E6</f>
        <v>0</v>
      </c>
      <c r="AA13" s="34">
        <f t="shared" si="1"/>
        <v>0</v>
      </c>
      <c r="AB13" s="34">
        <f t="shared" si="2"/>
        <v>0</v>
      </c>
      <c r="AC13" s="34">
        <f t="shared" si="3"/>
        <v>0</v>
      </c>
    </row>
    <row r="14" spans="1:29" x14ac:dyDescent="0.15">
      <c r="B14" s="8" t="s">
        <v>201</v>
      </c>
      <c r="C14" s="9" t="s">
        <v>202</v>
      </c>
      <c r="D14" s="63">
        <f>価格変換!V12</f>
        <v>0</v>
      </c>
      <c r="E14" s="241">
        <f>IF(入力シート!D24=0,各種係数!C7,入力シート!D24)</f>
        <v>0.25020958768386559</v>
      </c>
      <c r="F14" s="34">
        <f t="shared" si="0"/>
        <v>0</v>
      </c>
      <c r="G14" s="34">
        <f>F14*各種係数!D7</f>
        <v>0</v>
      </c>
      <c r="H14" s="34">
        <f>F14*各種係数!E7</f>
        <v>0</v>
      </c>
      <c r="I14" s="34">
        <f>第1次生産誘発額!AP9</f>
        <v>0</v>
      </c>
      <c r="J14" s="34"/>
      <c r="K14" s="34">
        <f>I14*各種係数!C7</f>
        <v>0</v>
      </c>
      <c r="L14" s="37">
        <v>0</v>
      </c>
      <c r="M14" s="34">
        <f>L14*各種係数!D7</f>
        <v>0</v>
      </c>
      <c r="N14" s="34">
        <f>L14*各種係数!E7</f>
        <v>0</v>
      </c>
      <c r="O14" s="148"/>
      <c r="P14" s="246"/>
      <c r="Q14" s="246"/>
      <c r="R14" s="246"/>
      <c r="S14" s="34">
        <f>$R$49*各種係数!F7</f>
        <v>0</v>
      </c>
      <c r="T14" s="34">
        <f>S14*各種係数!C7</f>
        <v>0</v>
      </c>
      <c r="U14" s="246"/>
      <c r="V14" s="34">
        <f>$U$49*各種係数!F7</f>
        <v>0</v>
      </c>
      <c r="W14" s="37">
        <v>0</v>
      </c>
      <c r="X14" s="34">
        <f>W14*各種係数!D7</f>
        <v>0</v>
      </c>
      <c r="Y14" s="34">
        <f>W14*各種係数!E7</f>
        <v>0</v>
      </c>
      <c r="AA14" s="34">
        <f t="shared" si="1"/>
        <v>0</v>
      </c>
      <c r="AB14" s="34">
        <f t="shared" si="2"/>
        <v>0</v>
      </c>
      <c r="AC14" s="34">
        <f t="shared" si="3"/>
        <v>0</v>
      </c>
    </row>
    <row r="15" spans="1:29" x14ac:dyDescent="0.15">
      <c r="B15" s="8" t="s">
        <v>203</v>
      </c>
      <c r="C15" s="9" t="s">
        <v>177</v>
      </c>
      <c r="D15" s="63">
        <f>価格変換!V13</f>
        <v>0</v>
      </c>
      <c r="E15" s="241">
        <f>IF(入力シート!D25=0,各種係数!C8,入力シート!D25)</f>
        <v>4.6415775974771201E-2</v>
      </c>
      <c r="F15" s="34">
        <f t="shared" si="0"/>
        <v>0</v>
      </c>
      <c r="G15" s="34">
        <f>F15*各種係数!D8</f>
        <v>0</v>
      </c>
      <c r="H15" s="34">
        <f>F15*各種係数!E8</f>
        <v>0</v>
      </c>
      <c r="I15" s="34">
        <f>第1次生産誘発額!AP10</f>
        <v>0</v>
      </c>
      <c r="J15" s="34"/>
      <c r="K15" s="34">
        <f>I15*各種係数!C8</f>
        <v>0</v>
      </c>
      <c r="L15" s="37">
        <v>0</v>
      </c>
      <c r="M15" s="34">
        <f>L15*各種係数!D8</f>
        <v>0</v>
      </c>
      <c r="N15" s="34">
        <f>L15*各種係数!E8</f>
        <v>0</v>
      </c>
      <c r="O15" s="148"/>
      <c r="P15" s="246"/>
      <c r="Q15" s="246"/>
      <c r="R15" s="246"/>
      <c r="S15" s="34">
        <f>$R$49*各種係数!F8</f>
        <v>0</v>
      </c>
      <c r="T15" s="34">
        <f>S15*各種係数!C8</f>
        <v>0</v>
      </c>
      <c r="U15" s="246"/>
      <c r="V15" s="34">
        <f>$U$49*各種係数!F8</f>
        <v>0</v>
      </c>
      <c r="W15" s="37">
        <v>0</v>
      </c>
      <c r="X15" s="34">
        <f>W15*各種係数!D8</f>
        <v>0</v>
      </c>
      <c r="Y15" s="34">
        <f>W15*各種係数!E8</f>
        <v>0</v>
      </c>
      <c r="AA15" s="34">
        <f t="shared" si="1"/>
        <v>0</v>
      </c>
      <c r="AB15" s="34">
        <f t="shared" si="2"/>
        <v>0</v>
      </c>
      <c r="AC15" s="34">
        <f t="shared" si="3"/>
        <v>0</v>
      </c>
    </row>
    <row r="16" spans="1:29" x14ac:dyDescent="0.15">
      <c r="B16" s="8" t="s">
        <v>204</v>
      </c>
      <c r="C16" s="9" t="s">
        <v>178</v>
      </c>
      <c r="D16" s="63">
        <f>価格変換!V14</f>
        <v>0</v>
      </c>
      <c r="E16" s="241">
        <f>IF(入力シート!D26=0,各種係数!C9,入力シート!D26)</f>
        <v>0.34724969575817899</v>
      </c>
      <c r="F16" s="34">
        <f t="shared" si="0"/>
        <v>0</v>
      </c>
      <c r="G16" s="34">
        <f>F16*各種係数!D9</f>
        <v>0</v>
      </c>
      <c r="H16" s="34">
        <f>F16*各種係数!E9</f>
        <v>0</v>
      </c>
      <c r="I16" s="34">
        <f>第1次生産誘発額!AP11</f>
        <v>0</v>
      </c>
      <c r="J16" s="34"/>
      <c r="K16" s="34">
        <f>I16*各種係数!C9</f>
        <v>0</v>
      </c>
      <c r="L16" s="37">
        <v>0</v>
      </c>
      <c r="M16" s="34">
        <f>L16*各種係数!D9</f>
        <v>0</v>
      </c>
      <c r="N16" s="34">
        <f>L16*各種係数!E9</f>
        <v>0</v>
      </c>
      <c r="O16" s="148"/>
      <c r="P16" s="246"/>
      <c r="Q16" s="246"/>
      <c r="R16" s="246"/>
      <c r="S16" s="34">
        <f>$R$49*各種係数!F9</f>
        <v>0</v>
      </c>
      <c r="T16" s="34">
        <f>S16*各種係数!C9</f>
        <v>0</v>
      </c>
      <c r="U16" s="246"/>
      <c r="V16" s="34">
        <f>$U$49*各種係数!F9</f>
        <v>0</v>
      </c>
      <c r="W16" s="37">
        <v>0</v>
      </c>
      <c r="X16" s="34">
        <f>W16*各種係数!D9</f>
        <v>0</v>
      </c>
      <c r="Y16" s="34">
        <f>W16*各種係数!E9</f>
        <v>0</v>
      </c>
      <c r="AA16" s="34">
        <f t="shared" si="1"/>
        <v>0</v>
      </c>
      <c r="AB16" s="34">
        <f t="shared" si="2"/>
        <v>0</v>
      </c>
      <c r="AC16" s="34">
        <f t="shared" si="3"/>
        <v>0</v>
      </c>
    </row>
    <row r="17" spans="2:29" x14ac:dyDescent="0.15">
      <c r="B17" s="8" t="s">
        <v>205</v>
      </c>
      <c r="C17" s="9" t="s">
        <v>179</v>
      </c>
      <c r="D17" s="63">
        <f>価格変換!V15</f>
        <v>0</v>
      </c>
      <c r="E17" s="241">
        <f>IF(入力シート!D27=0,各種係数!C10,入力シート!D27)</f>
        <v>5.0156483201851954E-2</v>
      </c>
      <c r="F17" s="34">
        <f t="shared" si="0"/>
        <v>0</v>
      </c>
      <c r="G17" s="34">
        <f>F17*各種係数!D10</f>
        <v>0</v>
      </c>
      <c r="H17" s="34">
        <f>F17*各種係数!E10</f>
        <v>0</v>
      </c>
      <c r="I17" s="34">
        <f>第1次生産誘発額!AP12</f>
        <v>0</v>
      </c>
      <c r="J17" s="34"/>
      <c r="K17" s="34">
        <f>I17*各種係数!C10</f>
        <v>0</v>
      </c>
      <c r="L17" s="37">
        <v>0</v>
      </c>
      <c r="M17" s="34">
        <f>L17*各種係数!D10</f>
        <v>0</v>
      </c>
      <c r="N17" s="34">
        <f>L17*各種係数!E10</f>
        <v>0</v>
      </c>
      <c r="O17" s="148"/>
      <c r="P17" s="246"/>
      <c r="Q17" s="246"/>
      <c r="R17" s="246"/>
      <c r="S17" s="34">
        <f>$R$49*各種係数!F10</f>
        <v>0</v>
      </c>
      <c r="T17" s="34">
        <f>S17*各種係数!C10</f>
        <v>0</v>
      </c>
      <c r="U17" s="246"/>
      <c r="V17" s="34">
        <f>$U$49*各種係数!F10</f>
        <v>0</v>
      </c>
      <c r="W17" s="37">
        <v>0</v>
      </c>
      <c r="X17" s="34">
        <f>W17*各種係数!D10</f>
        <v>0</v>
      </c>
      <c r="Y17" s="34">
        <f>W17*各種係数!E10</f>
        <v>0</v>
      </c>
      <c r="AA17" s="34">
        <f t="shared" si="1"/>
        <v>0</v>
      </c>
      <c r="AB17" s="34">
        <f t="shared" si="2"/>
        <v>0</v>
      </c>
      <c r="AC17" s="34">
        <f t="shared" si="3"/>
        <v>0</v>
      </c>
    </row>
    <row r="18" spans="2:29" x14ac:dyDescent="0.15">
      <c r="B18" s="8" t="s">
        <v>206</v>
      </c>
      <c r="C18" s="9" t="s">
        <v>180</v>
      </c>
      <c r="D18" s="63">
        <f>価格変換!V16</f>
        <v>0</v>
      </c>
      <c r="E18" s="241">
        <f>IF(入力シート!D28=0,各種係数!C11,入力シート!D28)</f>
        <v>6.2680956767783069E-2</v>
      </c>
      <c r="F18" s="34">
        <f t="shared" si="0"/>
        <v>0</v>
      </c>
      <c r="G18" s="34">
        <f>F18*各種係数!D11</f>
        <v>0</v>
      </c>
      <c r="H18" s="34">
        <f>F18*各種係数!E11</f>
        <v>0</v>
      </c>
      <c r="I18" s="34">
        <f>第1次生産誘発額!AP13</f>
        <v>0</v>
      </c>
      <c r="J18" s="34"/>
      <c r="K18" s="34">
        <f>I18*各種係数!C11</f>
        <v>0</v>
      </c>
      <c r="L18" s="37">
        <v>0</v>
      </c>
      <c r="M18" s="34">
        <f>L18*各種係数!D11</f>
        <v>0</v>
      </c>
      <c r="N18" s="34">
        <f>L18*各種係数!E11</f>
        <v>0</v>
      </c>
      <c r="O18" s="148"/>
      <c r="P18" s="246"/>
      <c r="Q18" s="246"/>
      <c r="R18" s="246"/>
      <c r="S18" s="34">
        <f>$R$49*各種係数!F11</f>
        <v>0</v>
      </c>
      <c r="T18" s="34">
        <f>S18*各種係数!C11</f>
        <v>0</v>
      </c>
      <c r="U18" s="246"/>
      <c r="V18" s="34">
        <f>$U$49*各種係数!F11</f>
        <v>0</v>
      </c>
      <c r="W18" s="37">
        <v>0</v>
      </c>
      <c r="X18" s="34">
        <f>W18*各種係数!D11</f>
        <v>0</v>
      </c>
      <c r="Y18" s="34">
        <f>W18*各種係数!E11</f>
        <v>0</v>
      </c>
      <c r="AA18" s="34">
        <f t="shared" si="1"/>
        <v>0</v>
      </c>
      <c r="AB18" s="34">
        <f t="shared" si="2"/>
        <v>0</v>
      </c>
      <c r="AC18" s="34">
        <f t="shared" si="3"/>
        <v>0</v>
      </c>
    </row>
    <row r="19" spans="2:29" x14ac:dyDescent="0.15">
      <c r="B19" s="8" t="s">
        <v>207</v>
      </c>
      <c r="C19" s="9" t="s">
        <v>208</v>
      </c>
      <c r="D19" s="63">
        <f>価格変換!V17</f>
        <v>0</v>
      </c>
      <c r="E19" s="241">
        <f>IF(入力シート!D29=0,各種係数!C12,入力シート!D29)</f>
        <v>0.18046614426361263</v>
      </c>
      <c r="F19" s="34">
        <f t="shared" si="0"/>
        <v>0</v>
      </c>
      <c r="G19" s="34">
        <f>F19*各種係数!D12</f>
        <v>0</v>
      </c>
      <c r="H19" s="34">
        <f>F19*各種係数!E12</f>
        <v>0</v>
      </c>
      <c r="I19" s="34">
        <f>第1次生産誘発額!AP14</f>
        <v>0</v>
      </c>
      <c r="J19" s="34"/>
      <c r="K19" s="34">
        <f>I19*各種係数!C12</f>
        <v>0</v>
      </c>
      <c r="L19" s="37">
        <v>0</v>
      </c>
      <c r="M19" s="34">
        <f>L19*各種係数!D12</f>
        <v>0</v>
      </c>
      <c r="N19" s="34">
        <f>L19*各種係数!E12</f>
        <v>0</v>
      </c>
      <c r="O19" s="148"/>
      <c r="P19" s="246"/>
      <c r="Q19" s="246"/>
      <c r="R19" s="246"/>
      <c r="S19" s="34">
        <f>$R$49*各種係数!F12</f>
        <v>0</v>
      </c>
      <c r="T19" s="34">
        <f>S19*各種係数!C12</f>
        <v>0</v>
      </c>
      <c r="U19" s="246"/>
      <c r="V19" s="34">
        <f>$U$49*各種係数!F12</f>
        <v>0</v>
      </c>
      <c r="W19" s="37">
        <v>0</v>
      </c>
      <c r="X19" s="34">
        <f>W19*各種係数!D12</f>
        <v>0</v>
      </c>
      <c r="Y19" s="34">
        <f>W19*各種係数!E12</f>
        <v>0</v>
      </c>
      <c r="AA19" s="34">
        <f t="shared" si="1"/>
        <v>0</v>
      </c>
      <c r="AB19" s="34">
        <f t="shared" si="2"/>
        <v>0</v>
      </c>
      <c r="AC19" s="34">
        <f t="shared" si="3"/>
        <v>0</v>
      </c>
    </row>
    <row r="20" spans="2:29" x14ac:dyDescent="0.15">
      <c r="B20" s="8" t="s">
        <v>209</v>
      </c>
      <c r="C20" s="9" t="s">
        <v>181</v>
      </c>
      <c r="D20" s="63">
        <f>価格変換!V18</f>
        <v>0</v>
      </c>
      <c r="E20" s="241">
        <f>IF(入力シート!D30=0,各種係数!C13,入力シート!D30)</f>
        <v>0.39734087895434744</v>
      </c>
      <c r="F20" s="34">
        <f t="shared" si="0"/>
        <v>0</v>
      </c>
      <c r="G20" s="34">
        <f>F20*各種係数!D13</f>
        <v>0</v>
      </c>
      <c r="H20" s="34">
        <f>F20*各種係数!E13</f>
        <v>0</v>
      </c>
      <c r="I20" s="34">
        <f>第1次生産誘発額!AP15</f>
        <v>0</v>
      </c>
      <c r="J20" s="34"/>
      <c r="K20" s="34">
        <f>I20*各種係数!C13</f>
        <v>0</v>
      </c>
      <c r="L20" s="37">
        <v>0</v>
      </c>
      <c r="M20" s="34">
        <f>L20*各種係数!D13</f>
        <v>0</v>
      </c>
      <c r="N20" s="34">
        <f>L20*各種係数!E13</f>
        <v>0</v>
      </c>
      <c r="O20" s="148"/>
      <c r="P20" s="246"/>
      <c r="Q20" s="246"/>
      <c r="R20" s="246"/>
      <c r="S20" s="34">
        <f>$R$49*各種係数!F13</f>
        <v>0</v>
      </c>
      <c r="T20" s="34">
        <f>S20*各種係数!C13</f>
        <v>0</v>
      </c>
      <c r="U20" s="246"/>
      <c r="V20" s="34">
        <f>$U$49*各種係数!F13</f>
        <v>0</v>
      </c>
      <c r="W20" s="37">
        <v>0</v>
      </c>
      <c r="X20" s="34">
        <f>W20*各種係数!D13</f>
        <v>0</v>
      </c>
      <c r="Y20" s="34">
        <f>W20*各種係数!E13</f>
        <v>0</v>
      </c>
      <c r="AA20" s="34">
        <f t="shared" si="1"/>
        <v>0</v>
      </c>
      <c r="AB20" s="34">
        <f t="shared" si="2"/>
        <v>0</v>
      </c>
      <c r="AC20" s="34">
        <f t="shared" si="3"/>
        <v>0</v>
      </c>
    </row>
    <row r="21" spans="2:29" x14ac:dyDescent="0.15">
      <c r="B21" s="8" t="s">
        <v>210</v>
      </c>
      <c r="C21" s="9" t="s">
        <v>182</v>
      </c>
      <c r="D21" s="63">
        <f>価格変換!V19</f>
        <v>0</v>
      </c>
      <c r="E21" s="241">
        <f>IF(入力シート!D31=0,各種係数!C14,入力シート!D31)</f>
        <v>7.7458058078516023E-2</v>
      </c>
      <c r="F21" s="34">
        <f t="shared" si="0"/>
        <v>0</v>
      </c>
      <c r="G21" s="34">
        <f>F21*各種係数!D14</f>
        <v>0</v>
      </c>
      <c r="H21" s="34">
        <f>F21*各種係数!E14</f>
        <v>0</v>
      </c>
      <c r="I21" s="34">
        <f>第1次生産誘発額!AP16</f>
        <v>0</v>
      </c>
      <c r="J21" s="34"/>
      <c r="K21" s="34">
        <f>I21*各種係数!C14</f>
        <v>0</v>
      </c>
      <c r="L21" s="37">
        <v>0</v>
      </c>
      <c r="M21" s="34">
        <f>L21*各種係数!D14</f>
        <v>0</v>
      </c>
      <c r="N21" s="34">
        <f>L21*各種係数!E14</f>
        <v>0</v>
      </c>
      <c r="O21" s="148"/>
      <c r="P21" s="246"/>
      <c r="Q21" s="246"/>
      <c r="R21" s="246"/>
      <c r="S21" s="34">
        <f>$R$49*各種係数!F14</f>
        <v>0</v>
      </c>
      <c r="T21" s="34">
        <f>S21*各種係数!C14</f>
        <v>0</v>
      </c>
      <c r="U21" s="246"/>
      <c r="V21" s="34">
        <f>$U$49*各種係数!F14</f>
        <v>0</v>
      </c>
      <c r="W21" s="37">
        <v>0</v>
      </c>
      <c r="X21" s="34">
        <f>W21*各種係数!D14</f>
        <v>0</v>
      </c>
      <c r="Y21" s="34">
        <f>W21*各種係数!E14</f>
        <v>0</v>
      </c>
      <c r="AA21" s="34">
        <f t="shared" si="1"/>
        <v>0</v>
      </c>
      <c r="AB21" s="34">
        <f t="shared" si="2"/>
        <v>0</v>
      </c>
      <c r="AC21" s="34">
        <f t="shared" si="3"/>
        <v>0</v>
      </c>
    </row>
    <row r="22" spans="2:29" x14ac:dyDescent="0.15">
      <c r="B22" s="8" t="s">
        <v>211</v>
      </c>
      <c r="C22" s="9" t="s">
        <v>183</v>
      </c>
      <c r="D22" s="63">
        <f>価格変換!V20</f>
        <v>0</v>
      </c>
      <c r="E22" s="241">
        <f>IF(入力シート!D32=0,各種係数!C15,入力シート!D32)</f>
        <v>4.1267187249862114E-2</v>
      </c>
      <c r="F22" s="34">
        <f t="shared" si="0"/>
        <v>0</v>
      </c>
      <c r="G22" s="34">
        <f>F22*各種係数!D15</f>
        <v>0</v>
      </c>
      <c r="H22" s="34">
        <f>F22*各種係数!E15</f>
        <v>0</v>
      </c>
      <c r="I22" s="34">
        <f>第1次生産誘発額!AP17</f>
        <v>0</v>
      </c>
      <c r="J22" s="34"/>
      <c r="K22" s="34">
        <f>I22*各種係数!C15</f>
        <v>0</v>
      </c>
      <c r="L22" s="37">
        <v>0</v>
      </c>
      <c r="M22" s="34">
        <f>L22*各種係数!D15</f>
        <v>0</v>
      </c>
      <c r="N22" s="34">
        <f>L22*各種係数!E15</f>
        <v>0</v>
      </c>
      <c r="O22" s="148"/>
      <c r="P22" s="246"/>
      <c r="Q22" s="246"/>
      <c r="R22" s="246"/>
      <c r="S22" s="34">
        <f>$R$49*各種係数!F15</f>
        <v>0</v>
      </c>
      <c r="T22" s="34">
        <f>S22*各種係数!C15</f>
        <v>0</v>
      </c>
      <c r="U22" s="246"/>
      <c r="V22" s="34">
        <f>$U$49*各種係数!F15</f>
        <v>0</v>
      </c>
      <c r="W22" s="37">
        <v>0</v>
      </c>
      <c r="X22" s="34">
        <f>W22*各種係数!D15</f>
        <v>0</v>
      </c>
      <c r="Y22" s="34">
        <f>W22*各種係数!E15</f>
        <v>0</v>
      </c>
      <c r="AA22" s="34">
        <f t="shared" si="1"/>
        <v>0</v>
      </c>
      <c r="AB22" s="34">
        <f t="shared" si="2"/>
        <v>0</v>
      </c>
      <c r="AC22" s="34">
        <f t="shared" si="3"/>
        <v>0</v>
      </c>
    </row>
    <row r="23" spans="2:29" x14ac:dyDescent="0.15">
      <c r="B23" s="8" t="s">
        <v>212</v>
      </c>
      <c r="C23" s="9" t="s">
        <v>184</v>
      </c>
      <c r="D23" s="63">
        <f>価格変換!V21</f>
        <v>0</v>
      </c>
      <c r="E23" s="241">
        <f>IF(入力シート!D33=0,各種係数!C16,入力シート!D33)</f>
        <v>0.36423532899857114</v>
      </c>
      <c r="F23" s="34">
        <f t="shared" si="0"/>
        <v>0</v>
      </c>
      <c r="G23" s="34">
        <f>F23*各種係数!D16</f>
        <v>0</v>
      </c>
      <c r="H23" s="34">
        <f>F23*各種係数!E16</f>
        <v>0</v>
      </c>
      <c r="I23" s="34">
        <f>第1次生産誘発額!AP18</f>
        <v>0</v>
      </c>
      <c r="J23" s="34"/>
      <c r="K23" s="34">
        <f>I23*各種係数!C16</f>
        <v>0</v>
      </c>
      <c r="L23" s="37">
        <v>0</v>
      </c>
      <c r="M23" s="34">
        <f>L23*各種係数!D16</f>
        <v>0</v>
      </c>
      <c r="N23" s="34">
        <f>L23*各種係数!E16</f>
        <v>0</v>
      </c>
      <c r="O23" s="148"/>
      <c r="P23" s="246"/>
      <c r="Q23" s="246"/>
      <c r="R23" s="246"/>
      <c r="S23" s="34">
        <f>$R$49*各種係数!F16</f>
        <v>0</v>
      </c>
      <c r="T23" s="34">
        <f>S23*各種係数!C16</f>
        <v>0</v>
      </c>
      <c r="U23" s="246"/>
      <c r="V23" s="34">
        <f>$U$49*各種係数!F16</f>
        <v>0</v>
      </c>
      <c r="W23" s="37">
        <v>0</v>
      </c>
      <c r="X23" s="34">
        <f>W23*各種係数!D16</f>
        <v>0</v>
      </c>
      <c r="Y23" s="34">
        <f>W23*各種係数!E16</f>
        <v>0</v>
      </c>
      <c r="AA23" s="34">
        <f t="shared" si="1"/>
        <v>0</v>
      </c>
      <c r="AB23" s="34">
        <f t="shared" si="2"/>
        <v>0</v>
      </c>
      <c r="AC23" s="34">
        <f t="shared" si="3"/>
        <v>0</v>
      </c>
    </row>
    <row r="24" spans="2:29" x14ac:dyDescent="0.15">
      <c r="B24" s="8" t="s">
        <v>213</v>
      </c>
      <c r="C24" s="9" t="s">
        <v>104</v>
      </c>
      <c r="D24" s="63">
        <f>価格変換!V22</f>
        <v>0</v>
      </c>
      <c r="E24" s="241">
        <f>IF(入力シート!D34=0,各種係数!C17,入力シート!D34)</f>
        <v>6.0315875744859193E-2</v>
      </c>
      <c r="F24" s="34">
        <f t="shared" si="0"/>
        <v>0</v>
      </c>
      <c r="G24" s="34">
        <f>F24*各種係数!D17</f>
        <v>0</v>
      </c>
      <c r="H24" s="34">
        <f>F24*各種係数!E17</f>
        <v>0</v>
      </c>
      <c r="I24" s="34">
        <f>第1次生産誘発額!AP19</f>
        <v>0</v>
      </c>
      <c r="J24" s="34"/>
      <c r="K24" s="34">
        <f>I24*各種係数!C17</f>
        <v>0</v>
      </c>
      <c r="L24" s="37">
        <v>0</v>
      </c>
      <c r="M24" s="34">
        <f>L24*各種係数!D17</f>
        <v>0</v>
      </c>
      <c r="N24" s="34">
        <f>L24*各種係数!E17</f>
        <v>0</v>
      </c>
      <c r="O24" s="148"/>
      <c r="P24" s="246"/>
      <c r="Q24" s="246"/>
      <c r="R24" s="246"/>
      <c r="S24" s="34">
        <f>$R$49*各種係数!F17</f>
        <v>0</v>
      </c>
      <c r="T24" s="34">
        <f>S24*各種係数!C17</f>
        <v>0</v>
      </c>
      <c r="U24" s="246"/>
      <c r="V24" s="34">
        <f>$U$49*各種係数!F17</f>
        <v>0</v>
      </c>
      <c r="W24" s="37">
        <v>0</v>
      </c>
      <c r="X24" s="34">
        <f>W24*各種係数!D17</f>
        <v>0</v>
      </c>
      <c r="Y24" s="34">
        <f>W24*各種係数!E17</f>
        <v>0</v>
      </c>
      <c r="AA24" s="34">
        <f t="shared" si="1"/>
        <v>0</v>
      </c>
      <c r="AB24" s="34">
        <f t="shared" si="2"/>
        <v>0</v>
      </c>
      <c r="AC24" s="34">
        <f t="shared" si="3"/>
        <v>0</v>
      </c>
    </row>
    <row r="25" spans="2:29" x14ac:dyDescent="0.15">
      <c r="B25" s="8" t="s">
        <v>214</v>
      </c>
      <c r="C25" s="9" t="s">
        <v>105</v>
      </c>
      <c r="D25" s="63">
        <f>価格変換!V23</f>
        <v>0</v>
      </c>
      <c r="E25" s="241">
        <f>IF(入力シート!D35=0,各種係数!C18,入力シート!D35)</f>
        <v>0.12376855193515102</v>
      </c>
      <c r="F25" s="34">
        <f t="shared" si="0"/>
        <v>0</v>
      </c>
      <c r="G25" s="34">
        <f>F25*各種係数!D18</f>
        <v>0</v>
      </c>
      <c r="H25" s="34">
        <f>F25*各種係数!E18</f>
        <v>0</v>
      </c>
      <c r="I25" s="34">
        <f>第1次生産誘発額!AP20</f>
        <v>0</v>
      </c>
      <c r="J25" s="34"/>
      <c r="K25" s="34">
        <f>I25*各種係数!C18</f>
        <v>0</v>
      </c>
      <c r="L25" s="37">
        <v>0</v>
      </c>
      <c r="M25" s="34">
        <f>L25*各種係数!D18</f>
        <v>0</v>
      </c>
      <c r="N25" s="34">
        <f>L25*各種係数!E18</f>
        <v>0</v>
      </c>
      <c r="O25" s="148"/>
      <c r="P25" s="246"/>
      <c r="Q25" s="246"/>
      <c r="R25" s="246"/>
      <c r="S25" s="34">
        <f>$R$49*各種係数!F18</f>
        <v>0</v>
      </c>
      <c r="T25" s="34">
        <f>S25*各種係数!C18</f>
        <v>0</v>
      </c>
      <c r="U25" s="246"/>
      <c r="V25" s="34">
        <f>$U$49*各種係数!F18</f>
        <v>0</v>
      </c>
      <c r="W25" s="37">
        <v>0</v>
      </c>
      <c r="X25" s="34">
        <f>W25*各種係数!D18</f>
        <v>0</v>
      </c>
      <c r="Y25" s="34">
        <f>W25*各種係数!E18</f>
        <v>0</v>
      </c>
      <c r="AA25" s="34">
        <f t="shared" si="1"/>
        <v>0</v>
      </c>
      <c r="AB25" s="34">
        <f t="shared" si="2"/>
        <v>0</v>
      </c>
      <c r="AC25" s="34">
        <f t="shared" si="3"/>
        <v>0</v>
      </c>
    </row>
    <row r="26" spans="2:29" x14ac:dyDescent="0.15">
      <c r="B26" s="8" t="s">
        <v>215</v>
      </c>
      <c r="C26" s="9" t="s">
        <v>106</v>
      </c>
      <c r="D26" s="63">
        <f>価格変換!V24</f>
        <v>0</v>
      </c>
      <c r="E26" s="241">
        <f>IF(入力シート!D36=0,各種係数!C19,入力シート!D36)</f>
        <v>0.1080145084940265</v>
      </c>
      <c r="F26" s="34">
        <f t="shared" si="0"/>
        <v>0</v>
      </c>
      <c r="G26" s="34">
        <f>F26*各種係数!D19</f>
        <v>0</v>
      </c>
      <c r="H26" s="34">
        <f>F26*各種係数!E19</f>
        <v>0</v>
      </c>
      <c r="I26" s="34">
        <f>第1次生産誘発額!AP21</f>
        <v>0</v>
      </c>
      <c r="J26" s="34"/>
      <c r="K26" s="34">
        <f>I26*各種係数!C19</f>
        <v>0</v>
      </c>
      <c r="L26" s="37">
        <v>0</v>
      </c>
      <c r="M26" s="34">
        <f>L26*各種係数!D19</f>
        <v>0</v>
      </c>
      <c r="N26" s="34">
        <f>L26*各種係数!E19</f>
        <v>0</v>
      </c>
      <c r="O26" s="148"/>
      <c r="P26" s="246"/>
      <c r="Q26" s="246"/>
      <c r="R26" s="246"/>
      <c r="S26" s="34">
        <f>$R$49*各種係数!F19</f>
        <v>0</v>
      </c>
      <c r="T26" s="34">
        <f>S26*各種係数!C19</f>
        <v>0</v>
      </c>
      <c r="U26" s="246"/>
      <c r="V26" s="34">
        <f>$U$49*各種係数!F19</f>
        <v>0</v>
      </c>
      <c r="W26" s="37">
        <v>0</v>
      </c>
      <c r="X26" s="34">
        <f>W26*各種係数!D19</f>
        <v>0</v>
      </c>
      <c r="Y26" s="34">
        <f>W26*各種係数!E19</f>
        <v>0</v>
      </c>
      <c r="AA26" s="34">
        <f t="shared" si="1"/>
        <v>0</v>
      </c>
      <c r="AB26" s="34">
        <f t="shared" si="2"/>
        <v>0</v>
      </c>
      <c r="AC26" s="34">
        <f t="shared" si="3"/>
        <v>0</v>
      </c>
    </row>
    <row r="27" spans="2:29" x14ac:dyDescent="0.15">
      <c r="B27" s="8" t="s">
        <v>216</v>
      </c>
      <c r="C27" s="9" t="s">
        <v>185</v>
      </c>
      <c r="D27" s="63">
        <f>価格変換!V25</f>
        <v>0</v>
      </c>
      <c r="E27" s="241">
        <f>IF(入力シート!D37=0,各種係数!C20,入力シート!D37)</f>
        <v>3.3999731841052316E-2</v>
      </c>
      <c r="F27" s="34">
        <f t="shared" si="0"/>
        <v>0</v>
      </c>
      <c r="G27" s="34">
        <f>F27*各種係数!D20</f>
        <v>0</v>
      </c>
      <c r="H27" s="34">
        <f>F27*各種係数!E20</f>
        <v>0</v>
      </c>
      <c r="I27" s="34">
        <f>第1次生産誘発額!AP22</f>
        <v>0</v>
      </c>
      <c r="J27" s="34"/>
      <c r="K27" s="34">
        <f>I27*各種係数!C20</f>
        <v>0</v>
      </c>
      <c r="L27" s="37">
        <v>0</v>
      </c>
      <c r="M27" s="34">
        <f>L27*各種係数!D20</f>
        <v>0</v>
      </c>
      <c r="N27" s="34">
        <f>L27*各種係数!E20</f>
        <v>0</v>
      </c>
      <c r="O27" s="148"/>
      <c r="P27" s="246"/>
      <c r="Q27" s="246"/>
      <c r="R27" s="246"/>
      <c r="S27" s="34">
        <f>$R$49*各種係数!F20</f>
        <v>0</v>
      </c>
      <c r="T27" s="34">
        <f>S27*各種係数!C20</f>
        <v>0</v>
      </c>
      <c r="U27" s="246"/>
      <c r="V27" s="34">
        <f>$U$49*各種係数!F20</f>
        <v>0</v>
      </c>
      <c r="W27" s="37">
        <v>0</v>
      </c>
      <c r="X27" s="34">
        <f>W27*各種係数!D20</f>
        <v>0</v>
      </c>
      <c r="Y27" s="34">
        <f>W27*各種係数!E20</f>
        <v>0</v>
      </c>
      <c r="AA27" s="34">
        <f t="shared" si="1"/>
        <v>0</v>
      </c>
      <c r="AB27" s="34">
        <f t="shared" si="2"/>
        <v>0</v>
      </c>
      <c r="AC27" s="34">
        <f t="shared" si="3"/>
        <v>0</v>
      </c>
    </row>
    <row r="28" spans="2:29" x14ac:dyDescent="0.15">
      <c r="B28" s="8" t="s">
        <v>217</v>
      </c>
      <c r="C28" s="9" t="s">
        <v>186</v>
      </c>
      <c r="D28" s="63">
        <f>価格変換!V26</f>
        <v>0</v>
      </c>
      <c r="E28" s="241">
        <f>IF(入力シート!D38=0,各種係数!C21,入力シート!D38)</f>
        <v>7.9803882002910886E-2</v>
      </c>
      <c r="F28" s="34">
        <f t="shared" si="0"/>
        <v>0</v>
      </c>
      <c r="G28" s="34">
        <f>F28*各種係数!D21</f>
        <v>0</v>
      </c>
      <c r="H28" s="34">
        <f>F28*各種係数!E21</f>
        <v>0</v>
      </c>
      <c r="I28" s="34">
        <f>第1次生産誘発額!AP23</f>
        <v>0</v>
      </c>
      <c r="J28" s="34"/>
      <c r="K28" s="34">
        <f>I28*各種係数!C21</f>
        <v>0</v>
      </c>
      <c r="L28" s="37">
        <v>0</v>
      </c>
      <c r="M28" s="34">
        <f>L28*各種係数!D21</f>
        <v>0</v>
      </c>
      <c r="N28" s="34">
        <f>L28*各種係数!E21</f>
        <v>0</v>
      </c>
      <c r="O28" s="148"/>
      <c r="P28" s="246"/>
      <c r="Q28" s="246"/>
      <c r="R28" s="246"/>
      <c r="S28" s="34">
        <f>$R$49*各種係数!F21</f>
        <v>0</v>
      </c>
      <c r="T28" s="34">
        <f>S28*各種係数!C21</f>
        <v>0</v>
      </c>
      <c r="U28" s="246"/>
      <c r="V28" s="34">
        <f>$U$49*各種係数!F21</f>
        <v>0</v>
      </c>
      <c r="W28" s="37">
        <v>0</v>
      </c>
      <c r="X28" s="34">
        <f>W28*各種係数!D21</f>
        <v>0</v>
      </c>
      <c r="Y28" s="34">
        <f>W28*各種係数!E21</f>
        <v>0</v>
      </c>
      <c r="AA28" s="34">
        <f t="shared" si="1"/>
        <v>0</v>
      </c>
      <c r="AB28" s="34">
        <f t="shared" si="2"/>
        <v>0</v>
      </c>
      <c r="AC28" s="34">
        <f t="shared" si="3"/>
        <v>0</v>
      </c>
    </row>
    <row r="29" spans="2:29" x14ac:dyDescent="0.15">
      <c r="B29" s="8" t="s">
        <v>218</v>
      </c>
      <c r="C29" s="9" t="s">
        <v>219</v>
      </c>
      <c r="D29" s="63">
        <f>価格変換!V27</f>
        <v>0</v>
      </c>
      <c r="E29" s="241">
        <f>IF(入力シート!D39=0,各種係数!C22,入力シート!D39)</f>
        <v>9.5949656194571964E-2</v>
      </c>
      <c r="F29" s="34">
        <f t="shared" si="0"/>
        <v>0</v>
      </c>
      <c r="G29" s="34">
        <f>F29*各種係数!D22</f>
        <v>0</v>
      </c>
      <c r="H29" s="34">
        <f>F29*各種係数!E22</f>
        <v>0</v>
      </c>
      <c r="I29" s="34">
        <f>第1次生産誘発額!AP24</f>
        <v>0</v>
      </c>
      <c r="J29" s="34"/>
      <c r="K29" s="34">
        <f>I29*各種係数!C22</f>
        <v>0</v>
      </c>
      <c r="L29" s="37">
        <v>0</v>
      </c>
      <c r="M29" s="34">
        <f>L29*各種係数!D22</f>
        <v>0</v>
      </c>
      <c r="N29" s="34">
        <f>L29*各種係数!E22</f>
        <v>0</v>
      </c>
      <c r="O29" s="148"/>
      <c r="P29" s="246"/>
      <c r="Q29" s="246"/>
      <c r="R29" s="246"/>
      <c r="S29" s="34">
        <f>$R$49*各種係数!F22</f>
        <v>0</v>
      </c>
      <c r="T29" s="34">
        <f>S29*各種係数!C22</f>
        <v>0</v>
      </c>
      <c r="U29" s="246"/>
      <c r="V29" s="34">
        <f>$U$49*各種係数!F22</f>
        <v>0</v>
      </c>
      <c r="W29" s="37">
        <v>0</v>
      </c>
      <c r="X29" s="34">
        <f>W29*各種係数!D22</f>
        <v>0</v>
      </c>
      <c r="Y29" s="34">
        <f>W29*各種係数!E22</f>
        <v>0</v>
      </c>
      <c r="AA29" s="34">
        <f t="shared" si="1"/>
        <v>0</v>
      </c>
      <c r="AB29" s="34">
        <f t="shared" si="2"/>
        <v>0</v>
      </c>
      <c r="AC29" s="34">
        <f t="shared" si="3"/>
        <v>0</v>
      </c>
    </row>
    <row r="30" spans="2:29" x14ac:dyDescent="0.15">
      <c r="B30" s="8" t="s">
        <v>220</v>
      </c>
      <c r="C30" s="9" t="s">
        <v>187</v>
      </c>
      <c r="D30" s="63">
        <f>価格変換!V28</f>
        <v>0</v>
      </c>
      <c r="E30" s="241">
        <f>IF(入力シート!D40=0,各種係数!C23,入力シート!D40)</f>
        <v>9.5708060043139476E-2</v>
      </c>
      <c r="F30" s="34">
        <f t="shared" si="0"/>
        <v>0</v>
      </c>
      <c r="G30" s="34">
        <f>F30*各種係数!D23</f>
        <v>0</v>
      </c>
      <c r="H30" s="34">
        <f>F30*各種係数!E23</f>
        <v>0</v>
      </c>
      <c r="I30" s="34">
        <f>第1次生産誘発額!AP25</f>
        <v>0</v>
      </c>
      <c r="J30" s="34"/>
      <c r="K30" s="34">
        <f>I30*各種係数!C23</f>
        <v>0</v>
      </c>
      <c r="L30" s="37">
        <v>0</v>
      </c>
      <c r="M30" s="34">
        <f>L30*各種係数!D23</f>
        <v>0</v>
      </c>
      <c r="N30" s="34">
        <f>L30*各種係数!E23</f>
        <v>0</v>
      </c>
      <c r="O30" s="148"/>
      <c r="P30" s="246"/>
      <c r="Q30" s="246"/>
      <c r="R30" s="246"/>
      <c r="S30" s="34">
        <f>$R$49*各種係数!F23</f>
        <v>0</v>
      </c>
      <c r="T30" s="34">
        <f>S30*各種係数!C23</f>
        <v>0</v>
      </c>
      <c r="U30" s="246"/>
      <c r="V30" s="34">
        <f>$U$49*各種係数!F23</f>
        <v>0</v>
      </c>
      <c r="W30" s="37">
        <v>0</v>
      </c>
      <c r="X30" s="34">
        <f>W30*各種係数!D23</f>
        <v>0</v>
      </c>
      <c r="Y30" s="34">
        <f>W30*各種係数!E23</f>
        <v>0</v>
      </c>
      <c r="AA30" s="34">
        <f t="shared" si="1"/>
        <v>0</v>
      </c>
      <c r="AB30" s="34">
        <f t="shared" si="2"/>
        <v>0</v>
      </c>
      <c r="AC30" s="34">
        <f t="shared" si="3"/>
        <v>0</v>
      </c>
    </row>
    <row r="31" spans="2:29" x14ac:dyDescent="0.15">
      <c r="B31" s="8" t="s">
        <v>221</v>
      </c>
      <c r="C31" s="9" t="s">
        <v>2</v>
      </c>
      <c r="D31" s="63">
        <f>価格変換!V29</f>
        <v>0</v>
      </c>
      <c r="E31" s="241">
        <f>IF(入力シート!D41=0,各種係数!C24,入力シート!D41)</f>
        <v>0.23931767627127409</v>
      </c>
      <c r="F31" s="34">
        <f t="shared" si="0"/>
        <v>0</v>
      </c>
      <c r="G31" s="34">
        <f>F31*各種係数!D24</f>
        <v>0</v>
      </c>
      <c r="H31" s="34">
        <f>F31*各種係数!E24</f>
        <v>0</v>
      </c>
      <c r="I31" s="34">
        <f>第1次生産誘発額!AP26</f>
        <v>0</v>
      </c>
      <c r="J31" s="34"/>
      <c r="K31" s="34">
        <f>I31*各種係数!C24</f>
        <v>0</v>
      </c>
      <c r="L31" s="37">
        <v>0</v>
      </c>
      <c r="M31" s="34">
        <f>L31*各種係数!D24</f>
        <v>0</v>
      </c>
      <c r="N31" s="34">
        <f>L31*各種係数!E24</f>
        <v>0</v>
      </c>
      <c r="O31" s="148"/>
      <c r="P31" s="246"/>
      <c r="Q31" s="246"/>
      <c r="R31" s="246"/>
      <c r="S31" s="34">
        <f>$R$49*各種係数!F24</f>
        <v>0</v>
      </c>
      <c r="T31" s="34">
        <f>S31*各種係数!C24</f>
        <v>0</v>
      </c>
      <c r="U31" s="246"/>
      <c r="V31" s="34">
        <f>$U$49*各種係数!F24</f>
        <v>0</v>
      </c>
      <c r="W31" s="37">
        <v>0</v>
      </c>
      <c r="X31" s="34">
        <f>W31*各種係数!D24</f>
        <v>0</v>
      </c>
      <c r="Y31" s="34">
        <f>W31*各種係数!E24</f>
        <v>0</v>
      </c>
      <c r="AA31" s="34">
        <f t="shared" si="1"/>
        <v>0</v>
      </c>
      <c r="AB31" s="34">
        <f t="shared" si="2"/>
        <v>0</v>
      </c>
      <c r="AC31" s="34">
        <f t="shared" si="3"/>
        <v>0</v>
      </c>
    </row>
    <row r="32" spans="2:29" x14ac:dyDescent="0.15">
      <c r="B32" s="8" t="s">
        <v>222</v>
      </c>
      <c r="C32" s="9" t="s">
        <v>188</v>
      </c>
      <c r="D32" s="63">
        <f>価格変換!V30</f>
        <v>0</v>
      </c>
      <c r="E32" s="241">
        <f>IF(入力シート!D42=0,各種係数!C25,入力シート!D42)</f>
        <v>1</v>
      </c>
      <c r="F32" s="34">
        <f t="shared" si="0"/>
        <v>0</v>
      </c>
      <c r="G32" s="34">
        <f>F32*各種係数!D25</f>
        <v>0</v>
      </c>
      <c r="H32" s="34">
        <f>F32*各種係数!E25</f>
        <v>0</v>
      </c>
      <c r="I32" s="34">
        <f>第1次生産誘発額!AP27</f>
        <v>0</v>
      </c>
      <c r="J32" s="34"/>
      <c r="K32" s="34">
        <f>I32*各種係数!C25</f>
        <v>0</v>
      </c>
      <c r="L32" s="37">
        <v>0</v>
      </c>
      <c r="M32" s="34">
        <f>L32*各種係数!D25</f>
        <v>0</v>
      </c>
      <c r="N32" s="34">
        <f>L32*各種係数!E25</f>
        <v>0</v>
      </c>
      <c r="O32" s="148"/>
      <c r="P32" s="246"/>
      <c r="Q32" s="246"/>
      <c r="R32" s="246"/>
      <c r="S32" s="34">
        <f>$R$49*各種係数!F25</f>
        <v>0</v>
      </c>
      <c r="T32" s="34">
        <f>S32*各種係数!C25</f>
        <v>0</v>
      </c>
      <c r="U32" s="246"/>
      <c r="V32" s="34">
        <f>$U$49*各種係数!F25</f>
        <v>0</v>
      </c>
      <c r="W32" s="37">
        <v>0</v>
      </c>
      <c r="X32" s="34">
        <f>W32*各種係数!D25</f>
        <v>0</v>
      </c>
      <c r="Y32" s="34">
        <f>W32*各種係数!E25</f>
        <v>0</v>
      </c>
      <c r="AA32" s="34">
        <f t="shared" si="1"/>
        <v>0</v>
      </c>
      <c r="AB32" s="34">
        <f t="shared" si="2"/>
        <v>0</v>
      </c>
      <c r="AC32" s="34">
        <f t="shared" si="3"/>
        <v>0</v>
      </c>
    </row>
    <row r="33" spans="2:29" x14ac:dyDescent="0.15">
      <c r="B33" s="8" t="s">
        <v>223</v>
      </c>
      <c r="C33" s="9" t="s">
        <v>191</v>
      </c>
      <c r="D33" s="63">
        <f>価格変換!V31</f>
        <v>0</v>
      </c>
      <c r="E33" s="241">
        <f>IF(入力シート!D43=0,各種係数!C26,入力シート!D43)</f>
        <v>0.9185592635212888</v>
      </c>
      <c r="F33" s="34">
        <f t="shared" si="0"/>
        <v>0</v>
      </c>
      <c r="G33" s="34">
        <f>F33*各種係数!D26</f>
        <v>0</v>
      </c>
      <c r="H33" s="34">
        <f>F33*各種係数!E26</f>
        <v>0</v>
      </c>
      <c r="I33" s="34">
        <f>第1次生産誘発額!AP28</f>
        <v>0</v>
      </c>
      <c r="J33" s="34"/>
      <c r="K33" s="34">
        <f>I33*各種係数!C26</f>
        <v>0</v>
      </c>
      <c r="L33" s="37">
        <v>0</v>
      </c>
      <c r="M33" s="34">
        <f>L33*各種係数!D26</f>
        <v>0</v>
      </c>
      <c r="N33" s="34">
        <f>L33*各種係数!E26</f>
        <v>0</v>
      </c>
      <c r="O33" s="148"/>
      <c r="P33" s="246"/>
      <c r="Q33" s="246"/>
      <c r="R33" s="246"/>
      <c r="S33" s="34">
        <f>$R$49*各種係数!F26</f>
        <v>0</v>
      </c>
      <c r="T33" s="34">
        <f>S33*各種係数!C26</f>
        <v>0</v>
      </c>
      <c r="U33" s="246"/>
      <c r="V33" s="34">
        <f>$U$49*各種係数!F26</f>
        <v>0</v>
      </c>
      <c r="W33" s="37">
        <v>0</v>
      </c>
      <c r="X33" s="34">
        <f>W33*各種係数!D26</f>
        <v>0</v>
      </c>
      <c r="Y33" s="34">
        <f>W33*各種係数!E26</f>
        <v>0</v>
      </c>
      <c r="AA33" s="34">
        <f t="shared" si="1"/>
        <v>0</v>
      </c>
      <c r="AB33" s="34">
        <f t="shared" si="2"/>
        <v>0</v>
      </c>
      <c r="AC33" s="34">
        <f t="shared" si="3"/>
        <v>0</v>
      </c>
    </row>
    <row r="34" spans="2:29" x14ac:dyDescent="0.15">
      <c r="B34" s="8" t="s">
        <v>224</v>
      </c>
      <c r="C34" s="9" t="s">
        <v>225</v>
      </c>
      <c r="D34" s="63">
        <f>価格変換!V32</f>
        <v>0</v>
      </c>
      <c r="E34" s="241">
        <f>IF(入力シート!D44=0,各種係数!C27,入力シート!D44)</f>
        <v>0.90040745533133282</v>
      </c>
      <c r="F34" s="34">
        <f t="shared" si="0"/>
        <v>0</v>
      </c>
      <c r="G34" s="34">
        <f>F34*各種係数!D27</f>
        <v>0</v>
      </c>
      <c r="H34" s="34">
        <f>F34*各種係数!E27</f>
        <v>0</v>
      </c>
      <c r="I34" s="34">
        <f>第1次生産誘発額!AP29</f>
        <v>0</v>
      </c>
      <c r="J34" s="34"/>
      <c r="K34" s="34">
        <f>I34*各種係数!C27</f>
        <v>0</v>
      </c>
      <c r="L34" s="37">
        <v>0</v>
      </c>
      <c r="M34" s="34">
        <f>L34*各種係数!D27</f>
        <v>0</v>
      </c>
      <c r="N34" s="34">
        <f>L34*各種係数!E27</f>
        <v>0</v>
      </c>
      <c r="O34" s="148"/>
      <c r="P34" s="246"/>
      <c r="Q34" s="246"/>
      <c r="R34" s="246"/>
      <c r="S34" s="34">
        <f>$R$49*各種係数!F27</f>
        <v>0</v>
      </c>
      <c r="T34" s="34">
        <f>S34*各種係数!C27</f>
        <v>0</v>
      </c>
      <c r="U34" s="246"/>
      <c r="V34" s="34">
        <f>$U$49*各種係数!F27</f>
        <v>0</v>
      </c>
      <c r="W34" s="37">
        <v>0</v>
      </c>
      <c r="X34" s="34">
        <f>W34*各種係数!D27</f>
        <v>0</v>
      </c>
      <c r="Y34" s="34">
        <f>W34*各種係数!E27</f>
        <v>0</v>
      </c>
      <c r="AA34" s="34">
        <f t="shared" si="1"/>
        <v>0</v>
      </c>
      <c r="AB34" s="34">
        <f t="shared" si="2"/>
        <v>0</v>
      </c>
      <c r="AC34" s="34">
        <f t="shared" si="3"/>
        <v>0</v>
      </c>
    </row>
    <row r="35" spans="2:29" x14ac:dyDescent="0.15">
      <c r="B35" s="8" t="s">
        <v>226</v>
      </c>
      <c r="C35" s="9" t="s">
        <v>227</v>
      </c>
      <c r="D35" s="63">
        <f>価格変換!V33</f>
        <v>0</v>
      </c>
      <c r="E35" s="241">
        <f>IF(入力シート!D45=0,各種係数!C28,入力シート!D45)</f>
        <v>0.99255334628651637</v>
      </c>
      <c r="F35" s="34">
        <f t="shared" si="0"/>
        <v>0</v>
      </c>
      <c r="G35" s="34">
        <f>F35*各種係数!D28</f>
        <v>0</v>
      </c>
      <c r="H35" s="34">
        <f>F35*各種係数!E28</f>
        <v>0</v>
      </c>
      <c r="I35" s="34">
        <f>第1次生産誘発額!AP30</f>
        <v>0</v>
      </c>
      <c r="J35" s="34"/>
      <c r="K35" s="34">
        <f>I35*各種係数!C28</f>
        <v>0</v>
      </c>
      <c r="L35" s="37">
        <v>0</v>
      </c>
      <c r="M35" s="34">
        <f>L35*各種係数!D28</f>
        <v>0</v>
      </c>
      <c r="N35" s="34">
        <f>L35*各種係数!E28</f>
        <v>0</v>
      </c>
      <c r="O35" s="148"/>
      <c r="P35" s="246"/>
      <c r="Q35" s="246"/>
      <c r="R35" s="246"/>
      <c r="S35" s="34">
        <f>$R$49*各種係数!F28</f>
        <v>0</v>
      </c>
      <c r="T35" s="34">
        <f>S35*各種係数!C28</f>
        <v>0</v>
      </c>
      <c r="U35" s="246"/>
      <c r="V35" s="34">
        <f>$U$49*各種係数!F28</f>
        <v>0</v>
      </c>
      <c r="W35" s="37">
        <v>0</v>
      </c>
      <c r="X35" s="34">
        <f>W35*各種係数!D28</f>
        <v>0</v>
      </c>
      <c r="Y35" s="34">
        <f>W35*各種係数!E28</f>
        <v>0</v>
      </c>
      <c r="AA35" s="34">
        <f t="shared" si="1"/>
        <v>0</v>
      </c>
      <c r="AB35" s="34">
        <f t="shared" si="2"/>
        <v>0</v>
      </c>
      <c r="AC35" s="34">
        <f t="shared" si="3"/>
        <v>0</v>
      </c>
    </row>
    <row r="36" spans="2:29" x14ac:dyDescent="0.15">
      <c r="B36" s="8" t="s">
        <v>228</v>
      </c>
      <c r="C36" s="9" t="s">
        <v>3</v>
      </c>
      <c r="D36" s="63">
        <f>価格変換!V34</f>
        <v>0</v>
      </c>
      <c r="E36" s="241">
        <f>IF(入力シート!D46=0,各種係数!C29,入力シート!D46)</f>
        <v>0.51783945427118905</v>
      </c>
      <c r="F36" s="34">
        <f t="shared" si="0"/>
        <v>0</v>
      </c>
      <c r="G36" s="34">
        <f>F36*各種係数!D29</f>
        <v>0</v>
      </c>
      <c r="H36" s="34">
        <f>F36*各種係数!E29</f>
        <v>0</v>
      </c>
      <c r="I36" s="34">
        <f>第1次生産誘発額!AP31</f>
        <v>0</v>
      </c>
      <c r="J36" s="34"/>
      <c r="K36" s="34">
        <f>I36*各種係数!C29</f>
        <v>0</v>
      </c>
      <c r="L36" s="37">
        <v>0</v>
      </c>
      <c r="M36" s="34">
        <f>L36*各種係数!D29</f>
        <v>0</v>
      </c>
      <c r="N36" s="34">
        <f>L36*各種係数!E29</f>
        <v>0</v>
      </c>
      <c r="O36" s="148"/>
      <c r="P36" s="246"/>
      <c r="Q36" s="246"/>
      <c r="R36" s="246"/>
      <c r="S36" s="34">
        <f>$R$49*各種係数!F29</f>
        <v>0</v>
      </c>
      <c r="T36" s="34">
        <f>S36*各種係数!C29</f>
        <v>0</v>
      </c>
      <c r="U36" s="246"/>
      <c r="V36" s="34">
        <f>$U$49*各種係数!F29</f>
        <v>0</v>
      </c>
      <c r="W36" s="37">
        <v>0</v>
      </c>
      <c r="X36" s="34">
        <f>W36*各種係数!D29</f>
        <v>0</v>
      </c>
      <c r="Y36" s="34">
        <f>W36*各種係数!E29</f>
        <v>0</v>
      </c>
      <c r="AA36" s="34">
        <f t="shared" si="1"/>
        <v>0</v>
      </c>
      <c r="AB36" s="34">
        <f t="shared" si="2"/>
        <v>0</v>
      </c>
      <c r="AC36" s="34">
        <f t="shared" si="3"/>
        <v>0</v>
      </c>
    </row>
    <row r="37" spans="2:29" x14ac:dyDescent="0.15">
      <c r="B37" s="8" t="s">
        <v>229</v>
      </c>
      <c r="C37" s="9" t="s">
        <v>4</v>
      </c>
      <c r="D37" s="63">
        <f>価格変換!V35</f>
        <v>0</v>
      </c>
      <c r="E37" s="241">
        <f>IF(入力シート!D47=0,各種係数!C30,入力シート!D47)</f>
        <v>0.70041417395306027</v>
      </c>
      <c r="F37" s="34">
        <f t="shared" si="0"/>
        <v>0</v>
      </c>
      <c r="G37" s="34">
        <f>F37*各種係数!D30</f>
        <v>0</v>
      </c>
      <c r="H37" s="34">
        <f>F37*各種係数!E30</f>
        <v>0</v>
      </c>
      <c r="I37" s="34">
        <f>第1次生産誘発額!AP32</f>
        <v>0</v>
      </c>
      <c r="J37" s="34"/>
      <c r="K37" s="34">
        <f>I37*各種係数!C30</f>
        <v>0</v>
      </c>
      <c r="L37" s="37">
        <v>0</v>
      </c>
      <c r="M37" s="34">
        <f>L37*各種係数!D30</f>
        <v>0</v>
      </c>
      <c r="N37" s="34">
        <f>L37*各種係数!E30</f>
        <v>0</v>
      </c>
      <c r="O37" s="148"/>
      <c r="P37" s="246"/>
      <c r="Q37" s="246"/>
      <c r="R37" s="246"/>
      <c r="S37" s="34">
        <f>$R$49*各種係数!F30</f>
        <v>0</v>
      </c>
      <c r="T37" s="34">
        <f>S37*各種係数!C30</f>
        <v>0</v>
      </c>
      <c r="U37" s="246"/>
      <c r="V37" s="34">
        <f>$U$49*各種係数!F30</f>
        <v>0</v>
      </c>
      <c r="W37" s="37">
        <v>0</v>
      </c>
      <c r="X37" s="34">
        <f>W37*各種係数!D30</f>
        <v>0</v>
      </c>
      <c r="Y37" s="34">
        <f>W37*各種係数!E30</f>
        <v>0</v>
      </c>
      <c r="AA37" s="34">
        <f t="shared" si="1"/>
        <v>0</v>
      </c>
      <c r="AB37" s="34">
        <f t="shared" si="2"/>
        <v>0</v>
      </c>
      <c r="AC37" s="34">
        <f t="shared" si="3"/>
        <v>0</v>
      </c>
    </row>
    <row r="38" spans="2:29" x14ac:dyDescent="0.15">
      <c r="B38" s="8" t="s">
        <v>230</v>
      </c>
      <c r="C38" s="9" t="s">
        <v>231</v>
      </c>
      <c r="D38" s="63">
        <f>価格変換!V36</f>
        <v>0</v>
      </c>
      <c r="E38" s="241">
        <f>IF(入力シート!D48=0,各種係数!C31,入力シート!D48)</f>
        <v>0.97257767614134238</v>
      </c>
      <c r="F38" s="34">
        <f t="shared" si="0"/>
        <v>0</v>
      </c>
      <c r="G38" s="34">
        <f>F38*各種係数!D31</f>
        <v>0</v>
      </c>
      <c r="H38" s="34">
        <f>F38*各種係数!E31</f>
        <v>0</v>
      </c>
      <c r="I38" s="34">
        <f>第1次生産誘発額!AP33</f>
        <v>0</v>
      </c>
      <c r="J38" s="34"/>
      <c r="K38" s="34">
        <f>I38*各種係数!C31</f>
        <v>0</v>
      </c>
      <c r="L38" s="37">
        <v>0</v>
      </c>
      <c r="M38" s="34">
        <f>L38*各種係数!D31</f>
        <v>0</v>
      </c>
      <c r="N38" s="34">
        <f>L38*各種係数!E31</f>
        <v>0</v>
      </c>
      <c r="O38" s="148"/>
      <c r="P38" s="246"/>
      <c r="Q38" s="246"/>
      <c r="R38" s="246"/>
      <c r="S38" s="34">
        <f>$R$49*各種係数!F31</f>
        <v>0</v>
      </c>
      <c r="T38" s="34">
        <f>S38*各種係数!C31</f>
        <v>0</v>
      </c>
      <c r="U38" s="246"/>
      <c r="V38" s="34">
        <f>$U$49*各種係数!F31</f>
        <v>0</v>
      </c>
      <c r="W38" s="37">
        <v>0</v>
      </c>
      <c r="X38" s="34">
        <f>W38*各種係数!D31</f>
        <v>0</v>
      </c>
      <c r="Y38" s="34">
        <f>W38*各種係数!E31</f>
        <v>0</v>
      </c>
      <c r="AA38" s="34">
        <f t="shared" si="1"/>
        <v>0</v>
      </c>
      <c r="AB38" s="34">
        <f t="shared" si="2"/>
        <v>0</v>
      </c>
      <c r="AC38" s="34">
        <f t="shared" si="3"/>
        <v>0</v>
      </c>
    </row>
    <row r="39" spans="2:29" x14ac:dyDescent="0.15">
      <c r="B39" s="8" t="s">
        <v>232</v>
      </c>
      <c r="C39" s="9" t="s">
        <v>233</v>
      </c>
      <c r="D39" s="63">
        <f>価格変換!V37</f>
        <v>0</v>
      </c>
      <c r="E39" s="241">
        <f>IF(入力シート!D49=0,各種係数!C32,入力シート!D49)</f>
        <v>0.69976191753817651</v>
      </c>
      <c r="F39" s="34">
        <f t="shared" si="0"/>
        <v>0</v>
      </c>
      <c r="G39" s="34">
        <f>F39*各種係数!D32</f>
        <v>0</v>
      </c>
      <c r="H39" s="34">
        <f>F39*各種係数!E32</f>
        <v>0</v>
      </c>
      <c r="I39" s="34">
        <f>第1次生産誘発額!AP34</f>
        <v>0</v>
      </c>
      <c r="J39" s="34"/>
      <c r="K39" s="34">
        <f>I39*各種係数!C32</f>
        <v>0</v>
      </c>
      <c r="L39" s="37">
        <v>0</v>
      </c>
      <c r="M39" s="34">
        <f>L39*各種係数!D32</f>
        <v>0</v>
      </c>
      <c r="N39" s="34">
        <f>L39*各種係数!E32</f>
        <v>0</v>
      </c>
      <c r="O39" s="148"/>
      <c r="P39" s="246"/>
      <c r="Q39" s="246"/>
      <c r="R39" s="246"/>
      <c r="S39" s="34">
        <f>$R$49*各種係数!F32</f>
        <v>0</v>
      </c>
      <c r="T39" s="34">
        <f>S39*各種係数!C32</f>
        <v>0</v>
      </c>
      <c r="U39" s="246"/>
      <c r="V39" s="34">
        <f>$U$49*各種係数!F32</f>
        <v>0</v>
      </c>
      <c r="W39" s="37">
        <v>0</v>
      </c>
      <c r="X39" s="34">
        <f>W39*各種係数!D32</f>
        <v>0</v>
      </c>
      <c r="Y39" s="34">
        <f>W39*各種係数!E32</f>
        <v>0</v>
      </c>
      <c r="AA39" s="34">
        <f t="shared" si="1"/>
        <v>0</v>
      </c>
      <c r="AB39" s="34">
        <f t="shared" si="2"/>
        <v>0</v>
      </c>
      <c r="AC39" s="34">
        <f t="shared" si="3"/>
        <v>0</v>
      </c>
    </row>
    <row r="40" spans="2:29" x14ac:dyDescent="0.15">
      <c r="B40" s="8" t="s">
        <v>234</v>
      </c>
      <c r="C40" s="9" t="s">
        <v>189</v>
      </c>
      <c r="D40" s="63">
        <f>価格変換!V38</f>
        <v>0</v>
      </c>
      <c r="E40" s="241">
        <f>IF(入力シート!D50=0,各種係数!C33,入力シート!D50)</f>
        <v>0.34051118535550506</v>
      </c>
      <c r="F40" s="34">
        <f t="shared" si="0"/>
        <v>0</v>
      </c>
      <c r="G40" s="34">
        <f>F40*各種係数!D33</f>
        <v>0</v>
      </c>
      <c r="H40" s="34">
        <f>F40*各種係数!E33</f>
        <v>0</v>
      </c>
      <c r="I40" s="34">
        <f>第1次生産誘発額!AP35</f>
        <v>0</v>
      </c>
      <c r="J40" s="34"/>
      <c r="K40" s="34">
        <f>I40*各種係数!C33</f>
        <v>0</v>
      </c>
      <c r="L40" s="37">
        <v>0</v>
      </c>
      <c r="M40" s="34">
        <f>L40*各種係数!D33</f>
        <v>0</v>
      </c>
      <c r="N40" s="34">
        <f>L40*各種係数!E33</f>
        <v>0</v>
      </c>
      <c r="O40" s="148"/>
      <c r="P40" s="246"/>
      <c r="Q40" s="246"/>
      <c r="R40" s="246"/>
      <c r="S40" s="34">
        <f>$R$49*各種係数!F33</f>
        <v>0</v>
      </c>
      <c r="T40" s="34">
        <f>S40*各種係数!C33</f>
        <v>0</v>
      </c>
      <c r="U40" s="246"/>
      <c r="V40" s="34">
        <f>$U$49*各種係数!F33</f>
        <v>0</v>
      </c>
      <c r="W40" s="37">
        <v>0</v>
      </c>
      <c r="X40" s="34">
        <f>W40*各種係数!D33</f>
        <v>0</v>
      </c>
      <c r="Y40" s="34">
        <f>W40*各種係数!E33</f>
        <v>0</v>
      </c>
      <c r="AA40" s="34">
        <f t="shared" si="1"/>
        <v>0</v>
      </c>
      <c r="AB40" s="34">
        <f t="shared" si="2"/>
        <v>0</v>
      </c>
      <c r="AC40" s="34">
        <f t="shared" si="3"/>
        <v>0</v>
      </c>
    </row>
    <row r="41" spans="2:29" x14ac:dyDescent="0.15">
      <c r="B41" s="8" t="s">
        <v>235</v>
      </c>
      <c r="C41" s="9" t="s">
        <v>5</v>
      </c>
      <c r="D41" s="63">
        <f>価格変換!V39</f>
        <v>0</v>
      </c>
      <c r="E41" s="241">
        <f>IF(入力シート!D51=0,各種係数!C34,入力シート!D51)</f>
        <v>1</v>
      </c>
      <c r="F41" s="34">
        <f t="shared" si="0"/>
        <v>0</v>
      </c>
      <c r="G41" s="34">
        <f>F41*各種係数!D34</f>
        <v>0</v>
      </c>
      <c r="H41" s="34">
        <f>F41*各種係数!E34</f>
        <v>0</v>
      </c>
      <c r="I41" s="34">
        <f>第1次生産誘発額!AP36</f>
        <v>0</v>
      </c>
      <c r="J41" s="34"/>
      <c r="K41" s="34">
        <f>I41*各種係数!C34</f>
        <v>0</v>
      </c>
      <c r="L41" s="37">
        <v>0</v>
      </c>
      <c r="M41" s="34">
        <f>L41*各種係数!D34</f>
        <v>0</v>
      </c>
      <c r="N41" s="34">
        <f>L41*各種係数!E34</f>
        <v>0</v>
      </c>
      <c r="O41" s="148"/>
      <c r="P41" s="246"/>
      <c r="Q41" s="246"/>
      <c r="R41" s="246"/>
      <c r="S41" s="34">
        <f>$R$49*各種係数!F34</f>
        <v>0</v>
      </c>
      <c r="T41" s="34">
        <f>S41*各種係数!C34</f>
        <v>0</v>
      </c>
      <c r="U41" s="246"/>
      <c r="V41" s="34">
        <f>$U$49*各種係数!F34</f>
        <v>0</v>
      </c>
      <c r="W41" s="37">
        <v>0</v>
      </c>
      <c r="X41" s="34">
        <f>W41*各種係数!D34</f>
        <v>0</v>
      </c>
      <c r="Y41" s="34">
        <f>W41*各種係数!E34</f>
        <v>0</v>
      </c>
      <c r="AA41" s="34">
        <f t="shared" si="1"/>
        <v>0</v>
      </c>
      <c r="AB41" s="34">
        <f t="shared" si="2"/>
        <v>0</v>
      </c>
      <c r="AC41" s="34">
        <f t="shared" si="3"/>
        <v>0</v>
      </c>
    </row>
    <row r="42" spans="2:29" x14ac:dyDescent="0.15">
      <c r="B42" s="8" t="s">
        <v>236</v>
      </c>
      <c r="C42" s="9" t="s">
        <v>237</v>
      </c>
      <c r="D42" s="63">
        <f>価格変換!V40</f>
        <v>0</v>
      </c>
      <c r="E42" s="241">
        <f>IF(入力シート!D52=0,各種係数!C35,入力シート!D52)</f>
        <v>0.70343384363105077</v>
      </c>
      <c r="F42" s="34">
        <f t="shared" si="0"/>
        <v>0</v>
      </c>
      <c r="G42" s="34">
        <f>F42*各種係数!D35</f>
        <v>0</v>
      </c>
      <c r="H42" s="34">
        <f>F42*各種係数!E35</f>
        <v>0</v>
      </c>
      <c r="I42" s="34">
        <f>第1次生産誘発額!AP37</f>
        <v>0</v>
      </c>
      <c r="J42" s="34"/>
      <c r="K42" s="34">
        <f>I42*各種係数!C35</f>
        <v>0</v>
      </c>
      <c r="L42" s="37">
        <v>0</v>
      </c>
      <c r="M42" s="34">
        <f>L42*各種係数!D35</f>
        <v>0</v>
      </c>
      <c r="N42" s="34">
        <f>L42*各種係数!E35</f>
        <v>0</v>
      </c>
      <c r="O42" s="148"/>
      <c r="P42" s="246"/>
      <c r="Q42" s="246"/>
      <c r="R42" s="246"/>
      <c r="S42" s="34">
        <f>$R$49*各種係数!F35</f>
        <v>0</v>
      </c>
      <c r="T42" s="34">
        <f>S42*各種係数!C35</f>
        <v>0</v>
      </c>
      <c r="U42" s="246"/>
      <c r="V42" s="34">
        <f>$U$49*各種係数!F35</f>
        <v>0</v>
      </c>
      <c r="W42" s="37">
        <v>0</v>
      </c>
      <c r="X42" s="34">
        <f>W42*各種係数!D35</f>
        <v>0</v>
      </c>
      <c r="Y42" s="34">
        <f>W42*各種係数!E35</f>
        <v>0</v>
      </c>
      <c r="AA42" s="34">
        <f t="shared" si="1"/>
        <v>0</v>
      </c>
      <c r="AB42" s="34">
        <f t="shared" si="2"/>
        <v>0</v>
      </c>
      <c r="AC42" s="34">
        <f t="shared" si="3"/>
        <v>0</v>
      </c>
    </row>
    <row r="43" spans="2:29" x14ac:dyDescent="0.15">
      <c r="B43" s="8" t="s">
        <v>238</v>
      </c>
      <c r="C43" s="9" t="s">
        <v>239</v>
      </c>
      <c r="D43" s="63">
        <f>価格変換!V41</f>
        <v>0</v>
      </c>
      <c r="E43" s="241">
        <f>IF(入力シート!D53=0,各種係数!C36,入力シート!D53)</f>
        <v>0.99654414880779307</v>
      </c>
      <c r="F43" s="34">
        <f t="shared" si="0"/>
        <v>0</v>
      </c>
      <c r="G43" s="34">
        <f>F43*各種係数!D36</f>
        <v>0</v>
      </c>
      <c r="H43" s="34">
        <f>F43*各種係数!E36</f>
        <v>0</v>
      </c>
      <c r="I43" s="34">
        <f>第1次生産誘発額!AP38</f>
        <v>0</v>
      </c>
      <c r="J43" s="34"/>
      <c r="K43" s="34">
        <f>I43*各種係数!C36</f>
        <v>0</v>
      </c>
      <c r="L43" s="37">
        <v>0</v>
      </c>
      <c r="M43" s="34">
        <f>L43*各種係数!D36</f>
        <v>0</v>
      </c>
      <c r="N43" s="34">
        <f>L43*各種係数!E36</f>
        <v>0</v>
      </c>
      <c r="O43" s="148"/>
      <c r="P43" s="246"/>
      <c r="Q43" s="246"/>
      <c r="R43" s="246"/>
      <c r="S43" s="34">
        <f>$R$49*各種係数!F36</f>
        <v>0</v>
      </c>
      <c r="T43" s="34">
        <f>S43*各種係数!C36</f>
        <v>0</v>
      </c>
      <c r="U43" s="246"/>
      <c r="V43" s="34">
        <f>$U$49*各種係数!F36</f>
        <v>0</v>
      </c>
      <c r="W43" s="37">
        <v>0</v>
      </c>
      <c r="X43" s="34">
        <f>W43*各種係数!D36</f>
        <v>0</v>
      </c>
      <c r="Y43" s="34">
        <f>W43*各種係数!E36</f>
        <v>0</v>
      </c>
      <c r="AA43" s="34">
        <f t="shared" ref="AA43:AA47" si="4">F43+L43+W43</f>
        <v>0</v>
      </c>
      <c r="AB43" s="34">
        <f t="shared" si="2"/>
        <v>0</v>
      </c>
      <c r="AC43" s="34">
        <f t="shared" si="3"/>
        <v>0</v>
      </c>
    </row>
    <row r="44" spans="2:29" x14ac:dyDescent="0.15">
      <c r="B44" s="8" t="s">
        <v>240</v>
      </c>
      <c r="C44" s="9" t="s">
        <v>107</v>
      </c>
      <c r="D44" s="63">
        <f>価格変換!V42</f>
        <v>0</v>
      </c>
      <c r="E44" s="241">
        <f>IF(入力シート!D54=0,各種係数!C37,入力シート!D54)</f>
        <v>0.91018968153891555</v>
      </c>
      <c r="F44" s="34">
        <f t="shared" si="0"/>
        <v>0</v>
      </c>
      <c r="G44" s="34">
        <f>F44*各種係数!D37</f>
        <v>0</v>
      </c>
      <c r="H44" s="34">
        <f>F44*各種係数!E37</f>
        <v>0</v>
      </c>
      <c r="I44" s="34">
        <f>第1次生産誘発額!AP39</f>
        <v>0</v>
      </c>
      <c r="J44" s="34"/>
      <c r="K44" s="34">
        <f>I44*各種係数!C37</f>
        <v>0</v>
      </c>
      <c r="L44" s="37">
        <v>0</v>
      </c>
      <c r="M44" s="34">
        <f>L44*各種係数!D37</f>
        <v>0</v>
      </c>
      <c r="N44" s="34">
        <f>L44*各種係数!E37</f>
        <v>0</v>
      </c>
      <c r="O44" s="148"/>
      <c r="P44" s="246"/>
      <c r="Q44" s="246"/>
      <c r="R44" s="246"/>
      <c r="S44" s="34">
        <f>$R$49*各種係数!F37</f>
        <v>0</v>
      </c>
      <c r="T44" s="34">
        <f>S44*各種係数!C37</f>
        <v>0</v>
      </c>
      <c r="U44" s="246"/>
      <c r="V44" s="34">
        <f>$U$49*各種係数!F37</f>
        <v>0</v>
      </c>
      <c r="W44" s="37">
        <v>0</v>
      </c>
      <c r="X44" s="34">
        <f>W44*各種係数!D37</f>
        <v>0</v>
      </c>
      <c r="Y44" s="34">
        <f>W44*各種係数!E37</f>
        <v>0</v>
      </c>
      <c r="AA44" s="34">
        <f t="shared" si="4"/>
        <v>0</v>
      </c>
      <c r="AB44" s="34">
        <f t="shared" si="2"/>
        <v>0</v>
      </c>
      <c r="AC44" s="34">
        <f t="shared" si="3"/>
        <v>0</v>
      </c>
    </row>
    <row r="45" spans="2:29" x14ac:dyDescent="0.15">
      <c r="B45" s="8" t="s">
        <v>241</v>
      </c>
      <c r="C45" s="9" t="s">
        <v>190</v>
      </c>
      <c r="D45" s="63">
        <f>価格変換!V43</f>
        <v>0</v>
      </c>
      <c r="E45" s="241">
        <f>IF(入力シート!D55=0,各種係数!C38,入力シート!D55)</f>
        <v>0.53748125878585773</v>
      </c>
      <c r="F45" s="34">
        <f t="shared" si="0"/>
        <v>0</v>
      </c>
      <c r="G45" s="34">
        <f>F45*各種係数!D38</f>
        <v>0</v>
      </c>
      <c r="H45" s="34">
        <f>F45*各種係数!E38</f>
        <v>0</v>
      </c>
      <c r="I45" s="34">
        <f>第1次生産誘発額!AP40</f>
        <v>0</v>
      </c>
      <c r="J45" s="34"/>
      <c r="K45" s="34">
        <f>I45*各種係数!C38</f>
        <v>0</v>
      </c>
      <c r="L45" s="37">
        <v>0</v>
      </c>
      <c r="M45" s="34">
        <f>L45*各種係数!D38</f>
        <v>0</v>
      </c>
      <c r="N45" s="34">
        <f>L45*各種係数!E38</f>
        <v>0</v>
      </c>
      <c r="O45" s="148"/>
      <c r="P45" s="246"/>
      <c r="Q45" s="246"/>
      <c r="R45" s="246"/>
      <c r="S45" s="34">
        <f>$R$49*各種係数!F38</f>
        <v>0</v>
      </c>
      <c r="T45" s="34">
        <f>S45*各種係数!C38</f>
        <v>0</v>
      </c>
      <c r="U45" s="246"/>
      <c r="V45" s="34">
        <f>$U$49*各種係数!F38</f>
        <v>0</v>
      </c>
      <c r="W45" s="37">
        <v>0</v>
      </c>
      <c r="X45" s="34">
        <f>W45*各種係数!D38</f>
        <v>0</v>
      </c>
      <c r="Y45" s="34">
        <f>W45*各種係数!E38</f>
        <v>0</v>
      </c>
      <c r="AA45" s="34">
        <f t="shared" si="4"/>
        <v>0</v>
      </c>
      <c r="AB45" s="34">
        <f t="shared" si="2"/>
        <v>0</v>
      </c>
      <c r="AC45" s="34">
        <f t="shared" si="3"/>
        <v>0</v>
      </c>
    </row>
    <row r="46" spans="2:29" x14ac:dyDescent="0.15">
      <c r="B46" s="8" t="s">
        <v>242</v>
      </c>
      <c r="C46" s="9" t="s">
        <v>243</v>
      </c>
      <c r="D46" s="63">
        <f>価格変換!V44</f>
        <v>0</v>
      </c>
      <c r="E46" s="241">
        <f>IF(入力シート!D56=0,各種係数!C39,入力シート!D56)</f>
        <v>0.93027522182731537</v>
      </c>
      <c r="F46" s="34">
        <f t="shared" si="0"/>
        <v>0</v>
      </c>
      <c r="G46" s="34">
        <f>F46*各種係数!D39</f>
        <v>0</v>
      </c>
      <c r="H46" s="34">
        <f>F46*各種係数!E39</f>
        <v>0</v>
      </c>
      <c r="I46" s="34">
        <f>第1次生産誘発額!AP41</f>
        <v>0</v>
      </c>
      <c r="J46" s="34"/>
      <c r="K46" s="34">
        <f>I46*各種係数!C39</f>
        <v>0</v>
      </c>
      <c r="L46" s="37">
        <v>0</v>
      </c>
      <c r="M46" s="34">
        <f>L46*各種係数!D39</f>
        <v>0</v>
      </c>
      <c r="N46" s="34">
        <f>L46*各種係数!E39</f>
        <v>0</v>
      </c>
      <c r="O46" s="148"/>
      <c r="P46" s="246"/>
      <c r="Q46" s="246"/>
      <c r="R46" s="246"/>
      <c r="S46" s="34">
        <f>$R$49*各種係数!F39</f>
        <v>0</v>
      </c>
      <c r="T46" s="34">
        <f>S46*各種係数!C39</f>
        <v>0</v>
      </c>
      <c r="U46" s="246"/>
      <c r="V46" s="34">
        <f>$U$49*各種係数!F39</f>
        <v>0</v>
      </c>
      <c r="W46" s="37">
        <v>0</v>
      </c>
      <c r="X46" s="34">
        <f>W46*各種係数!D39</f>
        <v>0</v>
      </c>
      <c r="Y46" s="34">
        <f>W46*各種係数!E39</f>
        <v>0</v>
      </c>
      <c r="AA46" s="34">
        <f t="shared" si="4"/>
        <v>0</v>
      </c>
      <c r="AB46" s="34">
        <f t="shared" si="2"/>
        <v>0</v>
      </c>
      <c r="AC46" s="34">
        <f t="shared" si="3"/>
        <v>0</v>
      </c>
    </row>
    <row r="47" spans="2:29" x14ac:dyDescent="0.15">
      <c r="B47" s="8" t="s">
        <v>244</v>
      </c>
      <c r="C47" s="9" t="s">
        <v>6</v>
      </c>
      <c r="D47" s="63">
        <f>価格変換!V45</f>
        <v>0</v>
      </c>
      <c r="E47" s="241">
        <f>IF(入力シート!D57=0,各種係数!C40,入力シート!D57)</f>
        <v>0.99942545245619074</v>
      </c>
      <c r="F47" s="34">
        <f t="shared" si="0"/>
        <v>0</v>
      </c>
      <c r="G47" s="34">
        <f>F47*各種係数!D40</f>
        <v>0</v>
      </c>
      <c r="H47" s="34">
        <f>F47*各種係数!E40</f>
        <v>0</v>
      </c>
      <c r="I47" s="34">
        <f>第1次生産誘発額!AP42</f>
        <v>0</v>
      </c>
      <c r="J47" s="34"/>
      <c r="K47" s="34">
        <f>I47*各種係数!C40</f>
        <v>0</v>
      </c>
      <c r="L47" s="37">
        <v>0</v>
      </c>
      <c r="M47" s="34">
        <f>L47*各種係数!D40</f>
        <v>0</v>
      </c>
      <c r="N47" s="34">
        <f>L47*各種係数!E40</f>
        <v>0</v>
      </c>
      <c r="O47" s="148"/>
      <c r="P47" s="246"/>
      <c r="Q47" s="246"/>
      <c r="R47" s="246"/>
      <c r="S47" s="34">
        <f>$R$49*各種係数!F40</f>
        <v>0</v>
      </c>
      <c r="T47" s="34">
        <f>S47*各種係数!C40</f>
        <v>0</v>
      </c>
      <c r="U47" s="246"/>
      <c r="V47" s="34">
        <f>$U$49*各種係数!F40</f>
        <v>0</v>
      </c>
      <c r="W47" s="37">
        <v>0</v>
      </c>
      <c r="X47" s="34">
        <f>W47*各種係数!D40</f>
        <v>0</v>
      </c>
      <c r="Y47" s="34">
        <f>W47*各種係数!E40</f>
        <v>0</v>
      </c>
      <c r="AA47" s="34">
        <f t="shared" si="4"/>
        <v>0</v>
      </c>
      <c r="AB47" s="34">
        <f t="shared" si="2"/>
        <v>0</v>
      </c>
      <c r="AC47" s="34">
        <f t="shared" si="3"/>
        <v>0</v>
      </c>
    </row>
    <row r="48" spans="2:29" x14ac:dyDescent="0.15">
      <c r="B48" s="181" t="s">
        <v>245</v>
      </c>
      <c r="C48" s="182" t="s">
        <v>8</v>
      </c>
      <c r="D48" s="203">
        <f>価格変換!V46</f>
        <v>0</v>
      </c>
      <c r="E48" s="242">
        <f>IF(入力シート!D58=0,各種係数!C41,入力シート!D58)</f>
        <v>0.44199137655701048</v>
      </c>
      <c r="F48" s="184">
        <f t="shared" ref="F48" si="5">D48*E48</f>
        <v>0</v>
      </c>
      <c r="G48" s="184">
        <f>F48*各種係数!D41</f>
        <v>0</v>
      </c>
      <c r="H48" s="184">
        <f>F48*各種係数!E41</f>
        <v>0</v>
      </c>
      <c r="I48" s="184">
        <f>第1次生産誘発額!AP43</f>
        <v>0</v>
      </c>
      <c r="J48" s="34"/>
      <c r="K48" s="184">
        <f>I48*各種係数!C41</f>
        <v>0</v>
      </c>
      <c r="L48" s="183">
        <v>0</v>
      </c>
      <c r="M48" s="184">
        <f>L48*各種係数!D41</f>
        <v>0</v>
      </c>
      <c r="N48" s="184">
        <f>L48*各種係数!E41</f>
        <v>0</v>
      </c>
      <c r="O48" s="148"/>
      <c r="P48" s="247"/>
      <c r="Q48" s="247"/>
      <c r="R48" s="247"/>
      <c r="S48" s="184">
        <f>$R$49*各種係数!F41</f>
        <v>0</v>
      </c>
      <c r="T48" s="184">
        <f>S48*各種係数!C41</f>
        <v>0</v>
      </c>
      <c r="U48" s="247"/>
      <c r="V48" s="184">
        <f>$U$49*各種係数!F41</f>
        <v>0</v>
      </c>
      <c r="W48" s="183">
        <v>0</v>
      </c>
      <c r="X48" s="184">
        <f>W48*各種係数!D41</f>
        <v>0</v>
      </c>
      <c r="Y48" s="184">
        <f>W48*各種係数!E41</f>
        <v>0</v>
      </c>
      <c r="AA48" s="184">
        <f t="shared" ref="AA48:AC48" si="6">F48+L48+W48</f>
        <v>0</v>
      </c>
      <c r="AB48" s="184">
        <f t="shared" si="6"/>
        <v>0</v>
      </c>
      <c r="AC48" s="184">
        <f t="shared" si="6"/>
        <v>0</v>
      </c>
    </row>
    <row r="49" spans="2:29" ht="13.5" customHeight="1" x14ac:dyDescent="0.15">
      <c r="B49" s="325" t="s">
        <v>14</v>
      </c>
      <c r="C49" s="326"/>
      <c r="D49" s="202">
        <f>SUM(D10:D48)</f>
        <v>0</v>
      </c>
      <c r="E49" s="256"/>
      <c r="F49" s="184">
        <f>SUM(F10:F48)</f>
        <v>0</v>
      </c>
      <c r="G49" s="184">
        <f>SUM(G10:G48)</f>
        <v>0</v>
      </c>
      <c r="H49" s="184">
        <f>SUM(H10:H48)</f>
        <v>0</v>
      </c>
      <c r="I49" s="184">
        <f>SUM(I10:I48)</f>
        <v>0</v>
      </c>
      <c r="J49" s="34"/>
      <c r="K49" s="184">
        <f>SUM(K10:K48)</f>
        <v>0</v>
      </c>
      <c r="L49" s="184">
        <f>SUM(L10:L48)</f>
        <v>0</v>
      </c>
      <c r="M49" s="184">
        <f>SUM(M10:M48)</f>
        <v>0</v>
      </c>
      <c r="N49" s="184">
        <f>SUM(N10:N48)</f>
        <v>0</v>
      </c>
      <c r="O49" s="148"/>
      <c r="P49" s="149">
        <f>H49+N49</f>
        <v>0</v>
      </c>
      <c r="Q49" s="150">
        <f>入力シート!I19</f>
        <v>0.4854208018122842</v>
      </c>
      <c r="R49" s="149">
        <f>P49*Q49</f>
        <v>0</v>
      </c>
      <c r="S49" s="184">
        <f>SUM(S10:S48)</f>
        <v>0</v>
      </c>
      <c r="T49" s="184">
        <f>SUM(T10:T48)</f>
        <v>0</v>
      </c>
      <c r="U49" s="255">
        <f>T49/(1-各種係数!J42)</f>
        <v>0</v>
      </c>
      <c r="V49" s="184">
        <f>SUM(V10:V48)</f>
        <v>0</v>
      </c>
      <c r="W49" s="184">
        <f>SUM(W10:W48)</f>
        <v>0</v>
      </c>
      <c r="X49" s="184">
        <f>SUM(X10:X48)</f>
        <v>0</v>
      </c>
      <c r="Y49" s="184">
        <f>SUM(Y10:Y48)</f>
        <v>0</v>
      </c>
      <c r="AA49" s="184">
        <f>SUM(AA10:AA48)</f>
        <v>0</v>
      </c>
      <c r="AB49" s="184">
        <f>SUM(AB10:AB48)</f>
        <v>0</v>
      </c>
      <c r="AC49" s="184">
        <f>SUM(AC10:AC48)</f>
        <v>0</v>
      </c>
    </row>
    <row r="50" spans="2:29" x14ac:dyDescent="0.15">
      <c r="B50" s="154"/>
      <c r="C50" s="63"/>
      <c r="D50" s="335"/>
      <c r="E50" s="152"/>
      <c r="F50" s="35"/>
    </row>
    <row r="51" spans="2:29" x14ac:dyDescent="0.15">
      <c r="B51" s="155"/>
      <c r="C51" s="63"/>
      <c r="D51" s="335"/>
      <c r="E51" s="35"/>
      <c r="F51" s="35"/>
    </row>
    <row r="52" spans="2:29" x14ac:dyDescent="0.15">
      <c r="B52" s="154"/>
      <c r="C52" s="63"/>
      <c r="D52" s="335"/>
      <c r="E52" s="35"/>
      <c r="F52" s="35"/>
    </row>
    <row r="53" spans="2:29" x14ac:dyDescent="0.15">
      <c r="B53" s="154"/>
      <c r="C53" s="63"/>
      <c r="D53" s="63"/>
      <c r="E53" s="35"/>
      <c r="F53" s="35"/>
    </row>
    <row r="54" spans="2:29" x14ac:dyDescent="0.15">
      <c r="B54" s="154"/>
      <c r="C54" s="63"/>
      <c r="D54" s="63"/>
      <c r="E54" s="35"/>
      <c r="F54" s="35"/>
    </row>
    <row r="55" spans="2:29" x14ac:dyDescent="0.15">
      <c r="B55" s="154"/>
      <c r="C55" s="63"/>
      <c r="D55" s="63"/>
      <c r="E55" s="35"/>
      <c r="F55" s="35"/>
    </row>
    <row r="56" spans="2:29" x14ac:dyDescent="0.15">
      <c r="B56" s="154"/>
      <c r="C56" s="63"/>
      <c r="D56" s="63"/>
      <c r="E56" s="35"/>
      <c r="F56" s="35"/>
    </row>
    <row r="57" spans="2:29" x14ac:dyDescent="0.15">
      <c r="B57" s="154"/>
      <c r="C57" s="63"/>
      <c r="D57" s="63"/>
      <c r="E57" s="35"/>
      <c r="F57" s="35"/>
    </row>
    <row r="58" spans="2:29" x14ac:dyDescent="0.15">
      <c r="B58" s="154"/>
      <c r="C58" s="63"/>
      <c r="D58" s="63"/>
      <c r="E58" s="35"/>
      <c r="F58" s="35"/>
    </row>
    <row r="59" spans="2:29" x14ac:dyDescent="0.15">
      <c r="B59" s="154"/>
      <c r="C59" s="63"/>
      <c r="D59" s="63"/>
      <c r="E59" s="35"/>
      <c r="F59" s="35"/>
    </row>
    <row r="60" spans="2:29" ht="14.25" x14ac:dyDescent="0.15">
      <c r="B60" s="154"/>
      <c r="C60" s="153"/>
      <c r="D60" s="153"/>
      <c r="E60" s="35"/>
      <c r="F60" s="35"/>
    </row>
  </sheetData>
  <mergeCells count="18">
    <mergeCell ref="D50:D52"/>
    <mergeCell ref="U5:U7"/>
    <mergeCell ref="V5:V6"/>
    <mergeCell ref="S5:S7"/>
    <mergeCell ref="T5:T7"/>
    <mergeCell ref="AA5:AC6"/>
    <mergeCell ref="B5:C9"/>
    <mergeCell ref="B49:C49"/>
    <mergeCell ref="D5:D7"/>
    <mergeCell ref="E5:E6"/>
    <mergeCell ref="Q5:Q7"/>
    <mergeCell ref="F5:H6"/>
    <mergeCell ref="I5:I6"/>
    <mergeCell ref="K5:K6"/>
    <mergeCell ref="L5:N6"/>
    <mergeCell ref="W5:Y6"/>
    <mergeCell ref="R5:R7"/>
    <mergeCell ref="P5:P7"/>
  </mergeCells>
  <phoneticPr fontId="2"/>
  <pageMargins left="0.7" right="0.7" top="0.75" bottom="0.75" header="0.3" footer="0.3"/>
  <pageSetup paperSize="9" scale="28" fitToHeight="0" orientation="portrait" r:id="rId1"/>
  <colBreaks count="2" manualBreakCount="2">
    <brk id="9" max="116" man="1"/>
    <brk id="19" max="116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8C221E-D729-45AD-8848-AF416B143569}">
  <sheetPr codeName="Sheet2"/>
  <dimension ref="A1:AO43"/>
  <sheetViews>
    <sheetView zoomScaleNormal="100" zoomScaleSheetLayoutView="50" workbookViewId="0">
      <pane xSplit="2" ySplit="3" topLeftCell="C4" activePane="bottomRight" state="frozen"/>
      <selection sqref="A1:IV65536"/>
      <selection pane="topRight" sqref="A1:IV65536"/>
      <selection pane="bottomLeft" sqref="A1:IV65536"/>
      <selection pane="bottomRight"/>
    </sheetView>
  </sheetViews>
  <sheetFormatPr defaultColWidth="9" defaultRowHeight="13.5" x14ac:dyDescent="0.15"/>
  <cols>
    <col min="1" max="1" width="4.25" style="2" customWidth="1"/>
    <col min="2" max="2" width="29.625" style="3" customWidth="1"/>
    <col min="3" max="41" width="12.625" style="1" customWidth="1"/>
    <col min="42" max="16384" width="9" style="1"/>
  </cols>
  <sheetData>
    <row r="1" spans="1:41" s="16" customFormat="1" ht="30" customHeight="1" x14ac:dyDescent="0.15">
      <c r="A1" s="14" t="s">
        <v>193</v>
      </c>
      <c r="B1" s="15"/>
    </row>
    <row r="2" spans="1:41" ht="13.5" customHeight="1" x14ac:dyDescent="0.15">
      <c r="A2" s="338" t="s">
        <v>11</v>
      </c>
      <c r="B2" s="339"/>
      <c r="C2" s="30" t="s">
        <v>196</v>
      </c>
      <c r="D2" s="31" t="s">
        <v>198</v>
      </c>
      <c r="E2" s="31" t="s">
        <v>199</v>
      </c>
      <c r="F2" s="31" t="s">
        <v>200</v>
      </c>
      <c r="G2" s="31" t="s">
        <v>201</v>
      </c>
      <c r="H2" s="31" t="s">
        <v>203</v>
      </c>
      <c r="I2" s="31" t="s">
        <v>204</v>
      </c>
      <c r="J2" s="31" t="s">
        <v>205</v>
      </c>
      <c r="K2" s="31" t="s">
        <v>206</v>
      </c>
      <c r="L2" s="31" t="s">
        <v>207</v>
      </c>
      <c r="M2" s="31" t="s">
        <v>209</v>
      </c>
      <c r="N2" s="31" t="s">
        <v>210</v>
      </c>
      <c r="O2" s="31" t="s">
        <v>211</v>
      </c>
      <c r="P2" s="31" t="s">
        <v>212</v>
      </c>
      <c r="Q2" s="31" t="s">
        <v>213</v>
      </c>
      <c r="R2" s="31" t="s">
        <v>214</v>
      </c>
      <c r="S2" s="31" t="s">
        <v>215</v>
      </c>
      <c r="T2" s="31" t="s">
        <v>216</v>
      </c>
      <c r="U2" s="31" t="s">
        <v>217</v>
      </c>
      <c r="V2" s="31" t="s">
        <v>218</v>
      </c>
      <c r="W2" s="31" t="s">
        <v>220</v>
      </c>
      <c r="X2" s="31" t="s">
        <v>221</v>
      </c>
      <c r="Y2" s="31" t="s">
        <v>222</v>
      </c>
      <c r="Z2" s="31" t="s">
        <v>223</v>
      </c>
      <c r="AA2" s="31" t="s">
        <v>224</v>
      </c>
      <c r="AB2" s="31" t="s">
        <v>226</v>
      </c>
      <c r="AC2" s="31" t="s">
        <v>228</v>
      </c>
      <c r="AD2" s="31" t="s">
        <v>229</v>
      </c>
      <c r="AE2" s="31" t="s">
        <v>230</v>
      </c>
      <c r="AF2" s="31" t="s">
        <v>232</v>
      </c>
      <c r="AG2" s="31" t="s">
        <v>234</v>
      </c>
      <c r="AH2" s="31" t="s">
        <v>235</v>
      </c>
      <c r="AI2" s="31" t="s">
        <v>236</v>
      </c>
      <c r="AJ2" s="31" t="s">
        <v>238</v>
      </c>
      <c r="AK2" s="31" t="s">
        <v>240</v>
      </c>
      <c r="AL2" s="31" t="s">
        <v>241</v>
      </c>
      <c r="AM2" s="31" t="s">
        <v>242</v>
      </c>
      <c r="AN2" s="31" t="s">
        <v>244</v>
      </c>
      <c r="AO2" s="31" t="s">
        <v>245</v>
      </c>
    </row>
    <row r="3" spans="1:41" s="7" customFormat="1" ht="36" customHeight="1" x14ac:dyDescent="0.15">
      <c r="A3" s="340"/>
      <c r="B3" s="341"/>
      <c r="C3" s="5" t="s">
        <v>197</v>
      </c>
      <c r="D3" s="6" t="s">
        <v>0</v>
      </c>
      <c r="E3" s="6" t="s">
        <v>1</v>
      </c>
      <c r="F3" s="6" t="s">
        <v>176</v>
      </c>
      <c r="G3" s="6" t="s">
        <v>202</v>
      </c>
      <c r="H3" s="6" t="s">
        <v>177</v>
      </c>
      <c r="I3" s="6" t="s">
        <v>178</v>
      </c>
      <c r="J3" s="6" t="s">
        <v>179</v>
      </c>
      <c r="K3" s="6" t="s">
        <v>180</v>
      </c>
      <c r="L3" s="6" t="s">
        <v>208</v>
      </c>
      <c r="M3" s="6" t="s">
        <v>181</v>
      </c>
      <c r="N3" s="6" t="s">
        <v>182</v>
      </c>
      <c r="O3" s="6" t="s">
        <v>183</v>
      </c>
      <c r="P3" s="6" t="s">
        <v>184</v>
      </c>
      <c r="Q3" s="6" t="s">
        <v>104</v>
      </c>
      <c r="R3" s="6" t="s">
        <v>105</v>
      </c>
      <c r="S3" s="6" t="s">
        <v>106</v>
      </c>
      <c r="T3" s="6" t="s">
        <v>185</v>
      </c>
      <c r="U3" s="6" t="s">
        <v>186</v>
      </c>
      <c r="V3" s="6" t="s">
        <v>219</v>
      </c>
      <c r="W3" s="6" t="s">
        <v>187</v>
      </c>
      <c r="X3" s="6" t="s">
        <v>2</v>
      </c>
      <c r="Y3" s="6" t="s">
        <v>188</v>
      </c>
      <c r="Z3" s="6" t="s">
        <v>191</v>
      </c>
      <c r="AA3" s="6" t="s">
        <v>225</v>
      </c>
      <c r="AB3" s="6" t="s">
        <v>227</v>
      </c>
      <c r="AC3" s="6" t="s">
        <v>3</v>
      </c>
      <c r="AD3" s="6" t="s">
        <v>4</v>
      </c>
      <c r="AE3" s="6" t="s">
        <v>231</v>
      </c>
      <c r="AF3" s="6" t="s">
        <v>233</v>
      </c>
      <c r="AG3" s="6" t="s">
        <v>189</v>
      </c>
      <c r="AH3" s="6" t="s">
        <v>5</v>
      </c>
      <c r="AI3" s="6" t="s">
        <v>237</v>
      </c>
      <c r="AJ3" s="6" t="s">
        <v>239</v>
      </c>
      <c r="AK3" s="6" t="s">
        <v>107</v>
      </c>
      <c r="AL3" s="6" t="s">
        <v>190</v>
      </c>
      <c r="AM3" s="6" t="s">
        <v>243</v>
      </c>
      <c r="AN3" s="6" t="s">
        <v>6</v>
      </c>
      <c r="AO3" s="6" t="s">
        <v>8</v>
      </c>
    </row>
    <row r="4" spans="1:41" x14ac:dyDescent="0.15">
      <c r="A4" s="8" t="s">
        <v>196</v>
      </c>
      <c r="B4" s="9" t="s">
        <v>197</v>
      </c>
      <c r="C4" s="12">
        <v>0.10006786652329497</v>
      </c>
      <c r="D4" s="12">
        <v>8.836760925449871E-4</v>
      </c>
      <c r="E4" s="12">
        <v>0</v>
      </c>
      <c r="F4" s="12">
        <v>0</v>
      </c>
      <c r="G4" s="12">
        <v>0.21886269785284584</v>
      </c>
      <c r="H4" s="12">
        <v>2.206521969745189E-3</v>
      </c>
      <c r="I4" s="12">
        <v>7.2092146871364669E-4</v>
      </c>
      <c r="J4" s="12">
        <v>2.2987767465209872E-3</v>
      </c>
      <c r="K4" s="12">
        <v>0</v>
      </c>
      <c r="L4" s="12">
        <v>2.1203790046839664E-2</v>
      </c>
      <c r="M4" s="12">
        <v>3.5769536873921326E-5</v>
      </c>
      <c r="N4" s="12">
        <v>0</v>
      </c>
      <c r="O4" s="12">
        <v>0</v>
      </c>
      <c r="P4" s="12">
        <v>0</v>
      </c>
      <c r="Q4" s="12">
        <v>0</v>
      </c>
      <c r="R4" s="12">
        <v>0</v>
      </c>
      <c r="S4" s="12">
        <v>0</v>
      </c>
      <c r="T4" s="12">
        <v>0</v>
      </c>
      <c r="U4" s="12">
        <v>0</v>
      </c>
      <c r="V4" s="12">
        <v>0</v>
      </c>
      <c r="W4" s="12">
        <v>0</v>
      </c>
      <c r="X4" s="12">
        <v>3.8672503590400221E-3</v>
      </c>
      <c r="Y4" s="12">
        <v>1.5305591654573251E-3</v>
      </c>
      <c r="Z4" s="12">
        <v>0</v>
      </c>
      <c r="AA4" s="12">
        <v>0</v>
      </c>
      <c r="AB4" s="12">
        <v>0</v>
      </c>
      <c r="AC4" s="12">
        <v>1.6400193886736617E-4</v>
      </c>
      <c r="AD4" s="12">
        <v>0</v>
      </c>
      <c r="AE4" s="12">
        <v>4.7678805054716199E-6</v>
      </c>
      <c r="AF4" s="12">
        <v>1.3850357962501542E-6</v>
      </c>
      <c r="AG4" s="12">
        <v>0</v>
      </c>
      <c r="AH4" s="12">
        <v>1.3481849386171397E-5</v>
      </c>
      <c r="AI4" s="12">
        <v>1.7274825032964805E-3</v>
      </c>
      <c r="AJ4" s="12">
        <v>1.7365705056161126E-3</v>
      </c>
      <c r="AK4" s="12">
        <v>2.0402853660874448E-3</v>
      </c>
      <c r="AL4" s="12">
        <v>1.0784519900135345E-5</v>
      </c>
      <c r="AM4" s="12">
        <v>1.2070936062070044E-2</v>
      </c>
      <c r="AN4" s="12">
        <v>0</v>
      </c>
      <c r="AO4" s="12">
        <v>0</v>
      </c>
    </row>
    <row r="5" spans="1:41" x14ac:dyDescent="0.15">
      <c r="A5" s="8" t="s">
        <v>198</v>
      </c>
      <c r="B5" s="9" t="s">
        <v>0</v>
      </c>
      <c r="C5" s="12">
        <v>5.2883005164906837E-4</v>
      </c>
      <c r="D5" s="12">
        <v>0.20364717223650386</v>
      </c>
      <c r="E5" s="12">
        <v>0</v>
      </c>
      <c r="F5" s="12">
        <v>0</v>
      </c>
      <c r="G5" s="12">
        <v>7.6485927381961998E-4</v>
      </c>
      <c r="H5" s="12">
        <v>0</v>
      </c>
      <c r="I5" s="12">
        <v>2.730653908541281E-2</v>
      </c>
      <c r="J5" s="12">
        <v>2.5016099888610743E-4</v>
      </c>
      <c r="K5" s="12">
        <v>0</v>
      </c>
      <c r="L5" s="12">
        <v>0</v>
      </c>
      <c r="M5" s="12">
        <v>0</v>
      </c>
      <c r="N5" s="12">
        <v>0</v>
      </c>
      <c r="O5" s="12">
        <v>0</v>
      </c>
      <c r="P5" s="12">
        <v>0</v>
      </c>
      <c r="Q5" s="12">
        <v>0</v>
      </c>
      <c r="R5" s="12">
        <v>0</v>
      </c>
      <c r="S5" s="12">
        <v>0</v>
      </c>
      <c r="T5" s="12">
        <v>0</v>
      </c>
      <c r="U5" s="12">
        <v>0</v>
      </c>
      <c r="V5" s="12">
        <v>0</v>
      </c>
      <c r="W5" s="12">
        <v>0</v>
      </c>
      <c r="X5" s="12">
        <v>1.5572820237745057E-4</v>
      </c>
      <c r="Y5" s="12">
        <v>5.5838372011691969E-5</v>
      </c>
      <c r="Z5" s="12">
        <v>0</v>
      </c>
      <c r="AA5" s="12">
        <v>0</v>
      </c>
      <c r="AB5" s="12">
        <v>0</v>
      </c>
      <c r="AC5" s="12">
        <v>0</v>
      </c>
      <c r="AD5" s="12">
        <v>0</v>
      </c>
      <c r="AE5" s="12">
        <v>0</v>
      </c>
      <c r="AF5" s="12">
        <v>0</v>
      </c>
      <c r="AG5" s="12">
        <v>0</v>
      </c>
      <c r="AH5" s="12">
        <v>2.6963698772342796E-6</v>
      </c>
      <c r="AI5" s="12">
        <v>6.180900699868141E-5</v>
      </c>
      <c r="AJ5" s="12">
        <v>5.2163505084044889E-5</v>
      </c>
      <c r="AK5" s="12">
        <v>0</v>
      </c>
      <c r="AL5" s="12">
        <v>0</v>
      </c>
      <c r="AM5" s="12">
        <v>1.0993386141202616E-3</v>
      </c>
      <c r="AN5" s="12">
        <v>0</v>
      </c>
      <c r="AO5" s="12">
        <v>0</v>
      </c>
    </row>
    <row r="6" spans="1:41" x14ac:dyDescent="0.15">
      <c r="A6" s="8" t="s">
        <v>199</v>
      </c>
      <c r="B6" s="9" t="s">
        <v>1</v>
      </c>
      <c r="C6" s="12">
        <v>0</v>
      </c>
      <c r="D6" s="12">
        <v>0</v>
      </c>
      <c r="E6" s="12">
        <v>1.038961038961039E-2</v>
      </c>
      <c r="F6" s="12">
        <v>0</v>
      </c>
      <c r="G6" s="12">
        <v>1.6918053056662993E-2</v>
      </c>
      <c r="H6" s="12">
        <v>0</v>
      </c>
      <c r="I6" s="12">
        <v>0</v>
      </c>
      <c r="J6" s="12">
        <v>1.2508049944305372E-4</v>
      </c>
      <c r="K6" s="12">
        <v>0</v>
      </c>
      <c r="L6" s="12">
        <v>0</v>
      </c>
      <c r="M6" s="12">
        <v>0</v>
      </c>
      <c r="N6" s="12">
        <v>0</v>
      </c>
      <c r="O6" s="12">
        <v>0</v>
      </c>
      <c r="P6" s="12">
        <v>0</v>
      </c>
      <c r="Q6" s="12">
        <v>0</v>
      </c>
      <c r="R6" s="12">
        <v>0</v>
      </c>
      <c r="S6" s="12">
        <v>0</v>
      </c>
      <c r="T6" s="12">
        <v>0</v>
      </c>
      <c r="U6" s="12">
        <v>0</v>
      </c>
      <c r="V6" s="12">
        <v>0</v>
      </c>
      <c r="W6" s="12">
        <v>0</v>
      </c>
      <c r="X6" s="12">
        <v>1.3582959874033186E-3</v>
      </c>
      <c r="Y6" s="12">
        <v>0</v>
      </c>
      <c r="Z6" s="12">
        <v>0</v>
      </c>
      <c r="AA6" s="12">
        <v>0</v>
      </c>
      <c r="AB6" s="12">
        <v>0</v>
      </c>
      <c r="AC6" s="12">
        <v>0</v>
      </c>
      <c r="AD6" s="12">
        <v>0</v>
      </c>
      <c r="AE6" s="12">
        <v>0</v>
      </c>
      <c r="AF6" s="12">
        <v>0</v>
      </c>
      <c r="AG6" s="12">
        <v>0</v>
      </c>
      <c r="AH6" s="12">
        <v>4.0445548158514192E-6</v>
      </c>
      <c r="AI6" s="12">
        <v>8.8751394664773306E-5</v>
      </c>
      <c r="AJ6" s="12">
        <v>3.3289800517272286E-4</v>
      </c>
      <c r="AK6" s="12">
        <v>0</v>
      </c>
      <c r="AL6" s="12">
        <v>0</v>
      </c>
      <c r="AM6" s="12">
        <v>3.5436338390290958E-3</v>
      </c>
      <c r="AN6" s="12">
        <v>0</v>
      </c>
      <c r="AO6" s="12">
        <v>0</v>
      </c>
    </row>
    <row r="7" spans="1:41" x14ac:dyDescent="0.15">
      <c r="A7" s="8" t="s">
        <v>200</v>
      </c>
      <c r="B7" s="9" t="s">
        <v>176</v>
      </c>
      <c r="C7" s="12">
        <v>0</v>
      </c>
      <c r="D7" s="12">
        <v>4.4183804627249355E-4</v>
      </c>
      <c r="E7" s="12">
        <v>0</v>
      </c>
      <c r="F7" s="12">
        <v>9.0826521344232513E-4</v>
      </c>
      <c r="G7" s="12">
        <v>1.287975461095215E-4</v>
      </c>
      <c r="H7" s="12">
        <v>4.2433114802792102E-5</v>
      </c>
      <c r="I7" s="12">
        <v>2.0185801123982108E-3</v>
      </c>
      <c r="J7" s="12">
        <v>7.2208634273071013E-3</v>
      </c>
      <c r="K7" s="12">
        <v>6.5418781725888331E-2</v>
      </c>
      <c r="L7" s="12">
        <v>1.9293224862535773E-4</v>
      </c>
      <c r="M7" s="12">
        <v>3.8014075312759889E-2</v>
      </c>
      <c r="N7" s="12">
        <v>7.4979380670315665E-4</v>
      </c>
      <c r="O7" s="12">
        <v>0.37206443310813914</v>
      </c>
      <c r="P7" s="12">
        <v>9.4039913810374645E-5</v>
      </c>
      <c r="Q7" s="12">
        <v>8.2237882564303695E-5</v>
      </c>
      <c r="R7" s="12">
        <v>3.3792231841744219E-5</v>
      </c>
      <c r="S7" s="12">
        <v>1.6483765551402564E-4</v>
      </c>
      <c r="T7" s="12">
        <v>1.0992799716185898E-4</v>
      </c>
      <c r="U7" s="12">
        <v>9.6140441957611676E-6</v>
      </c>
      <c r="V7" s="12">
        <v>3.1645169048493058E-6</v>
      </c>
      <c r="W7" s="12">
        <v>1.0289627283975707E-4</v>
      </c>
      <c r="X7" s="12">
        <v>4.758361739310989E-4</v>
      </c>
      <c r="Y7" s="12">
        <v>3.3514778653754482E-3</v>
      </c>
      <c r="Z7" s="12">
        <v>0.18392907684679821</v>
      </c>
      <c r="AA7" s="12">
        <v>0</v>
      </c>
      <c r="AB7" s="12">
        <v>0</v>
      </c>
      <c r="AC7" s="12">
        <v>1.8222437651929574E-6</v>
      </c>
      <c r="AD7" s="12">
        <v>0</v>
      </c>
      <c r="AE7" s="12">
        <v>0</v>
      </c>
      <c r="AF7" s="12">
        <v>1.3850357962501542E-6</v>
      </c>
      <c r="AG7" s="12">
        <v>0</v>
      </c>
      <c r="AH7" s="12">
        <v>5.3927397544685592E-6</v>
      </c>
      <c r="AI7" s="12">
        <v>2.6942387666091896E-5</v>
      </c>
      <c r="AJ7" s="12">
        <v>5.6905641909867156E-6</v>
      </c>
      <c r="AK7" s="12">
        <v>4.1079571129277407E-5</v>
      </c>
      <c r="AL7" s="12">
        <v>5.3922599500676726E-6</v>
      </c>
      <c r="AM7" s="12">
        <v>5.9423708871365493E-6</v>
      </c>
      <c r="AN7" s="12">
        <v>0</v>
      </c>
      <c r="AO7" s="12">
        <v>1.1984978826537406E-4</v>
      </c>
    </row>
    <row r="8" spans="1:41" x14ac:dyDescent="0.15">
      <c r="A8" s="8" t="s">
        <v>201</v>
      </c>
      <c r="B8" s="9" t="s">
        <v>202</v>
      </c>
      <c r="C8" s="12">
        <v>7.3317879744046258E-2</v>
      </c>
      <c r="D8" s="12">
        <v>1.2210796915167094E-2</v>
      </c>
      <c r="E8" s="12">
        <v>4.6660482374768088E-2</v>
      </c>
      <c r="F8" s="12">
        <v>0</v>
      </c>
      <c r="G8" s="12">
        <v>0.16564949630251968</v>
      </c>
      <c r="H8" s="12">
        <v>1.7609742643158721E-3</v>
      </c>
      <c r="I8" s="12">
        <v>1.481165926629856E-3</v>
      </c>
      <c r="J8" s="12">
        <v>1.1870815507953599E-2</v>
      </c>
      <c r="K8" s="12">
        <v>0</v>
      </c>
      <c r="L8" s="12">
        <v>1.0718458256964318E-5</v>
      </c>
      <c r="M8" s="12">
        <v>5.0524470834413873E-4</v>
      </c>
      <c r="N8" s="12">
        <v>0</v>
      </c>
      <c r="O8" s="12">
        <v>0</v>
      </c>
      <c r="P8" s="12">
        <v>0</v>
      </c>
      <c r="Q8" s="12">
        <v>0</v>
      </c>
      <c r="R8" s="12">
        <v>0</v>
      </c>
      <c r="S8" s="12">
        <v>0</v>
      </c>
      <c r="T8" s="12">
        <v>0</v>
      </c>
      <c r="U8" s="12">
        <v>0</v>
      </c>
      <c r="V8" s="12">
        <v>0</v>
      </c>
      <c r="W8" s="12">
        <v>0</v>
      </c>
      <c r="X8" s="12">
        <v>2.0158150641081101E-3</v>
      </c>
      <c r="Y8" s="12">
        <v>4.7609559294179469E-5</v>
      </c>
      <c r="Z8" s="12">
        <v>0</v>
      </c>
      <c r="AA8" s="12">
        <v>0</v>
      </c>
      <c r="AB8" s="12">
        <v>0</v>
      </c>
      <c r="AC8" s="12">
        <v>1.4395725745024364E-4</v>
      </c>
      <c r="AD8" s="12">
        <v>0</v>
      </c>
      <c r="AE8" s="12">
        <v>0</v>
      </c>
      <c r="AF8" s="12">
        <v>1.3850357962501542E-6</v>
      </c>
      <c r="AG8" s="12">
        <v>0</v>
      </c>
      <c r="AH8" s="12">
        <v>7.1184164758984975E-4</v>
      </c>
      <c r="AI8" s="12">
        <v>7.2791992088447107E-3</v>
      </c>
      <c r="AJ8" s="12">
        <v>7.5219774331192731E-3</v>
      </c>
      <c r="AK8" s="12">
        <v>1.5062509414068383E-3</v>
      </c>
      <c r="AL8" s="12">
        <v>2.6961299750338363E-6</v>
      </c>
      <c r="AM8" s="12">
        <v>0.10065385887661459</v>
      </c>
      <c r="AN8" s="12">
        <v>0</v>
      </c>
      <c r="AO8" s="12">
        <v>3.8751431539137612E-3</v>
      </c>
    </row>
    <row r="9" spans="1:41" x14ac:dyDescent="0.15">
      <c r="A9" s="8" t="s">
        <v>203</v>
      </c>
      <c r="B9" s="9" t="s">
        <v>177</v>
      </c>
      <c r="C9" s="12">
        <v>3.1597595586031835E-3</v>
      </c>
      <c r="D9" s="12">
        <v>9.238431876606684E-4</v>
      </c>
      <c r="E9" s="12">
        <v>2.5974025974025976E-2</v>
      </c>
      <c r="F9" s="12">
        <v>2.7247956403269754E-3</v>
      </c>
      <c r="G9" s="12">
        <v>6.1228371919757143E-4</v>
      </c>
      <c r="H9" s="12">
        <v>0.19133091464578958</v>
      </c>
      <c r="I9" s="12">
        <v>5.6395720348008452E-3</v>
      </c>
      <c r="J9" s="12">
        <v>1.8356408431777884E-3</v>
      </c>
      <c r="K9" s="12">
        <v>5.0761421319796957E-4</v>
      </c>
      <c r="L9" s="12">
        <v>8.0174067762093099E-3</v>
      </c>
      <c r="M9" s="12">
        <v>2.4815116206282919E-3</v>
      </c>
      <c r="N9" s="12">
        <v>1.2296618429931769E-3</v>
      </c>
      <c r="O9" s="12">
        <v>4.0979211667202845E-4</v>
      </c>
      <c r="P9" s="12">
        <v>1.242962339058865E-3</v>
      </c>
      <c r="Q9" s="12">
        <v>1.1576563468667367E-3</v>
      </c>
      <c r="R9" s="12">
        <v>7.704628859917682E-4</v>
      </c>
      <c r="S9" s="12">
        <v>2.052228811149619E-3</v>
      </c>
      <c r="T9" s="12">
        <v>3.5376828177543711E-3</v>
      </c>
      <c r="U9" s="12">
        <v>1.6151594248878763E-3</v>
      </c>
      <c r="V9" s="12">
        <v>1.2183390083669826E-3</v>
      </c>
      <c r="W9" s="12">
        <v>8.3088740318103824E-4</v>
      </c>
      <c r="X9" s="12">
        <v>5.6927309535756924E-3</v>
      </c>
      <c r="Y9" s="12">
        <v>2.9999900078702714E-3</v>
      </c>
      <c r="Z9" s="12">
        <v>1.2746575988662574E-4</v>
      </c>
      <c r="AA9" s="12">
        <v>7.8260215215591848E-4</v>
      </c>
      <c r="AB9" s="12">
        <v>2.7163155554743505E-3</v>
      </c>
      <c r="AC9" s="12">
        <v>4.3888741084672379E-3</v>
      </c>
      <c r="AD9" s="12">
        <v>1.2933696455509098E-3</v>
      </c>
      <c r="AE9" s="12">
        <v>4.1003772347055926E-5</v>
      </c>
      <c r="AF9" s="12">
        <v>1.2299117870701369E-3</v>
      </c>
      <c r="AG9" s="12">
        <v>6.2571047622791585E-4</v>
      </c>
      <c r="AH9" s="12">
        <v>4.330370022838253E-3</v>
      </c>
      <c r="AI9" s="12">
        <v>5.1824475098894416E-4</v>
      </c>
      <c r="AJ9" s="12">
        <v>3.5110781058388034E-3</v>
      </c>
      <c r="AK9" s="12">
        <v>2.5168083911870628E-2</v>
      </c>
      <c r="AL9" s="12">
        <v>2.0962410555888079E-3</v>
      </c>
      <c r="AM9" s="12">
        <v>4.3894312952981983E-3</v>
      </c>
      <c r="AN9" s="12">
        <v>2.007281785953818E-2</v>
      </c>
      <c r="AO9" s="12">
        <v>2.1306629024955389E-4</v>
      </c>
    </row>
    <row r="10" spans="1:41" x14ac:dyDescent="0.15">
      <c r="A10" s="8" t="s">
        <v>204</v>
      </c>
      <c r="B10" s="9" t="s">
        <v>178</v>
      </c>
      <c r="C10" s="12">
        <v>2.9843642581395758E-2</v>
      </c>
      <c r="D10" s="12">
        <v>1.6388174807197942E-2</v>
      </c>
      <c r="E10" s="12">
        <v>1.484230055658627E-3</v>
      </c>
      <c r="F10" s="12">
        <v>7.7851304009342152E-4</v>
      </c>
      <c r="G10" s="12">
        <v>1.4391639652206996E-2</v>
      </c>
      <c r="H10" s="12">
        <v>3.7128975452443086E-3</v>
      </c>
      <c r="I10" s="12">
        <v>0.26477807087968802</v>
      </c>
      <c r="J10" s="12">
        <v>2.8241148441818128E-2</v>
      </c>
      <c r="K10" s="12">
        <v>7.614213197969543E-4</v>
      </c>
      <c r="L10" s="12">
        <v>5.4744525547445258E-3</v>
      </c>
      <c r="M10" s="12">
        <v>1.995493038353886E-2</v>
      </c>
      <c r="N10" s="12">
        <v>1.1996700907250506E-3</v>
      </c>
      <c r="O10" s="12">
        <v>8.04264901879682E-4</v>
      </c>
      <c r="P10" s="12">
        <v>3.471299427174264E-3</v>
      </c>
      <c r="Q10" s="12">
        <v>1.9104492718784397E-3</v>
      </c>
      <c r="R10" s="12">
        <v>7.434291005183728E-4</v>
      </c>
      <c r="S10" s="12">
        <v>7.3847269670283483E-3</v>
      </c>
      <c r="T10" s="12">
        <v>4.5819987907920311E-3</v>
      </c>
      <c r="U10" s="12">
        <v>6.3644972575938935E-3</v>
      </c>
      <c r="V10" s="12">
        <v>5.2784141972886415E-3</v>
      </c>
      <c r="W10" s="12">
        <v>1.1164245603113641E-3</v>
      </c>
      <c r="X10" s="12">
        <v>5.6546640596612047E-2</v>
      </c>
      <c r="Y10" s="12">
        <v>2.6196425286201044E-2</v>
      </c>
      <c r="Z10" s="12">
        <v>4.5867600211171623E-3</v>
      </c>
      <c r="AA10" s="12">
        <v>3.0702084430732184E-3</v>
      </c>
      <c r="AB10" s="12">
        <v>4.5495240357384297E-3</v>
      </c>
      <c r="AC10" s="12">
        <v>7.4420435370480377E-3</v>
      </c>
      <c r="AD10" s="12">
        <v>4.5989288570763261E-3</v>
      </c>
      <c r="AE10" s="12">
        <v>4.5390222412089817E-4</v>
      </c>
      <c r="AF10" s="12">
        <v>3.6661897526741581E-3</v>
      </c>
      <c r="AG10" s="12">
        <v>1.3991672481515333E-2</v>
      </c>
      <c r="AH10" s="12">
        <v>1.2214555543871286E-3</v>
      </c>
      <c r="AI10" s="12">
        <v>6.9986814078506947E-3</v>
      </c>
      <c r="AJ10" s="12">
        <v>6.2463426269730848E-3</v>
      </c>
      <c r="AK10" s="12">
        <v>1.9019841432855442E-2</v>
      </c>
      <c r="AL10" s="12">
        <v>5.3450776755045804E-3</v>
      </c>
      <c r="AM10" s="12">
        <v>4.9579181101675951E-3</v>
      </c>
      <c r="AN10" s="12">
        <v>0.43245185398102903</v>
      </c>
      <c r="AO10" s="12">
        <v>6.125655844674674E-4</v>
      </c>
    </row>
    <row r="11" spans="1:41" x14ac:dyDescent="0.15">
      <c r="A11" s="8" t="s">
        <v>205</v>
      </c>
      <c r="B11" s="9" t="s">
        <v>179</v>
      </c>
      <c r="C11" s="12">
        <v>5.8867598582735464E-2</v>
      </c>
      <c r="D11" s="12">
        <v>8.435089974293059E-4</v>
      </c>
      <c r="E11" s="12">
        <v>2.7829313543599257E-3</v>
      </c>
      <c r="F11" s="12">
        <v>4.9305825872583368E-3</v>
      </c>
      <c r="G11" s="12">
        <v>6.3368392685884583E-3</v>
      </c>
      <c r="H11" s="12">
        <v>6.5559162370313798E-2</v>
      </c>
      <c r="I11" s="12">
        <v>3.6200088476725706E-2</v>
      </c>
      <c r="J11" s="12">
        <v>0.28426233775453458</v>
      </c>
      <c r="K11" s="12">
        <v>3.5342639593908633E-2</v>
      </c>
      <c r="L11" s="12">
        <v>0.1661414622120754</v>
      </c>
      <c r="M11" s="12">
        <v>3.3355093134931638E-2</v>
      </c>
      <c r="N11" s="12">
        <v>3.6589937767114045E-3</v>
      </c>
      <c r="O11" s="12">
        <v>4.1055808324524717E-3</v>
      </c>
      <c r="P11" s="12">
        <v>9.0196543419863683E-3</v>
      </c>
      <c r="Q11" s="12">
        <v>3.2389073748402687E-3</v>
      </c>
      <c r="R11" s="12">
        <v>3.3589478450693753E-3</v>
      </c>
      <c r="S11" s="12">
        <v>1.3986475070365075E-2</v>
      </c>
      <c r="T11" s="12">
        <v>1.2032118962079837E-2</v>
      </c>
      <c r="U11" s="12">
        <v>2.3294829086329311E-2</v>
      </c>
      <c r="V11" s="12">
        <v>1.039543803242997E-2</v>
      </c>
      <c r="W11" s="12">
        <v>8.4143427114711337E-3</v>
      </c>
      <c r="X11" s="12">
        <v>3.0176664994030419E-2</v>
      </c>
      <c r="Y11" s="12">
        <v>3.968051046851921E-3</v>
      </c>
      <c r="Z11" s="12">
        <v>4.5265399770762368E-4</v>
      </c>
      <c r="AA11" s="12">
        <v>8.1872225148619162E-3</v>
      </c>
      <c r="AB11" s="12">
        <v>1.5347791927792294E-2</v>
      </c>
      <c r="AC11" s="12">
        <v>9.1112188259647876E-6</v>
      </c>
      <c r="AD11" s="12">
        <v>2.2779504520466118E-5</v>
      </c>
      <c r="AE11" s="12">
        <v>3.5282315740489986E-5</v>
      </c>
      <c r="AF11" s="12">
        <v>4.7506727811380284E-4</v>
      </c>
      <c r="AG11" s="12">
        <v>8.8123622044664594E-4</v>
      </c>
      <c r="AH11" s="12">
        <v>9.2081031307550648E-4</v>
      </c>
      <c r="AI11" s="12">
        <v>6.9051754741860233E-3</v>
      </c>
      <c r="AJ11" s="12">
        <v>0.15313023709735701</v>
      </c>
      <c r="AK11" s="12">
        <v>2.4100015062509415E-3</v>
      </c>
      <c r="AL11" s="12">
        <v>4.1102501469390835E-3</v>
      </c>
      <c r="AM11" s="12">
        <v>8.295549758442624E-3</v>
      </c>
      <c r="AN11" s="12">
        <v>9.3417648749640706E-3</v>
      </c>
      <c r="AO11" s="12">
        <v>3.6620768636642076E-3</v>
      </c>
    </row>
    <row r="12" spans="1:41" x14ac:dyDescent="0.15">
      <c r="A12" s="8" t="s">
        <v>206</v>
      </c>
      <c r="B12" s="9" t="s">
        <v>180</v>
      </c>
      <c r="C12" s="12">
        <v>8.2938179766962224E-3</v>
      </c>
      <c r="D12" s="12">
        <v>8.9170951156812336E-3</v>
      </c>
      <c r="E12" s="12">
        <v>5.3710575139146566E-2</v>
      </c>
      <c r="F12" s="12">
        <v>1.9981834695731154E-2</v>
      </c>
      <c r="G12" s="12">
        <v>2.1459652682555659E-3</v>
      </c>
      <c r="H12" s="12">
        <v>1.8670570513228523E-3</v>
      </c>
      <c r="I12" s="12">
        <v>3.0835777366342797E-3</v>
      </c>
      <c r="J12" s="12">
        <v>6.0140056353835828E-3</v>
      </c>
      <c r="K12" s="12">
        <v>0.23001269035532995</v>
      </c>
      <c r="L12" s="12">
        <v>1.9480797882032649E-3</v>
      </c>
      <c r="M12" s="12">
        <v>1.9695601241202929E-2</v>
      </c>
      <c r="N12" s="12">
        <v>8.6076329009522386E-3</v>
      </c>
      <c r="O12" s="12">
        <v>3.2476982704474776E-3</v>
      </c>
      <c r="P12" s="12">
        <v>3.1850909938383413E-3</v>
      </c>
      <c r="Q12" s="12">
        <v>1.2335682384645554E-3</v>
      </c>
      <c r="R12" s="12">
        <v>6.758446368348844E-4</v>
      </c>
      <c r="S12" s="12">
        <v>1.2898546543972506E-3</v>
      </c>
      <c r="T12" s="12">
        <v>9.0190924944161569E-4</v>
      </c>
      <c r="U12" s="12">
        <v>8.7007099971638565E-4</v>
      </c>
      <c r="V12" s="12">
        <v>2.5632586929279374E-4</v>
      </c>
      <c r="W12" s="12">
        <v>4.2316092205350094E-3</v>
      </c>
      <c r="X12" s="12">
        <v>2.3532261692592528E-3</v>
      </c>
      <c r="Y12" s="12">
        <v>1.7597315996400482E-2</v>
      </c>
      <c r="Z12" s="12">
        <v>3.4374604805960982E-2</v>
      </c>
      <c r="AA12" s="12">
        <v>9.9781774399879605E-3</v>
      </c>
      <c r="AB12" s="12">
        <v>1.2186877637901737E-2</v>
      </c>
      <c r="AC12" s="12">
        <v>1.4705507185107166E-3</v>
      </c>
      <c r="AD12" s="12">
        <v>4.0496896925273099E-4</v>
      </c>
      <c r="AE12" s="12">
        <v>3.2326229827097584E-4</v>
      </c>
      <c r="AF12" s="12">
        <v>0.1069496941148444</v>
      </c>
      <c r="AG12" s="12">
        <v>7.1416169538055321E-4</v>
      </c>
      <c r="AH12" s="12">
        <v>8.1686525430812503E-3</v>
      </c>
      <c r="AI12" s="12">
        <v>2.9573232579369105E-3</v>
      </c>
      <c r="AJ12" s="12">
        <v>2.0504999634855465E-3</v>
      </c>
      <c r="AK12" s="12">
        <v>3.286365690342193E-3</v>
      </c>
      <c r="AL12" s="12">
        <v>1.9048158273614055E-3</v>
      </c>
      <c r="AM12" s="12">
        <v>3.8645218669344696E-3</v>
      </c>
      <c r="AN12" s="12">
        <v>0</v>
      </c>
      <c r="AO12" s="12">
        <v>8.9088342610594718E-3</v>
      </c>
    </row>
    <row r="13" spans="1:41" x14ac:dyDescent="0.15">
      <c r="A13" s="8" t="s">
        <v>207</v>
      </c>
      <c r="B13" s="9" t="s">
        <v>208</v>
      </c>
      <c r="C13" s="12">
        <v>9.0253662148107663E-3</v>
      </c>
      <c r="D13" s="12">
        <v>6.2660668380462728E-3</v>
      </c>
      <c r="E13" s="12">
        <v>1.7625231910946195E-2</v>
      </c>
      <c r="F13" s="12">
        <v>3.6330608537693005E-3</v>
      </c>
      <c r="G13" s="12">
        <v>1.4183582077722384E-2</v>
      </c>
      <c r="H13" s="12">
        <v>5.9618526297922896E-3</v>
      </c>
      <c r="I13" s="12">
        <v>2.6290695197679945E-2</v>
      </c>
      <c r="J13" s="12">
        <v>5.506415446427515E-2</v>
      </c>
      <c r="K13" s="12">
        <v>6.9796954314720809E-4</v>
      </c>
      <c r="L13" s="12">
        <v>0.15460304189845334</v>
      </c>
      <c r="M13" s="12">
        <v>7.0823683010364227E-3</v>
      </c>
      <c r="N13" s="12">
        <v>1.6645422508810078E-3</v>
      </c>
      <c r="O13" s="12">
        <v>2.3170488839867028E-3</v>
      </c>
      <c r="P13" s="12">
        <v>2.788487879072848E-3</v>
      </c>
      <c r="Q13" s="12">
        <v>1.167145333316464E-2</v>
      </c>
      <c r="R13" s="12">
        <v>1.1178470293248989E-2</v>
      </c>
      <c r="S13" s="12">
        <v>5.5583257439329438E-2</v>
      </c>
      <c r="T13" s="12">
        <v>1.3126402206554706E-2</v>
      </c>
      <c r="U13" s="12">
        <v>4.8675905763138794E-2</v>
      </c>
      <c r="V13" s="12">
        <v>4.564182731864154E-2</v>
      </c>
      <c r="W13" s="12">
        <v>4.1405460190718245E-2</v>
      </c>
      <c r="X13" s="12">
        <v>5.1675808488917341E-2</v>
      </c>
      <c r="Y13" s="12">
        <v>1.4261120211786129E-2</v>
      </c>
      <c r="Z13" s="12">
        <v>0</v>
      </c>
      <c r="AA13" s="12">
        <v>3.5397697343667697E-2</v>
      </c>
      <c r="AB13" s="12">
        <v>2.033582430432479E-2</v>
      </c>
      <c r="AC13" s="12">
        <v>6.1026943696312142E-3</v>
      </c>
      <c r="AD13" s="12">
        <v>2.5968635153331377E-3</v>
      </c>
      <c r="AE13" s="12">
        <v>6.4461744433976301E-4</v>
      </c>
      <c r="AF13" s="12">
        <v>4.1537223529542122E-3</v>
      </c>
      <c r="AG13" s="12">
        <v>2.073689693467386E-3</v>
      </c>
      <c r="AH13" s="12">
        <v>1.7054539473506818E-3</v>
      </c>
      <c r="AI13" s="12">
        <v>2.985850491936302E-3</v>
      </c>
      <c r="AJ13" s="12">
        <v>2.2591539838217262E-3</v>
      </c>
      <c r="AK13" s="12">
        <v>8.339152939243314E-3</v>
      </c>
      <c r="AL13" s="12">
        <v>1.0905845749011869E-2</v>
      </c>
      <c r="AM13" s="12">
        <v>2.8285685422769977E-3</v>
      </c>
      <c r="AN13" s="12">
        <v>4.6086040049822745E-2</v>
      </c>
      <c r="AO13" s="12">
        <v>2.0773963299331503E-3</v>
      </c>
    </row>
    <row r="14" spans="1:41" x14ac:dyDescent="0.15">
      <c r="A14" s="8" t="s">
        <v>209</v>
      </c>
      <c r="B14" s="9" t="s">
        <v>181</v>
      </c>
      <c r="C14" s="12">
        <v>3.0055174602055387E-3</v>
      </c>
      <c r="D14" s="12">
        <v>2.8116966580976865E-4</v>
      </c>
      <c r="E14" s="12">
        <v>9.2764378478664189E-5</v>
      </c>
      <c r="F14" s="12">
        <v>0</v>
      </c>
      <c r="G14" s="12">
        <v>2.6413404455998793E-3</v>
      </c>
      <c r="H14" s="12">
        <v>3.3946491842233681E-4</v>
      </c>
      <c r="I14" s="12">
        <v>1.713826946078351E-3</v>
      </c>
      <c r="J14" s="12">
        <v>1.411043255879206E-2</v>
      </c>
      <c r="K14" s="12">
        <v>2.4746192893401017E-2</v>
      </c>
      <c r="L14" s="12">
        <v>2.0954585892365243E-3</v>
      </c>
      <c r="M14" s="12">
        <v>8.3204413960850238E-2</v>
      </c>
      <c r="N14" s="12">
        <v>8.6826122816225544E-3</v>
      </c>
      <c r="O14" s="12">
        <v>7.6405165678569784E-3</v>
      </c>
      <c r="P14" s="12">
        <v>5.6301287529080821E-3</v>
      </c>
      <c r="Q14" s="12">
        <v>5.6174799782385907E-3</v>
      </c>
      <c r="R14" s="12">
        <v>3.8387975372221432E-3</v>
      </c>
      <c r="S14" s="12">
        <v>2.6493532182491768E-2</v>
      </c>
      <c r="T14" s="12">
        <v>4.2879413983840584E-2</v>
      </c>
      <c r="U14" s="12">
        <v>1.2488643410293758E-2</v>
      </c>
      <c r="V14" s="12">
        <v>2.6328780648346224E-3</v>
      </c>
      <c r="W14" s="12">
        <v>6.1814935908484055E-3</v>
      </c>
      <c r="X14" s="12">
        <v>4.3949959337636043E-3</v>
      </c>
      <c r="Y14" s="12">
        <v>5.60352757445753E-2</v>
      </c>
      <c r="Z14" s="12">
        <v>4.4161365630012066E-5</v>
      </c>
      <c r="AA14" s="12">
        <v>4.5601625404469862E-3</v>
      </c>
      <c r="AB14" s="12">
        <v>4.9332188339332368E-4</v>
      </c>
      <c r="AC14" s="12">
        <v>2.1320252052757602E-4</v>
      </c>
      <c r="AD14" s="12">
        <v>1.0124224231318275E-5</v>
      </c>
      <c r="AE14" s="12">
        <v>7.2471783683168616E-5</v>
      </c>
      <c r="AF14" s="12">
        <v>4.016603809125447E-5</v>
      </c>
      <c r="AG14" s="12">
        <v>6.5519421594546162E-6</v>
      </c>
      <c r="AH14" s="12">
        <v>2.1301322030150809E-4</v>
      </c>
      <c r="AI14" s="12">
        <v>2.2108606349528349E-3</v>
      </c>
      <c r="AJ14" s="12">
        <v>7.3977334482827303E-4</v>
      </c>
      <c r="AK14" s="12">
        <v>5.3403442468060629E-4</v>
      </c>
      <c r="AL14" s="12">
        <v>1.1283303945516605E-3</v>
      </c>
      <c r="AM14" s="12">
        <v>1.0933962432331252E-3</v>
      </c>
      <c r="AN14" s="12">
        <v>5.4134329788253326E-3</v>
      </c>
      <c r="AO14" s="12">
        <v>2.7432284869630063E-3</v>
      </c>
    </row>
    <row r="15" spans="1:41" x14ac:dyDescent="0.15">
      <c r="A15" s="8" t="s">
        <v>210</v>
      </c>
      <c r="B15" s="9" t="s">
        <v>182</v>
      </c>
      <c r="C15" s="12">
        <v>3.084841967952899E-5</v>
      </c>
      <c r="D15" s="12">
        <v>4.0167095115681231E-5</v>
      </c>
      <c r="E15" s="12">
        <v>0</v>
      </c>
      <c r="F15" s="12">
        <v>2.3355391202802647E-3</v>
      </c>
      <c r="G15" s="12">
        <v>0</v>
      </c>
      <c r="H15" s="12">
        <v>1.4851590180977234E-4</v>
      </c>
      <c r="I15" s="12">
        <v>1.0935067914079269E-2</v>
      </c>
      <c r="J15" s="12">
        <v>1.301513305015559E-4</v>
      </c>
      <c r="K15" s="12">
        <v>0</v>
      </c>
      <c r="L15" s="12">
        <v>1.988274006666881E-3</v>
      </c>
      <c r="M15" s="12">
        <v>7.9274236096828141E-3</v>
      </c>
      <c r="N15" s="12">
        <v>0.37017320236934842</v>
      </c>
      <c r="O15" s="12">
        <v>3.1021646215359164E-4</v>
      </c>
      <c r="P15" s="12">
        <v>0.17194993805631764</v>
      </c>
      <c r="Q15" s="12">
        <v>0.10024797884588621</v>
      </c>
      <c r="R15" s="12">
        <v>7.3687340754107447E-2</v>
      </c>
      <c r="S15" s="12">
        <v>1.6450798020299758E-2</v>
      </c>
      <c r="T15" s="12">
        <v>8.2221145149926796E-3</v>
      </c>
      <c r="U15" s="12">
        <v>3.1803258199577945E-2</v>
      </c>
      <c r="V15" s="12">
        <v>9.1676054733484391E-3</v>
      </c>
      <c r="W15" s="12">
        <v>3.5815620168698437E-2</v>
      </c>
      <c r="X15" s="12">
        <v>3.0886093471527692E-3</v>
      </c>
      <c r="Y15" s="12">
        <v>2.2889030346097985E-2</v>
      </c>
      <c r="Z15" s="12">
        <v>0</v>
      </c>
      <c r="AA15" s="12">
        <v>3.0100082775227631E-5</v>
      </c>
      <c r="AB15" s="12">
        <v>0</v>
      </c>
      <c r="AC15" s="12">
        <v>0</v>
      </c>
      <c r="AD15" s="12">
        <v>0</v>
      </c>
      <c r="AE15" s="12">
        <v>0</v>
      </c>
      <c r="AF15" s="12">
        <v>1.4265868701376588E-4</v>
      </c>
      <c r="AG15" s="12">
        <v>0</v>
      </c>
      <c r="AH15" s="12">
        <v>2.6963698772342793E-5</v>
      </c>
      <c r="AI15" s="12">
        <v>0</v>
      </c>
      <c r="AJ15" s="12">
        <v>2.8452820954933578E-6</v>
      </c>
      <c r="AK15" s="12">
        <v>0</v>
      </c>
      <c r="AL15" s="12">
        <v>1.7120425341464861E-4</v>
      </c>
      <c r="AM15" s="12">
        <v>2.1788693252834017E-5</v>
      </c>
      <c r="AN15" s="12">
        <v>0</v>
      </c>
      <c r="AO15" s="12">
        <v>2.5168455535728553E-3</v>
      </c>
    </row>
    <row r="16" spans="1:41" x14ac:dyDescent="0.15">
      <c r="A16" s="8" t="s">
        <v>211</v>
      </c>
      <c r="B16" s="9" t="s">
        <v>183</v>
      </c>
      <c r="C16" s="12">
        <v>0</v>
      </c>
      <c r="D16" s="12">
        <v>0</v>
      </c>
      <c r="E16" s="12">
        <v>0</v>
      </c>
      <c r="F16" s="12">
        <v>1.297521733489036E-4</v>
      </c>
      <c r="G16" s="12">
        <v>1.7595726299270014E-3</v>
      </c>
      <c r="H16" s="12">
        <v>0</v>
      </c>
      <c r="I16" s="12">
        <v>2.7657169072468992E-3</v>
      </c>
      <c r="J16" s="12">
        <v>1.0817772924804646E-2</v>
      </c>
      <c r="K16" s="12">
        <v>0</v>
      </c>
      <c r="L16" s="12">
        <v>2.5161580758223737E-3</v>
      </c>
      <c r="M16" s="12">
        <v>6.6844322033140476E-3</v>
      </c>
      <c r="N16" s="12">
        <v>3.1191422358851314E-3</v>
      </c>
      <c r="O16" s="12">
        <v>0.27112918792223906</v>
      </c>
      <c r="P16" s="12">
        <v>5.0806085609031104E-2</v>
      </c>
      <c r="Q16" s="12">
        <v>2.6347752375409608E-2</v>
      </c>
      <c r="R16" s="12">
        <v>1.5416016166203713E-2</v>
      </c>
      <c r="S16" s="12">
        <v>6.6079295154185022E-2</v>
      </c>
      <c r="T16" s="12">
        <v>6.2131803668597066E-2</v>
      </c>
      <c r="U16" s="12">
        <v>0.11947372722072404</v>
      </c>
      <c r="V16" s="12">
        <v>4.2306426500930368E-2</v>
      </c>
      <c r="W16" s="12">
        <v>3.6502452789903821E-2</v>
      </c>
      <c r="X16" s="12">
        <v>1.1921859048673714E-2</v>
      </c>
      <c r="Y16" s="12">
        <v>8.8771256051850926E-3</v>
      </c>
      <c r="Z16" s="12">
        <v>5.1086670694718505E-4</v>
      </c>
      <c r="AA16" s="12">
        <v>2.2575062081420724E-4</v>
      </c>
      <c r="AB16" s="12">
        <v>6.0903936221397987E-6</v>
      </c>
      <c r="AC16" s="12">
        <v>1.2755706356350702E-5</v>
      </c>
      <c r="AD16" s="12">
        <v>0</v>
      </c>
      <c r="AE16" s="12">
        <v>0</v>
      </c>
      <c r="AF16" s="12">
        <v>8.3102147775009245E-6</v>
      </c>
      <c r="AG16" s="12">
        <v>1.4086675642827426E-4</v>
      </c>
      <c r="AH16" s="12">
        <v>1.7526404202022818E-4</v>
      </c>
      <c r="AI16" s="12">
        <v>6.180900699868141E-5</v>
      </c>
      <c r="AJ16" s="12">
        <v>1.5630082977910178E-3</v>
      </c>
      <c r="AK16" s="12">
        <v>2.3278423639923866E-4</v>
      </c>
      <c r="AL16" s="12">
        <v>3.4375657181681413E-4</v>
      </c>
      <c r="AM16" s="12">
        <v>3.4465751145391991E-4</v>
      </c>
      <c r="AN16" s="12">
        <v>9.5812973076554568E-4</v>
      </c>
      <c r="AO16" s="12">
        <v>2.1972461181985247E-3</v>
      </c>
    </row>
    <row r="17" spans="1:41" x14ac:dyDescent="0.15">
      <c r="A17" s="8" t="s">
        <v>212</v>
      </c>
      <c r="B17" s="9" t="s">
        <v>184</v>
      </c>
      <c r="C17" s="12">
        <v>2.82483385922544E-3</v>
      </c>
      <c r="D17" s="12">
        <v>1.2451799485861182E-3</v>
      </c>
      <c r="E17" s="12">
        <v>1.5769944341372912E-3</v>
      </c>
      <c r="F17" s="12">
        <v>8.433891267678734E-3</v>
      </c>
      <c r="G17" s="12">
        <v>1.5136683918932843E-2</v>
      </c>
      <c r="H17" s="12">
        <v>1.5063755754991196E-3</v>
      </c>
      <c r="I17" s="12">
        <v>1.3297724181999902E-2</v>
      </c>
      <c r="J17" s="12">
        <v>2.0327271436515731E-2</v>
      </c>
      <c r="K17" s="12">
        <v>1.2690355329949239E-4</v>
      </c>
      <c r="L17" s="12">
        <v>1.0136981896524004E-2</v>
      </c>
      <c r="M17" s="12">
        <v>7.9631931465567341E-3</v>
      </c>
      <c r="N17" s="12">
        <v>3.6140061483092151E-3</v>
      </c>
      <c r="O17" s="12">
        <v>1.2140570185517105E-3</v>
      </c>
      <c r="P17" s="12">
        <v>6.6686564967270018E-2</v>
      </c>
      <c r="Q17" s="12">
        <v>4.2738394969571984E-2</v>
      </c>
      <c r="R17" s="12">
        <v>2.3965450822165002E-2</v>
      </c>
      <c r="S17" s="12">
        <v>2.6670732662169346E-2</v>
      </c>
      <c r="T17" s="12">
        <v>2.472130754355897E-2</v>
      </c>
      <c r="U17" s="12">
        <v>2.0857668882703854E-2</v>
      </c>
      <c r="V17" s="12">
        <v>3.2556549917089658E-2</v>
      </c>
      <c r="W17" s="12">
        <v>8.2548534885695107E-3</v>
      </c>
      <c r="X17" s="12">
        <v>1.3280155036077034E-2</v>
      </c>
      <c r="Y17" s="12">
        <v>7.6885911626078052E-2</v>
      </c>
      <c r="Z17" s="12">
        <v>3.6031659684487117E-4</v>
      </c>
      <c r="AA17" s="12">
        <v>7.0735194521784936E-4</v>
      </c>
      <c r="AB17" s="12">
        <v>1.5225984055349496E-4</v>
      </c>
      <c r="AC17" s="12">
        <v>2.6103641936389113E-3</v>
      </c>
      <c r="AD17" s="12">
        <v>1.138975226023306E-4</v>
      </c>
      <c r="AE17" s="12">
        <v>3.0514435235018368E-4</v>
      </c>
      <c r="AF17" s="12">
        <v>1.2631526461801405E-3</v>
      </c>
      <c r="AG17" s="12">
        <v>4.8156774871991432E-4</v>
      </c>
      <c r="AH17" s="12">
        <v>3.374506901358701E-3</v>
      </c>
      <c r="AI17" s="12">
        <v>2.0603002332893802E-4</v>
      </c>
      <c r="AJ17" s="12">
        <v>3.7368038187479431E-4</v>
      </c>
      <c r="AK17" s="12">
        <v>2.4647742677566444E-3</v>
      </c>
      <c r="AL17" s="12">
        <v>1.1566397592895159E-3</v>
      </c>
      <c r="AM17" s="12">
        <v>2.3729867742631953E-3</v>
      </c>
      <c r="AN17" s="12">
        <v>3.8325189230621826E-4</v>
      </c>
      <c r="AO17" s="12">
        <v>3.0095613497749486E-3</v>
      </c>
    </row>
    <row r="18" spans="1:41" x14ac:dyDescent="0.15">
      <c r="A18" s="8" t="s">
        <v>213</v>
      </c>
      <c r="B18" s="9" t="s">
        <v>104</v>
      </c>
      <c r="C18" s="12">
        <v>0</v>
      </c>
      <c r="D18" s="12">
        <v>4.0167095115681231E-5</v>
      </c>
      <c r="E18" s="12">
        <v>0</v>
      </c>
      <c r="F18" s="12">
        <v>4.0223173738160112E-3</v>
      </c>
      <c r="G18" s="12">
        <v>0</v>
      </c>
      <c r="H18" s="12">
        <v>0</v>
      </c>
      <c r="I18" s="12">
        <v>1.3435354644208871E-4</v>
      </c>
      <c r="J18" s="12">
        <v>1.0141662117004357E-5</v>
      </c>
      <c r="K18" s="12">
        <v>0</v>
      </c>
      <c r="L18" s="12">
        <v>2.5188376903866147E-4</v>
      </c>
      <c r="M18" s="12">
        <v>5.3609593389789588E-3</v>
      </c>
      <c r="N18" s="12">
        <v>4.1988453175376773E-4</v>
      </c>
      <c r="O18" s="12">
        <v>0</v>
      </c>
      <c r="P18" s="12">
        <v>6.9916631572061153E-4</v>
      </c>
      <c r="Q18" s="12">
        <v>0.13995622414251194</v>
      </c>
      <c r="R18" s="12">
        <v>3.2791981779228589E-2</v>
      </c>
      <c r="S18" s="12">
        <v>7.5536855639302247E-3</v>
      </c>
      <c r="T18" s="12">
        <v>2.1460943082281104E-3</v>
      </c>
      <c r="U18" s="12">
        <v>6.0664618875252967E-3</v>
      </c>
      <c r="V18" s="12">
        <v>1.563271350995557E-3</v>
      </c>
      <c r="W18" s="12">
        <v>6.7114093959731542E-3</v>
      </c>
      <c r="X18" s="12">
        <v>6.8347377710103303E-4</v>
      </c>
      <c r="Y18" s="12">
        <v>6.9310113974933862E-3</v>
      </c>
      <c r="Z18" s="12">
        <v>0</v>
      </c>
      <c r="AA18" s="12">
        <v>9.7072766950109107E-3</v>
      </c>
      <c r="AB18" s="12">
        <v>0</v>
      </c>
      <c r="AC18" s="12">
        <v>3.6444875303859149E-6</v>
      </c>
      <c r="AD18" s="12">
        <v>0</v>
      </c>
      <c r="AE18" s="12">
        <v>0</v>
      </c>
      <c r="AF18" s="12">
        <v>5.2631360257505852E-5</v>
      </c>
      <c r="AG18" s="12">
        <v>0</v>
      </c>
      <c r="AH18" s="12">
        <v>2.6289606303034227E-4</v>
      </c>
      <c r="AI18" s="12">
        <v>0</v>
      </c>
      <c r="AJ18" s="12">
        <v>0</v>
      </c>
      <c r="AK18" s="12">
        <v>0</v>
      </c>
      <c r="AL18" s="12">
        <v>6.6392200635208218E-3</v>
      </c>
      <c r="AM18" s="12">
        <v>7.9231611828487336E-6</v>
      </c>
      <c r="AN18" s="12">
        <v>0</v>
      </c>
      <c r="AO18" s="12">
        <v>0</v>
      </c>
    </row>
    <row r="19" spans="1:41" x14ac:dyDescent="0.15">
      <c r="A19" s="8" t="s">
        <v>214</v>
      </c>
      <c r="B19" s="9" t="s">
        <v>105</v>
      </c>
      <c r="C19" s="12">
        <v>0</v>
      </c>
      <c r="D19" s="12">
        <v>2.0083547557840618E-4</v>
      </c>
      <c r="E19" s="12">
        <v>0</v>
      </c>
      <c r="F19" s="12">
        <v>6.4876086674451802E-4</v>
      </c>
      <c r="G19" s="12">
        <v>0</v>
      </c>
      <c r="H19" s="12">
        <v>0</v>
      </c>
      <c r="I19" s="12">
        <v>9.5030557239526159E-5</v>
      </c>
      <c r="J19" s="12">
        <v>0</v>
      </c>
      <c r="K19" s="12">
        <v>6.3451776649746196E-5</v>
      </c>
      <c r="L19" s="12">
        <v>1.9721963192814345E-3</v>
      </c>
      <c r="M19" s="12">
        <v>6.1255331896590268E-4</v>
      </c>
      <c r="N19" s="12">
        <v>5.3985154082627281E-4</v>
      </c>
      <c r="O19" s="12">
        <v>6.8936991589687021E-5</v>
      </c>
      <c r="P19" s="12">
        <v>4.1295788238468868E-4</v>
      </c>
      <c r="Q19" s="12">
        <v>3.7323346702260911E-3</v>
      </c>
      <c r="R19" s="12">
        <v>0.12380797902178248</v>
      </c>
      <c r="S19" s="12">
        <v>9.5193746059349794E-4</v>
      </c>
      <c r="T19" s="12">
        <v>2.4658848454262457E-3</v>
      </c>
      <c r="U19" s="12">
        <v>1.6584226237688015E-3</v>
      </c>
      <c r="V19" s="12">
        <v>6.2340983025531318E-4</v>
      </c>
      <c r="W19" s="12">
        <v>7.2541872352028733E-4</v>
      </c>
      <c r="X19" s="12">
        <v>1.3842506877995606E-4</v>
      </c>
      <c r="Y19" s="12">
        <v>5.6426144348657144E-5</v>
      </c>
      <c r="Z19" s="12">
        <v>1.0036674006820923E-6</v>
      </c>
      <c r="AA19" s="12">
        <v>2.5585070358943488E-4</v>
      </c>
      <c r="AB19" s="12">
        <v>0</v>
      </c>
      <c r="AC19" s="12">
        <v>2.7333656477894359E-6</v>
      </c>
      <c r="AD19" s="12">
        <v>0</v>
      </c>
      <c r="AE19" s="12">
        <v>0</v>
      </c>
      <c r="AF19" s="12">
        <v>3.4625894906253852E-5</v>
      </c>
      <c r="AG19" s="12">
        <v>3.2759710797273081E-6</v>
      </c>
      <c r="AH19" s="12">
        <v>1.7526404202022816E-5</v>
      </c>
      <c r="AI19" s="12">
        <v>0</v>
      </c>
      <c r="AJ19" s="12">
        <v>0</v>
      </c>
      <c r="AK19" s="12">
        <v>0</v>
      </c>
      <c r="AL19" s="12">
        <v>1.0318089414454492E-2</v>
      </c>
      <c r="AM19" s="12">
        <v>7.9231611828487336E-6</v>
      </c>
      <c r="AN19" s="12">
        <v>0</v>
      </c>
      <c r="AO19" s="12">
        <v>0</v>
      </c>
    </row>
    <row r="20" spans="1:41" x14ac:dyDescent="0.15">
      <c r="A20" s="8" t="s">
        <v>215</v>
      </c>
      <c r="B20" s="9" t="s">
        <v>106</v>
      </c>
      <c r="C20" s="12">
        <v>1.7627668388302278E-5</v>
      </c>
      <c r="D20" s="12">
        <v>4.0167095115681231E-5</v>
      </c>
      <c r="E20" s="12">
        <v>0</v>
      </c>
      <c r="F20" s="12">
        <v>0</v>
      </c>
      <c r="G20" s="12">
        <v>0</v>
      </c>
      <c r="H20" s="12">
        <v>0</v>
      </c>
      <c r="I20" s="12">
        <v>0</v>
      </c>
      <c r="J20" s="12">
        <v>0</v>
      </c>
      <c r="K20" s="12">
        <v>0</v>
      </c>
      <c r="L20" s="12">
        <v>0</v>
      </c>
      <c r="M20" s="12">
        <v>0</v>
      </c>
      <c r="N20" s="12">
        <v>0</v>
      </c>
      <c r="O20" s="12">
        <v>0</v>
      </c>
      <c r="P20" s="12">
        <v>8.1773838095977951E-6</v>
      </c>
      <c r="Q20" s="12">
        <v>1.5878237325877098E-3</v>
      </c>
      <c r="R20" s="12">
        <v>3.5684596824881896E-3</v>
      </c>
      <c r="S20" s="12">
        <v>6.4356741654063451E-2</v>
      </c>
      <c r="T20" s="12">
        <v>1.4990181431162588E-5</v>
      </c>
      <c r="U20" s="12">
        <v>3.9417581202620786E-4</v>
      </c>
      <c r="V20" s="12">
        <v>5.8860014430197087E-4</v>
      </c>
      <c r="W20" s="12">
        <v>4.5788841413691892E-4</v>
      </c>
      <c r="X20" s="12">
        <v>1.1247036838371429E-4</v>
      </c>
      <c r="Y20" s="12">
        <v>1.1285228869731429E-4</v>
      </c>
      <c r="Z20" s="12">
        <v>0</v>
      </c>
      <c r="AA20" s="12">
        <v>9.0300248325682892E-5</v>
      </c>
      <c r="AB20" s="12">
        <v>2.4361574488559195E-5</v>
      </c>
      <c r="AC20" s="12">
        <v>8.2912091316279563E-4</v>
      </c>
      <c r="AD20" s="12">
        <v>1.2655280289147843E-5</v>
      </c>
      <c r="AE20" s="12">
        <v>0</v>
      </c>
      <c r="AF20" s="12">
        <v>1.1080286370001233E-5</v>
      </c>
      <c r="AG20" s="12">
        <v>6.8795392674273476E-5</v>
      </c>
      <c r="AH20" s="12">
        <v>3.04015703658165E-3</v>
      </c>
      <c r="AI20" s="12">
        <v>0</v>
      </c>
      <c r="AJ20" s="12">
        <v>1.1247400123485242E-2</v>
      </c>
      <c r="AK20" s="12">
        <v>0</v>
      </c>
      <c r="AL20" s="12">
        <v>3.4038640934802183E-3</v>
      </c>
      <c r="AM20" s="12">
        <v>1.2201668221587048E-3</v>
      </c>
      <c r="AN20" s="12">
        <v>2.3426271917217592E-2</v>
      </c>
      <c r="AO20" s="12">
        <v>0</v>
      </c>
    </row>
    <row r="21" spans="1:41" x14ac:dyDescent="0.15">
      <c r="A21" s="8" t="s">
        <v>216</v>
      </c>
      <c r="B21" s="9" t="s">
        <v>185</v>
      </c>
      <c r="C21" s="12">
        <v>0</v>
      </c>
      <c r="D21" s="12">
        <v>0</v>
      </c>
      <c r="E21" s="12">
        <v>0</v>
      </c>
      <c r="F21" s="12">
        <v>0</v>
      </c>
      <c r="G21" s="12">
        <v>0</v>
      </c>
      <c r="H21" s="12">
        <v>0</v>
      </c>
      <c r="I21" s="12">
        <v>1.3107663067520849E-5</v>
      </c>
      <c r="J21" s="12">
        <v>6.7611080780029039E-6</v>
      </c>
      <c r="K21" s="12">
        <v>0</v>
      </c>
      <c r="L21" s="12">
        <v>0</v>
      </c>
      <c r="M21" s="12">
        <v>0</v>
      </c>
      <c r="N21" s="12">
        <v>0</v>
      </c>
      <c r="O21" s="12">
        <v>4.2128161527030962E-5</v>
      </c>
      <c r="P21" s="12">
        <v>5.8877163429104122E-4</v>
      </c>
      <c r="Q21" s="12">
        <v>2.1002290008729869E-3</v>
      </c>
      <c r="R21" s="12">
        <v>7.4410494515520769E-3</v>
      </c>
      <c r="S21" s="12">
        <v>0.10947692890964011</v>
      </c>
      <c r="T21" s="12">
        <v>0.30909004601985701</v>
      </c>
      <c r="U21" s="12">
        <v>8.2974008431516755E-2</v>
      </c>
      <c r="V21" s="12">
        <v>0.30009113808685967</v>
      </c>
      <c r="W21" s="12">
        <v>1.2308966638455938E-2</v>
      </c>
      <c r="X21" s="12">
        <v>3.7201737234613189E-3</v>
      </c>
      <c r="Y21" s="12">
        <v>1.8514828614403126E-4</v>
      </c>
      <c r="Z21" s="12">
        <v>3.011002202046277E-6</v>
      </c>
      <c r="AA21" s="12">
        <v>1.5050041387613815E-5</v>
      </c>
      <c r="AB21" s="12">
        <v>0</v>
      </c>
      <c r="AC21" s="12">
        <v>2.824477836049084E-5</v>
      </c>
      <c r="AD21" s="12">
        <v>4.3027952983102669E-5</v>
      </c>
      <c r="AE21" s="12">
        <v>0</v>
      </c>
      <c r="AF21" s="12">
        <v>0</v>
      </c>
      <c r="AG21" s="12">
        <v>5.6346702571309702E-4</v>
      </c>
      <c r="AH21" s="12">
        <v>1.5113153161898138E-3</v>
      </c>
      <c r="AI21" s="12">
        <v>6.735596916522974E-4</v>
      </c>
      <c r="AJ21" s="12">
        <v>9.4842736516445256E-7</v>
      </c>
      <c r="AK21" s="12">
        <v>0</v>
      </c>
      <c r="AL21" s="12">
        <v>1.0491989797844175E-2</v>
      </c>
      <c r="AM21" s="12">
        <v>9.9039514785609161E-6</v>
      </c>
      <c r="AN21" s="12">
        <v>3.2049439494107504E-2</v>
      </c>
      <c r="AO21" s="12">
        <v>0</v>
      </c>
    </row>
    <row r="22" spans="1:41" x14ac:dyDescent="0.15">
      <c r="A22" s="8" t="s">
        <v>217</v>
      </c>
      <c r="B22" s="9" t="s">
        <v>186</v>
      </c>
      <c r="C22" s="12">
        <v>1.322075129122671E-5</v>
      </c>
      <c r="D22" s="12">
        <v>0</v>
      </c>
      <c r="E22" s="12">
        <v>1.8552875695732839E-3</v>
      </c>
      <c r="F22" s="12">
        <v>2.5950434669780721E-4</v>
      </c>
      <c r="G22" s="12">
        <v>0</v>
      </c>
      <c r="H22" s="12">
        <v>0</v>
      </c>
      <c r="I22" s="12">
        <v>1.0158438877328659E-4</v>
      </c>
      <c r="J22" s="12">
        <v>6.7611080780029039E-6</v>
      </c>
      <c r="K22" s="12">
        <v>0</v>
      </c>
      <c r="L22" s="12">
        <v>2.1436916513928637E-5</v>
      </c>
      <c r="M22" s="12">
        <v>1.7884768436960663E-5</v>
      </c>
      <c r="N22" s="12">
        <v>0</v>
      </c>
      <c r="O22" s="12">
        <v>3.8298328660937239E-6</v>
      </c>
      <c r="P22" s="12">
        <v>2.9438581714552061E-4</v>
      </c>
      <c r="Q22" s="12">
        <v>1.3107453282556712E-2</v>
      </c>
      <c r="R22" s="12">
        <v>1.8592485959327668E-2</v>
      </c>
      <c r="S22" s="12">
        <v>1.2684257591804271E-2</v>
      </c>
      <c r="T22" s="12">
        <v>8.6693215943556973E-3</v>
      </c>
      <c r="U22" s="12">
        <v>7.183133120862957E-2</v>
      </c>
      <c r="V22" s="12">
        <v>1.8157998000025315E-2</v>
      </c>
      <c r="W22" s="12">
        <v>4.0942426962939336E-2</v>
      </c>
      <c r="X22" s="12">
        <v>1.3582959874033186E-3</v>
      </c>
      <c r="Y22" s="12">
        <v>7.0844199774412978E-3</v>
      </c>
      <c r="Z22" s="12">
        <v>4.0146696027283691E-6</v>
      </c>
      <c r="AA22" s="12">
        <v>2.1070057942659343E-4</v>
      </c>
      <c r="AB22" s="12">
        <v>0</v>
      </c>
      <c r="AC22" s="12">
        <v>1.9406896099304996E-4</v>
      </c>
      <c r="AD22" s="12">
        <v>2.5310560578295688E-6</v>
      </c>
      <c r="AE22" s="12">
        <v>1.8117945920792154E-5</v>
      </c>
      <c r="AF22" s="12">
        <v>9.2797398348760322E-5</v>
      </c>
      <c r="AG22" s="12">
        <v>1.3759078534854695E-4</v>
      </c>
      <c r="AH22" s="12">
        <v>1.4803070626016194E-3</v>
      </c>
      <c r="AI22" s="12">
        <v>8.9226848564763158E-4</v>
      </c>
      <c r="AJ22" s="12">
        <v>5.9750924005360509E-5</v>
      </c>
      <c r="AK22" s="12">
        <v>0</v>
      </c>
      <c r="AL22" s="12">
        <v>5.8519501108109419E-3</v>
      </c>
      <c r="AM22" s="12">
        <v>1.3469374010842845E-4</v>
      </c>
      <c r="AN22" s="12">
        <v>0</v>
      </c>
      <c r="AO22" s="12">
        <v>2.2638293339015102E-4</v>
      </c>
    </row>
    <row r="23" spans="1:41" x14ac:dyDescent="0.15">
      <c r="A23" s="8" t="s">
        <v>218</v>
      </c>
      <c r="B23" s="9" t="s">
        <v>219</v>
      </c>
      <c r="C23" s="12">
        <v>0</v>
      </c>
      <c r="D23" s="12">
        <v>1.205012853470437E-4</v>
      </c>
      <c r="E23" s="12">
        <v>9.2764378478664189E-5</v>
      </c>
      <c r="F23" s="12">
        <v>0</v>
      </c>
      <c r="G23" s="12">
        <v>1.1889004256263523E-5</v>
      </c>
      <c r="H23" s="12">
        <v>0</v>
      </c>
      <c r="I23" s="12">
        <v>0</v>
      </c>
      <c r="J23" s="12">
        <v>7.7752742897033397E-5</v>
      </c>
      <c r="K23" s="12">
        <v>6.3451776649746196E-5</v>
      </c>
      <c r="L23" s="12">
        <v>1.3398072821205398E-5</v>
      </c>
      <c r="M23" s="12">
        <v>5.3654305310881989E-5</v>
      </c>
      <c r="N23" s="12">
        <v>0</v>
      </c>
      <c r="O23" s="12">
        <v>0</v>
      </c>
      <c r="P23" s="12">
        <v>3.270953523839118E-5</v>
      </c>
      <c r="Q23" s="12">
        <v>3.2895153025721478E-4</v>
      </c>
      <c r="R23" s="12">
        <v>1.4192737373532573E-4</v>
      </c>
      <c r="S23" s="12">
        <v>3.2967531102805125E-5</v>
      </c>
      <c r="T23" s="12">
        <v>3.497709000604604E-5</v>
      </c>
      <c r="U23" s="12">
        <v>4.3263198880925253E-5</v>
      </c>
      <c r="V23" s="12">
        <v>2.7293958304325263E-2</v>
      </c>
      <c r="W23" s="12">
        <v>1.6720644336460521E-4</v>
      </c>
      <c r="X23" s="12">
        <v>1.7303133597494507E-5</v>
      </c>
      <c r="Y23" s="12">
        <v>1.9402364843220546E-3</v>
      </c>
      <c r="Z23" s="12">
        <v>1.2044008808185108E-5</v>
      </c>
      <c r="AA23" s="12">
        <v>0</v>
      </c>
      <c r="AB23" s="12">
        <v>2.4361574488559195E-5</v>
      </c>
      <c r="AC23" s="12">
        <v>2.1593588617536545E-4</v>
      </c>
      <c r="AD23" s="12">
        <v>1.0377329837101232E-4</v>
      </c>
      <c r="AE23" s="12">
        <v>4.38645006503389E-5</v>
      </c>
      <c r="AF23" s="12">
        <v>8.4487183571259396E-5</v>
      </c>
      <c r="AG23" s="12">
        <v>9.1727190232364635E-5</v>
      </c>
      <c r="AH23" s="12">
        <v>1.571983638427585E-3</v>
      </c>
      <c r="AI23" s="12">
        <v>7.290293133177807E-5</v>
      </c>
      <c r="AJ23" s="12">
        <v>1.3277983112302336E-5</v>
      </c>
      <c r="AK23" s="12">
        <v>5.4772761505703212E-5</v>
      </c>
      <c r="AL23" s="12">
        <v>1.2550485033782509E-3</v>
      </c>
      <c r="AM23" s="12">
        <v>9.9039514785609158E-5</v>
      </c>
      <c r="AN23" s="12">
        <v>0</v>
      </c>
      <c r="AO23" s="12">
        <v>0</v>
      </c>
    </row>
    <row r="24" spans="1:41" x14ac:dyDescent="0.15">
      <c r="A24" s="8" t="s">
        <v>220</v>
      </c>
      <c r="B24" s="9" t="s">
        <v>187</v>
      </c>
      <c r="C24" s="12">
        <v>0</v>
      </c>
      <c r="D24" s="12">
        <v>0</v>
      </c>
      <c r="E24" s="12">
        <v>4.6846011131725415E-2</v>
      </c>
      <c r="F24" s="12">
        <v>2.5950434669780721E-4</v>
      </c>
      <c r="G24" s="12">
        <v>0</v>
      </c>
      <c r="H24" s="12">
        <v>0</v>
      </c>
      <c r="I24" s="12">
        <v>0</v>
      </c>
      <c r="J24" s="12">
        <v>0</v>
      </c>
      <c r="K24" s="12">
        <v>0</v>
      </c>
      <c r="L24" s="12">
        <v>0</v>
      </c>
      <c r="M24" s="12">
        <v>0</v>
      </c>
      <c r="N24" s="12">
        <v>0</v>
      </c>
      <c r="O24" s="12">
        <v>0</v>
      </c>
      <c r="P24" s="12">
        <v>0</v>
      </c>
      <c r="Q24" s="12">
        <v>0</v>
      </c>
      <c r="R24" s="12">
        <v>2.770963011023026E-4</v>
      </c>
      <c r="S24" s="12">
        <v>0</v>
      </c>
      <c r="T24" s="12">
        <v>0</v>
      </c>
      <c r="U24" s="12">
        <v>0</v>
      </c>
      <c r="V24" s="12">
        <v>0</v>
      </c>
      <c r="W24" s="12">
        <v>0.33708047260258117</v>
      </c>
      <c r="X24" s="12">
        <v>0</v>
      </c>
      <c r="Y24" s="12">
        <v>0</v>
      </c>
      <c r="Z24" s="12">
        <v>0</v>
      </c>
      <c r="AA24" s="12">
        <v>0</v>
      </c>
      <c r="AB24" s="12">
        <v>0</v>
      </c>
      <c r="AC24" s="12">
        <v>0</v>
      </c>
      <c r="AD24" s="12">
        <v>0</v>
      </c>
      <c r="AE24" s="12">
        <v>0</v>
      </c>
      <c r="AF24" s="12">
        <v>3.9224213749804362E-3</v>
      </c>
      <c r="AG24" s="12">
        <v>0</v>
      </c>
      <c r="AH24" s="12">
        <v>6.6357662678735614E-3</v>
      </c>
      <c r="AI24" s="12">
        <v>1.6482401866315042E-4</v>
      </c>
      <c r="AJ24" s="12">
        <v>0</v>
      </c>
      <c r="AK24" s="12">
        <v>0</v>
      </c>
      <c r="AL24" s="12">
        <v>3.1171306706353701E-2</v>
      </c>
      <c r="AM24" s="12">
        <v>2.971185443568275E-5</v>
      </c>
      <c r="AN24" s="12">
        <v>0</v>
      </c>
      <c r="AO24" s="12">
        <v>0</v>
      </c>
    </row>
    <row r="25" spans="1:41" x14ac:dyDescent="0.15">
      <c r="A25" s="8" t="s">
        <v>221</v>
      </c>
      <c r="B25" s="9" t="s">
        <v>2</v>
      </c>
      <c r="C25" s="12">
        <v>7.0951365262916669E-4</v>
      </c>
      <c r="D25" s="12">
        <v>2.088688946015424E-3</v>
      </c>
      <c r="E25" s="12">
        <v>8.905380333951763E-3</v>
      </c>
      <c r="F25" s="12">
        <v>3.3735565070714935E-3</v>
      </c>
      <c r="G25" s="12">
        <v>7.9299658389277699E-3</v>
      </c>
      <c r="H25" s="12">
        <v>1.644283198608194E-2</v>
      </c>
      <c r="I25" s="12">
        <v>1.8589943145511444E-2</v>
      </c>
      <c r="J25" s="12">
        <v>5.8027210079459922E-3</v>
      </c>
      <c r="K25" s="12">
        <v>1.0786802030456853E-3</v>
      </c>
      <c r="L25" s="12">
        <v>3.7380623171163062E-3</v>
      </c>
      <c r="M25" s="12">
        <v>9.9260464825131674E-3</v>
      </c>
      <c r="N25" s="12">
        <v>4.3787958311464351E-3</v>
      </c>
      <c r="O25" s="12">
        <v>3.1561652649478376E-2</v>
      </c>
      <c r="P25" s="12">
        <v>1.1530111171532892E-3</v>
      </c>
      <c r="Q25" s="12">
        <v>9.8052859980515958E-4</v>
      </c>
      <c r="R25" s="12">
        <v>1.8991234295060251E-3</v>
      </c>
      <c r="S25" s="12">
        <v>6.1113560781824996E-3</v>
      </c>
      <c r="T25" s="12">
        <v>2.0486581289255539E-3</v>
      </c>
      <c r="U25" s="12">
        <v>2.4852304246042621E-3</v>
      </c>
      <c r="V25" s="12">
        <v>5.0094302603764509E-3</v>
      </c>
      <c r="W25" s="12">
        <v>1.5743129744482832E-3</v>
      </c>
      <c r="X25" s="12">
        <v>4.2453238281452768E-2</v>
      </c>
      <c r="Y25" s="12">
        <v>3.2162902278734572E-3</v>
      </c>
      <c r="Z25" s="12">
        <v>6.9855251087473629E-3</v>
      </c>
      <c r="AA25" s="12">
        <v>3.0702084430732184E-3</v>
      </c>
      <c r="AB25" s="12">
        <v>5.4021791428380019E-3</v>
      </c>
      <c r="AC25" s="12">
        <v>5.6489556720981677E-3</v>
      </c>
      <c r="AD25" s="12">
        <v>1.4583945005213976E-2</v>
      </c>
      <c r="AE25" s="12">
        <v>4.1957348448150255E-5</v>
      </c>
      <c r="AF25" s="12">
        <v>1.4875284451726656E-3</v>
      </c>
      <c r="AG25" s="12">
        <v>1.9190638585042573E-2</v>
      </c>
      <c r="AH25" s="12">
        <v>6.6398108226894135E-3</v>
      </c>
      <c r="AI25" s="12">
        <v>1.3807181255705446E-2</v>
      </c>
      <c r="AJ25" s="12">
        <v>3.2834555381993347E-3</v>
      </c>
      <c r="AK25" s="12">
        <v>3.7341330156513169E-2</v>
      </c>
      <c r="AL25" s="12">
        <v>6.8953524111490362E-3</v>
      </c>
      <c r="AM25" s="12">
        <v>5.684868148693966E-3</v>
      </c>
      <c r="AN25" s="12">
        <v>0.12891635527450418</v>
      </c>
      <c r="AO25" s="12">
        <v>7.4573201587343867E-4</v>
      </c>
    </row>
    <row r="26" spans="1:41" x14ac:dyDescent="0.15">
      <c r="A26" s="8" t="s">
        <v>222</v>
      </c>
      <c r="B26" s="9" t="s">
        <v>188</v>
      </c>
      <c r="C26" s="12">
        <v>4.1072467344744311E-3</v>
      </c>
      <c r="D26" s="12">
        <v>3.615038560411311E-4</v>
      </c>
      <c r="E26" s="12">
        <v>1.8552875695732838E-4</v>
      </c>
      <c r="F26" s="12">
        <v>3.2438043337225898E-3</v>
      </c>
      <c r="G26" s="12">
        <v>7.153217560851887E-4</v>
      </c>
      <c r="H26" s="12">
        <v>2.142872297541001E-3</v>
      </c>
      <c r="I26" s="12">
        <v>5.7280487605066112E-3</v>
      </c>
      <c r="J26" s="12">
        <v>3.5360595247955189E-3</v>
      </c>
      <c r="K26" s="12">
        <v>6.5355329949238579E-3</v>
      </c>
      <c r="L26" s="12">
        <v>4.6544904980867548E-3</v>
      </c>
      <c r="M26" s="12">
        <v>5.8706752394323374E-3</v>
      </c>
      <c r="N26" s="12">
        <v>4.7087051060958236E-3</v>
      </c>
      <c r="O26" s="12">
        <v>3.5962130612620063E-3</v>
      </c>
      <c r="P26" s="12">
        <v>4.5548027819459717E-3</v>
      </c>
      <c r="Q26" s="12">
        <v>2.2394008021356547E-3</v>
      </c>
      <c r="R26" s="12">
        <v>1.9126403222427229E-3</v>
      </c>
      <c r="S26" s="12">
        <v>2.2417921149907485E-3</v>
      </c>
      <c r="T26" s="12">
        <v>5.0391993244424905E-3</v>
      </c>
      <c r="U26" s="12">
        <v>1.9035807507607112E-3</v>
      </c>
      <c r="V26" s="12">
        <v>2.6866748522170604E-3</v>
      </c>
      <c r="W26" s="12">
        <v>1.4456926333985868E-3</v>
      </c>
      <c r="X26" s="12">
        <v>1.609191424566989E-3</v>
      </c>
      <c r="Y26" s="12">
        <v>6.3361857924846253E-4</v>
      </c>
      <c r="Z26" s="12">
        <v>1.7653505910597323E-2</v>
      </c>
      <c r="AA26" s="12">
        <v>4.8295582812852733E-2</v>
      </c>
      <c r="AB26" s="12">
        <v>2.9842928748485013E-3</v>
      </c>
      <c r="AC26" s="12">
        <v>3.9041572669259112E-3</v>
      </c>
      <c r="AD26" s="12">
        <v>3.7813977503973759E-3</v>
      </c>
      <c r="AE26" s="12">
        <v>1.3925071804280412E-2</v>
      </c>
      <c r="AF26" s="12">
        <v>9.2104880450635251E-3</v>
      </c>
      <c r="AG26" s="12">
        <v>4.6486029621330503E-3</v>
      </c>
      <c r="AH26" s="12">
        <v>8.6229908673952256E-3</v>
      </c>
      <c r="AI26" s="12">
        <v>6.8972512425195254E-3</v>
      </c>
      <c r="AJ26" s="12">
        <v>2.9391764046446385E-3</v>
      </c>
      <c r="AK26" s="12">
        <v>1.875967081570335E-3</v>
      </c>
      <c r="AL26" s="12">
        <v>1.7066502741964185E-3</v>
      </c>
      <c r="AM26" s="12">
        <v>3.2168034402365858E-3</v>
      </c>
      <c r="AN26" s="12">
        <v>0</v>
      </c>
      <c r="AO26" s="12">
        <v>1.4595040882094441E-2</v>
      </c>
    </row>
    <row r="27" spans="1:41" x14ac:dyDescent="0.15">
      <c r="A27" s="8" t="s">
        <v>223</v>
      </c>
      <c r="B27" s="9" t="s">
        <v>191</v>
      </c>
      <c r="C27" s="12">
        <v>1.0638297872340425E-2</v>
      </c>
      <c r="D27" s="12">
        <v>5.7438946015424168E-3</v>
      </c>
      <c r="E27" s="12">
        <v>4.4526901669758815E-3</v>
      </c>
      <c r="F27" s="12">
        <v>2.0371091215777865E-2</v>
      </c>
      <c r="G27" s="12">
        <v>1.1246998026425294E-2</v>
      </c>
      <c r="H27" s="12">
        <v>1.5869984936244245E-2</v>
      </c>
      <c r="I27" s="12">
        <v>4.4339947241656151E-2</v>
      </c>
      <c r="J27" s="12">
        <v>2.4850452740699674E-2</v>
      </c>
      <c r="K27" s="12">
        <v>1.8401015228426396E-2</v>
      </c>
      <c r="L27" s="12">
        <v>2.8537895109167499E-2</v>
      </c>
      <c r="M27" s="12">
        <v>5.7870639469895464E-2</v>
      </c>
      <c r="N27" s="12">
        <v>6.7886331258903795E-2</v>
      </c>
      <c r="O27" s="12">
        <v>3.5640424651868195E-2</v>
      </c>
      <c r="P27" s="12">
        <v>2.5214962976894802E-2</v>
      </c>
      <c r="Q27" s="12">
        <v>1.5511329849820975E-2</v>
      </c>
      <c r="R27" s="12">
        <v>8.9684583307989164E-3</v>
      </c>
      <c r="S27" s="12">
        <v>1.3397180451902432E-2</v>
      </c>
      <c r="T27" s="12">
        <v>2.9063463431452399E-2</v>
      </c>
      <c r="U27" s="12">
        <v>1.0248571112681406E-2</v>
      </c>
      <c r="V27" s="12">
        <v>5.8701788584954624E-3</v>
      </c>
      <c r="W27" s="12">
        <v>1.6869843932078171E-2</v>
      </c>
      <c r="X27" s="12">
        <v>2.0815669717785892E-2</v>
      </c>
      <c r="Y27" s="12">
        <v>2.8119028600414146E-3</v>
      </c>
      <c r="Z27" s="12">
        <v>0.11385904093557861</v>
      </c>
      <c r="AA27" s="12">
        <v>5.1501241628414476E-2</v>
      </c>
      <c r="AB27" s="12">
        <v>6.9119877217664577E-2</v>
      </c>
      <c r="AC27" s="12">
        <v>2.6886295633539489E-2</v>
      </c>
      <c r="AD27" s="12">
        <v>5.1709475261458087E-3</v>
      </c>
      <c r="AE27" s="12">
        <v>3.6045176621365446E-3</v>
      </c>
      <c r="AF27" s="12">
        <v>7.4431823690483279E-3</v>
      </c>
      <c r="AG27" s="12">
        <v>8.0064733188535409E-3</v>
      </c>
      <c r="AH27" s="12">
        <v>1.0478093342932411E-2</v>
      </c>
      <c r="AI27" s="12">
        <v>1.5289012577340501E-2</v>
      </c>
      <c r="AJ27" s="12">
        <v>1.2007090442981969E-2</v>
      </c>
      <c r="AK27" s="12">
        <v>3.929945638034206E-3</v>
      </c>
      <c r="AL27" s="12">
        <v>5.0404149883257572E-3</v>
      </c>
      <c r="AM27" s="12">
        <v>3.1458911476500893E-2</v>
      </c>
      <c r="AN27" s="12">
        <v>0</v>
      </c>
      <c r="AO27" s="12">
        <v>2.6500119849788267E-3</v>
      </c>
    </row>
    <row r="28" spans="1:41" x14ac:dyDescent="0.15">
      <c r="A28" s="8" t="s">
        <v>224</v>
      </c>
      <c r="B28" s="9" t="s">
        <v>225</v>
      </c>
      <c r="C28" s="12">
        <v>3.7458795325142344E-4</v>
      </c>
      <c r="D28" s="12">
        <v>2.410025706940874E-4</v>
      </c>
      <c r="E28" s="12">
        <v>2.7829313543599259E-4</v>
      </c>
      <c r="F28" s="12">
        <v>9.0826521344232513E-4</v>
      </c>
      <c r="G28" s="12">
        <v>1.7714616341832649E-3</v>
      </c>
      <c r="H28" s="12">
        <v>1.0183947552670103E-3</v>
      </c>
      <c r="I28" s="12">
        <v>4.4172824537545259E-3</v>
      </c>
      <c r="J28" s="12">
        <v>4.8274311676940731E-3</v>
      </c>
      <c r="K28" s="12">
        <v>4.4416243654822336E-4</v>
      </c>
      <c r="L28" s="12">
        <v>6.5650556823906446E-4</v>
      </c>
      <c r="M28" s="12">
        <v>1.0775572983268799E-3</v>
      </c>
      <c r="N28" s="12">
        <v>1.4246082327359975E-3</v>
      </c>
      <c r="O28" s="12">
        <v>6.8936991589687029E-4</v>
      </c>
      <c r="P28" s="12">
        <v>7.0734369953020929E-4</v>
      </c>
      <c r="Q28" s="12">
        <v>6.1362112374903528E-4</v>
      </c>
      <c r="R28" s="12">
        <v>4.6633279941607025E-4</v>
      </c>
      <c r="S28" s="12">
        <v>5.4808520458413524E-4</v>
      </c>
      <c r="T28" s="12">
        <v>1.5614772324127697E-3</v>
      </c>
      <c r="U28" s="12">
        <v>7.2586033677996822E-4</v>
      </c>
      <c r="V28" s="12">
        <v>2.8797103834128684E-4</v>
      </c>
      <c r="W28" s="12">
        <v>3.6785417540213149E-4</v>
      </c>
      <c r="X28" s="12">
        <v>5.5370027511982424E-4</v>
      </c>
      <c r="Y28" s="12">
        <v>9.357335604485643E-4</v>
      </c>
      <c r="Z28" s="12">
        <v>4.2154030828647879E-4</v>
      </c>
      <c r="AA28" s="12">
        <v>8.428023177063737E-2</v>
      </c>
      <c r="AB28" s="12">
        <v>8.1915794217780301E-3</v>
      </c>
      <c r="AC28" s="12">
        <v>2.8062553983971544E-3</v>
      </c>
      <c r="AD28" s="12">
        <v>1.1744100108329199E-3</v>
      </c>
      <c r="AE28" s="12">
        <v>4.1957348448150251E-4</v>
      </c>
      <c r="AF28" s="12">
        <v>4.547072519089256E-3</v>
      </c>
      <c r="AG28" s="12">
        <v>2.7812994466884845E-3</v>
      </c>
      <c r="AH28" s="12">
        <v>3.8517643696291681E-3</v>
      </c>
      <c r="AI28" s="12">
        <v>8.8180849984785467E-3</v>
      </c>
      <c r="AJ28" s="12">
        <v>4.6131507041598969E-3</v>
      </c>
      <c r="AK28" s="12">
        <v>2.1087513179695737E-3</v>
      </c>
      <c r="AL28" s="12">
        <v>7.5087219804692345E-4</v>
      </c>
      <c r="AM28" s="12">
        <v>8.5154174812666766E-3</v>
      </c>
      <c r="AN28" s="12">
        <v>0</v>
      </c>
      <c r="AO28" s="12">
        <v>7.9899858843582707E-4</v>
      </c>
    </row>
    <row r="29" spans="1:41" x14ac:dyDescent="0.15">
      <c r="A29" s="8" t="s">
        <v>226</v>
      </c>
      <c r="B29" s="9" t="s">
        <v>227</v>
      </c>
      <c r="C29" s="12">
        <v>1.3220751291226709E-4</v>
      </c>
      <c r="D29" s="12">
        <v>1.205012853470437E-4</v>
      </c>
      <c r="E29" s="12">
        <v>0</v>
      </c>
      <c r="F29" s="12">
        <v>1.297521733489036E-3</v>
      </c>
      <c r="G29" s="12">
        <v>1.1254924029262803E-3</v>
      </c>
      <c r="H29" s="12">
        <v>2.9703180361954467E-4</v>
      </c>
      <c r="I29" s="12">
        <v>1.3566431274884079E-3</v>
      </c>
      <c r="J29" s="12">
        <v>3.9687704417877044E-3</v>
      </c>
      <c r="K29" s="12">
        <v>0</v>
      </c>
      <c r="L29" s="12">
        <v>1.7953417580415234E-4</v>
      </c>
      <c r="M29" s="12">
        <v>2.7095424181995402E-3</v>
      </c>
      <c r="N29" s="12">
        <v>4.4987628402189396E-5</v>
      </c>
      <c r="O29" s="12">
        <v>6.1277325857499583E-5</v>
      </c>
      <c r="P29" s="12">
        <v>1.1039468142957024E-4</v>
      </c>
      <c r="Q29" s="12">
        <v>3.7955945798909399E-4</v>
      </c>
      <c r="R29" s="12">
        <v>1.3516892736697688E-5</v>
      </c>
      <c r="S29" s="12">
        <v>5.1511767348133011E-4</v>
      </c>
      <c r="T29" s="12">
        <v>9.7686015659742879E-4</v>
      </c>
      <c r="U29" s="12">
        <v>1.5382470713217868E-4</v>
      </c>
      <c r="V29" s="12">
        <v>3.354387919140264E-4</v>
      </c>
      <c r="W29" s="12">
        <v>2.3666142753144126E-4</v>
      </c>
      <c r="X29" s="12">
        <v>3.2875953835239562E-4</v>
      </c>
      <c r="Y29" s="12">
        <v>4.0009662977219711E-3</v>
      </c>
      <c r="Z29" s="12">
        <v>1.6370818972525607E-2</v>
      </c>
      <c r="AA29" s="12">
        <v>2.9498081119723081E-3</v>
      </c>
      <c r="AB29" s="12">
        <v>0</v>
      </c>
      <c r="AC29" s="12">
        <v>1.5917299288960482E-3</v>
      </c>
      <c r="AD29" s="12">
        <v>4.5027487268788028E-3</v>
      </c>
      <c r="AE29" s="12">
        <v>1.7164369819697832E-5</v>
      </c>
      <c r="AF29" s="12">
        <v>4.8961015397442943E-3</v>
      </c>
      <c r="AG29" s="12">
        <v>8.8647777417420956E-3</v>
      </c>
      <c r="AH29" s="12">
        <v>3.30049154822862E-2</v>
      </c>
      <c r="AI29" s="12">
        <v>7.9923800588294954E-3</v>
      </c>
      <c r="AJ29" s="12">
        <v>4.9602751198100873E-3</v>
      </c>
      <c r="AK29" s="12">
        <v>5.4772761505703212E-5</v>
      </c>
      <c r="AL29" s="12">
        <v>1.6945176893087663E-3</v>
      </c>
      <c r="AM29" s="12">
        <v>2.3260420442548169E-2</v>
      </c>
      <c r="AN29" s="12">
        <v>0</v>
      </c>
      <c r="AO29" s="12">
        <v>1.2557594481583082E-2</v>
      </c>
    </row>
    <row r="30" spans="1:41" x14ac:dyDescent="0.15">
      <c r="A30" s="8" t="s">
        <v>228</v>
      </c>
      <c r="B30" s="9" t="s">
        <v>3</v>
      </c>
      <c r="C30" s="12">
        <v>5.6871265137760231E-2</v>
      </c>
      <c r="D30" s="12">
        <v>1.4982326478149101E-2</v>
      </c>
      <c r="E30" s="12">
        <v>3.6827458256029684E-2</v>
      </c>
      <c r="F30" s="12">
        <v>1.2456208641494744E-2</v>
      </c>
      <c r="G30" s="12">
        <v>5.8727718024523055E-2</v>
      </c>
      <c r="H30" s="12">
        <v>6.7871767127065968E-2</v>
      </c>
      <c r="I30" s="12">
        <v>7.2767191519341995E-2</v>
      </c>
      <c r="J30" s="12">
        <v>6.1728916752166511E-2</v>
      </c>
      <c r="K30" s="12">
        <v>2.2144670050761421E-2</v>
      </c>
      <c r="L30" s="12">
        <v>5.4315787217166685E-2</v>
      </c>
      <c r="M30" s="12">
        <v>3.206291861536123E-2</v>
      </c>
      <c r="N30" s="12">
        <v>2.6482717252755493E-2</v>
      </c>
      <c r="O30" s="12">
        <v>1.754829419244144E-2</v>
      </c>
      <c r="P30" s="12">
        <v>2.7627291200726153E-2</v>
      </c>
      <c r="Q30" s="12">
        <v>3.2705373296726931E-2</v>
      </c>
      <c r="R30" s="12">
        <v>2.8642295709062401E-2</v>
      </c>
      <c r="S30" s="12">
        <v>4.8726010969945978E-2</v>
      </c>
      <c r="T30" s="12">
        <v>4.1550284563610831E-2</v>
      </c>
      <c r="U30" s="12">
        <v>4.5440779891265159E-2</v>
      </c>
      <c r="V30" s="12">
        <v>4.7622814901077198E-2</v>
      </c>
      <c r="W30" s="12">
        <v>4.0039512168770469E-2</v>
      </c>
      <c r="X30" s="12">
        <v>5.3328257747478069E-2</v>
      </c>
      <c r="Y30" s="12">
        <v>4.3967721894343219E-2</v>
      </c>
      <c r="Z30" s="12">
        <v>4.5165033030694158E-3</v>
      </c>
      <c r="AA30" s="12">
        <v>1.7126947099104523E-2</v>
      </c>
      <c r="AB30" s="12">
        <v>1.7613418355228297E-2</v>
      </c>
      <c r="AC30" s="12">
        <v>9.6004912769190962E-3</v>
      </c>
      <c r="AD30" s="12">
        <v>5.2924382169216282E-3</v>
      </c>
      <c r="AE30" s="12">
        <v>1.2615811817477905E-3</v>
      </c>
      <c r="AF30" s="12">
        <v>3.1407071715768495E-2</v>
      </c>
      <c r="AG30" s="12">
        <v>8.9859886716920061E-3</v>
      </c>
      <c r="AH30" s="12">
        <v>9.0274463489803669E-3</v>
      </c>
      <c r="AI30" s="12">
        <v>1.5834199715995537E-2</v>
      </c>
      <c r="AJ30" s="12">
        <v>4.2308396332621068E-2</v>
      </c>
      <c r="AK30" s="12">
        <v>3.6957920825973246E-2</v>
      </c>
      <c r="AL30" s="12">
        <v>2.0357129376492981E-2</v>
      </c>
      <c r="AM30" s="12">
        <v>6.0677549128551313E-2</v>
      </c>
      <c r="AN30" s="12">
        <v>0.23886174187985054</v>
      </c>
      <c r="AO30" s="12">
        <v>4.0615761578821213E-3</v>
      </c>
    </row>
    <row r="31" spans="1:41" x14ac:dyDescent="0.15">
      <c r="A31" s="8" t="s">
        <v>229</v>
      </c>
      <c r="B31" s="9" t="s">
        <v>4</v>
      </c>
      <c r="C31" s="12">
        <v>6.218160023973629E-3</v>
      </c>
      <c r="D31" s="12">
        <v>1.1206619537275064E-2</v>
      </c>
      <c r="E31" s="12">
        <v>1.0575139146567719E-2</v>
      </c>
      <c r="F31" s="12">
        <v>5.8258725833657717E-2</v>
      </c>
      <c r="G31" s="12">
        <v>7.4940356828647747E-3</v>
      </c>
      <c r="H31" s="12">
        <v>1.5742685591835868E-2</v>
      </c>
      <c r="I31" s="12">
        <v>1.0364884570642111E-2</v>
      </c>
      <c r="J31" s="12">
        <v>1.1214988024387317E-2</v>
      </c>
      <c r="K31" s="12">
        <v>1.7766497461928934E-3</v>
      </c>
      <c r="L31" s="12">
        <v>5.616472126649303E-3</v>
      </c>
      <c r="M31" s="12">
        <v>1.1218221002083575E-2</v>
      </c>
      <c r="N31" s="12">
        <v>6.7481442603284101E-3</v>
      </c>
      <c r="O31" s="12">
        <v>8.8430840878104076E-3</v>
      </c>
      <c r="P31" s="12">
        <v>9.5470955977054253E-3</v>
      </c>
      <c r="Q31" s="12">
        <v>6.2057971381216867E-3</v>
      </c>
      <c r="R31" s="12">
        <v>6.0961186242506574E-3</v>
      </c>
      <c r="S31" s="12">
        <v>1.5700786687710942E-2</v>
      </c>
      <c r="T31" s="12">
        <v>7.5125792605843173E-3</v>
      </c>
      <c r="U31" s="12">
        <v>7.792182820664427E-3</v>
      </c>
      <c r="V31" s="12">
        <v>6.8511790989987465E-3</v>
      </c>
      <c r="W31" s="12">
        <v>7.9281578223032809E-3</v>
      </c>
      <c r="X31" s="12">
        <v>1.9102659491633936E-2</v>
      </c>
      <c r="Y31" s="12">
        <v>1.214572757104845E-2</v>
      </c>
      <c r="Z31" s="12">
        <v>2.1583867451668397E-2</v>
      </c>
      <c r="AA31" s="12">
        <v>1.7232297388817819E-2</v>
      </c>
      <c r="AB31" s="12">
        <v>2.6152150213468298E-2</v>
      </c>
      <c r="AC31" s="12">
        <v>1.8468440560230621E-2</v>
      </c>
      <c r="AD31" s="12">
        <v>7.995859192289391E-2</v>
      </c>
      <c r="AE31" s="12">
        <v>7.6408145828485985E-2</v>
      </c>
      <c r="AF31" s="12">
        <v>2.570487934260661E-2</v>
      </c>
      <c r="AG31" s="12">
        <v>6.7353965399193456E-3</v>
      </c>
      <c r="AH31" s="12">
        <v>1.6186308373037379E-2</v>
      </c>
      <c r="AI31" s="12">
        <v>8.8196698448118477E-3</v>
      </c>
      <c r="AJ31" s="12">
        <v>7.8463395920055166E-3</v>
      </c>
      <c r="AK31" s="12">
        <v>2.3826151254980898E-2</v>
      </c>
      <c r="AL31" s="12">
        <v>1.403740071501367E-2</v>
      </c>
      <c r="AM31" s="12">
        <v>1.3623875653908397E-2</v>
      </c>
      <c r="AN31" s="12">
        <v>0</v>
      </c>
      <c r="AO31" s="12">
        <v>3.460995552241191E-2</v>
      </c>
    </row>
    <row r="32" spans="1:41" x14ac:dyDescent="0.15">
      <c r="A32" s="8" t="s">
        <v>230</v>
      </c>
      <c r="B32" s="9" t="s">
        <v>231</v>
      </c>
      <c r="C32" s="12">
        <v>2.8644961130991201E-4</v>
      </c>
      <c r="D32" s="12">
        <v>1.4861825192802056E-3</v>
      </c>
      <c r="E32" s="12">
        <v>6.4935064935064935E-4</v>
      </c>
      <c r="F32" s="12">
        <v>6.0983521473984689E-3</v>
      </c>
      <c r="G32" s="12">
        <v>3.0455665903128394E-3</v>
      </c>
      <c r="H32" s="12">
        <v>4.413043939490378E-3</v>
      </c>
      <c r="I32" s="12">
        <v>2.4937328985958416E-3</v>
      </c>
      <c r="J32" s="12">
        <v>5.7097557718734527E-3</v>
      </c>
      <c r="K32" s="12">
        <v>1.8401015228426396E-3</v>
      </c>
      <c r="L32" s="12">
        <v>3.9443926385628689E-3</v>
      </c>
      <c r="M32" s="12">
        <v>4.9540808570381033E-3</v>
      </c>
      <c r="N32" s="12">
        <v>1.9794556496963334E-3</v>
      </c>
      <c r="O32" s="12">
        <v>7.35327910289995E-4</v>
      </c>
      <c r="P32" s="12">
        <v>4.2154413538476633E-3</v>
      </c>
      <c r="Q32" s="12">
        <v>3.8651804805222736E-3</v>
      </c>
      <c r="R32" s="12">
        <v>2.9534410629684449E-3</v>
      </c>
      <c r="S32" s="12">
        <v>2.5591046018552479E-3</v>
      </c>
      <c r="T32" s="12">
        <v>1.9537203131948576E-3</v>
      </c>
      <c r="U32" s="12">
        <v>3.6965999932701689E-3</v>
      </c>
      <c r="V32" s="12">
        <v>2.5854103112618828E-3</v>
      </c>
      <c r="W32" s="12">
        <v>9.5179052376775279E-4</v>
      </c>
      <c r="X32" s="12">
        <v>2.9847905455678025E-3</v>
      </c>
      <c r="Y32" s="12">
        <v>3.9662877298410251E-3</v>
      </c>
      <c r="Z32" s="12">
        <v>6.3221009568965002E-3</v>
      </c>
      <c r="AA32" s="12">
        <v>1.2642034765595605E-3</v>
      </c>
      <c r="AB32" s="12">
        <v>1.5408695864013691E-3</v>
      </c>
      <c r="AC32" s="12">
        <v>3.6365607700073257E-2</v>
      </c>
      <c r="AD32" s="12">
        <v>1.8205886223968088E-2</v>
      </c>
      <c r="AE32" s="12">
        <v>4.1307009547203927E-2</v>
      </c>
      <c r="AF32" s="12">
        <v>2.4933414404095276E-2</v>
      </c>
      <c r="AG32" s="12">
        <v>1.7942493603666468E-2</v>
      </c>
      <c r="AH32" s="12">
        <v>3.4446125181667921E-3</v>
      </c>
      <c r="AI32" s="12">
        <v>6.1270159245359569E-3</v>
      </c>
      <c r="AJ32" s="12">
        <v>1.7784909951563815E-2</v>
      </c>
      <c r="AK32" s="12">
        <v>1.8061318106505634E-2</v>
      </c>
      <c r="AL32" s="12">
        <v>1.1408673989355678E-2</v>
      </c>
      <c r="AM32" s="12">
        <v>3.317823745317907E-2</v>
      </c>
      <c r="AN32" s="12">
        <v>0</v>
      </c>
      <c r="AO32" s="12">
        <v>1.9109382906756865E-2</v>
      </c>
    </row>
    <row r="33" spans="1:41" x14ac:dyDescent="0.15">
      <c r="A33" s="8" t="s">
        <v>232</v>
      </c>
      <c r="B33" s="9" t="s">
        <v>233</v>
      </c>
      <c r="C33" s="12">
        <v>8.358599658023233E-2</v>
      </c>
      <c r="D33" s="12">
        <v>7.4750964010282778E-2</v>
      </c>
      <c r="E33" s="12">
        <v>4.8608534322820036E-2</v>
      </c>
      <c r="F33" s="12">
        <v>0.32632671597249252</v>
      </c>
      <c r="G33" s="12">
        <v>3.9986684315232987E-2</v>
      </c>
      <c r="H33" s="12">
        <v>2.3486729043345426E-2</v>
      </c>
      <c r="I33" s="12">
        <v>4.8409876624121377E-2</v>
      </c>
      <c r="J33" s="12">
        <v>3.2250485532073853E-2</v>
      </c>
      <c r="K33" s="12">
        <v>6.8464467005076149E-2</v>
      </c>
      <c r="L33" s="12">
        <v>1.7961456424107958E-2</v>
      </c>
      <c r="M33" s="12">
        <v>7.0872866123565859E-2</v>
      </c>
      <c r="N33" s="12">
        <v>3.129639349178976E-2</v>
      </c>
      <c r="O33" s="12">
        <v>4.4567765062732662E-2</v>
      </c>
      <c r="P33" s="12">
        <v>2.9471291249790456E-2</v>
      </c>
      <c r="Q33" s="12">
        <v>2.1267981629322235E-2</v>
      </c>
      <c r="R33" s="12">
        <v>1.6463575353297785E-2</v>
      </c>
      <c r="S33" s="12">
        <v>2.8603454173071297E-2</v>
      </c>
      <c r="T33" s="12">
        <v>1.5457375419100489E-2</v>
      </c>
      <c r="U33" s="12">
        <v>2.1929634810531225E-2</v>
      </c>
      <c r="V33" s="12">
        <v>2.1002898697484843E-2</v>
      </c>
      <c r="W33" s="12">
        <v>1.3844693510589312E-2</v>
      </c>
      <c r="X33" s="12">
        <v>0.17945945010641426</v>
      </c>
      <c r="Y33" s="12">
        <v>4.7718297176518022E-2</v>
      </c>
      <c r="Z33" s="12">
        <v>2.7498479443887967E-2</v>
      </c>
      <c r="AA33" s="12">
        <v>2.3929565806305966E-2</v>
      </c>
      <c r="AB33" s="12">
        <v>8.346884459142595E-2</v>
      </c>
      <c r="AC33" s="12">
        <v>5.889765185668417E-2</v>
      </c>
      <c r="AD33" s="12">
        <v>3.8112642118797647E-2</v>
      </c>
      <c r="AE33" s="12">
        <v>2.8378424768567079E-3</v>
      </c>
      <c r="AF33" s="12">
        <v>8.344702168827553E-2</v>
      </c>
      <c r="AG33" s="12">
        <v>2.6106213534346921E-2</v>
      </c>
      <c r="AH33" s="12">
        <v>3.7026551154181124E-2</v>
      </c>
      <c r="AI33" s="12">
        <v>3.3373694086621358E-2</v>
      </c>
      <c r="AJ33" s="12">
        <v>1.831223556659525E-2</v>
      </c>
      <c r="AK33" s="12">
        <v>4.4763039340535951E-2</v>
      </c>
      <c r="AL33" s="12">
        <v>1.8522412928482456E-2</v>
      </c>
      <c r="AM33" s="12">
        <v>5.0351689317003699E-2</v>
      </c>
      <c r="AN33" s="12">
        <v>6.1559835201686307E-2</v>
      </c>
      <c r="AO33" s="12">
        <v>5.2427624044530857E-2</v>
      </c>
    </row>
    <row r="34" spans="1:41" x14ac:dyDescent="0.15">
      <c r="A34" s="8" t="s">
        <v>234</v>
      </c>
      <c r="B34" s="9" t="s">
        <v>189</v>
      </c>
      <c r="C34" s="12">
        <v>3.7150311128347053E-3</v>
      </c>
      <c r="D34" s="12">
        <v>2.8116966580976864E-3</v>
      </c>
      <c r="E34" s="12">
        <v>5.3803339517625231E-3</v>
      </c>
      <c r="F34" s="12">
        <v>4.2818217205138186E-3</v>
      </c>
      <c r="G34" s="12">
        <v>4.4861176060301032E-3</v>
      </c>
      <c r="H34" s="12">
        <v>3.7765472174484966E-3</v>
      </c>
      <c r="I34" s="12">
        <v>4.0633755509314629E-3</v>
      </c>
      <c r="J34" s="12">
        <v>1.7758050366874625E-2</v>
      </c>
      <c r="K34" s="12">
        <v>3.6802030456852793E-3</v>
      </c>
      <c r="L34" s="12">
        <v>3.6737515675745202E-3</v>
      </c>
      <c r="M34" s="12">
        <v>5.1105725808615089E-3</v>
      </c>
      <c r="N34" s="12">
        <v>4.0488865561970457E-3</v>
      </c>
      <c r="O34" s="12">
        <v>1.2408658486143666E-3</v>
      </c>
      <c r="P34" s="12">
        <v>6.8035833295853661E-3</v>
      </c>
      <c r="Q34" s="12">
        <v>7.6101671326813348E-3</v>
      </c>
      <c r="R34" s="12">
        <v>7.0287842230827976E-3</v>
      </c>
      <c r="S34" s="12">
        <v>5.9300346571170715E-3</v>
      </c>
      <c r="T34" s="12">
        <v>5.7312460338478297E-3</v>
      </c>
      <c r="U34" s="12">
        <v>7.7056564229025758E-3</v>
      </c>
      <c r="V34" s="12">
        <v>2.0673788939380513E-2</v>
      </c>
      <c r="W34" s="12">
        <v>2.4052003776293212E-3</v>
      </c>
      <c r="X34" s="12">
        <v>5.9090201235443736E-3</v>
      </c>
      <c r="Y34" s="12">
        <v>8.6608253851819059E-3</v>
      </c>
      <c r="Z34" s="12">
        <v>1.1633508841306133E-2</v>
      </c>
      <c r="AA34" s="12">
        <v>3.2508089397245844E-2</v>
      </c>
      <c r="AB34" s="12">
        <v>9.8238049125114954E-3</v>
      </c>
      <c r="AC34" s="12">
        <v>4.214394267950012E-2</v>
      </c>
      <c r="AD34" s="12">
        <v>5.7050003543478479E-2</v>
      </c>
      <c r="AE34" s="12">
        <v>2.2800004577165287E-3</v>
      </c>
      <c r="AF34" s="12">
        <v>7.5442899821745891E-3</v>
      </c>
      <c r="AG34" s="12">
        <v>0.21781931709106872</v>
      </c>
      <c r="AH34" s="12">
        <v>2.8156842443018963E-2</v>
      </c>
      <c r="AI34" s="12">
        <v>2.5660246982452582E-2</v>
      </c>
      <c r="AJ34" s="12">
        <v>1.2079170922734467E-2</v>
      </c>
      <c r="AK34" s="12">
        <v>6.6466746087170847E-2</v>
      </c>
      <c r="AL34" s="12">
        <v>4.4541415252546492E-2</v>
      </c>
      <c r="AM34" s="12">
        <v>2.2378968760956245E-2</v>
      </c>
      <c r="AN34" s="12">
        <v>0</v>
      </c>
      <c r="AO34" s="12">
        <v>4.3438889924627799E-2</v>
      </c>
    </row>
    <row r="35" spans="1:41" x14ac:dyDescent="0.15">
      <c r="A35" s="8" t="s">
        <v>235</v>
      </c>
      <c r="B35" s="9" t="s">
        <v>5</v>
      </c>
      <c r="C35" s="12">
        <v>0</v>
      </c>
      <c r="D35" s="12">
        <v>0</v>
      </c>
      <c r="E35" s="12">
        <v>0</v>
      </c>
      <c r="F35" s="12">
        <v>0</v>
      </c>
      <c r="G35" s="12">
        <v>0</v>
      </c>
      <c r="H35" s="12">
        <v>0</v>
      </c>
      <c r="I35" s="12">
        <v>0</v>
      </c>
      <c r="J35" s="12">
        <v>0</v>
      </c>
      <c r="K35" s="12">
        <v>0</v>
      </c>
      <c r="L35" s="12">
        <v>0</v>
      </c>
      <c r="M35" s="12">
        <v>0</v>
      </c>
      <c r="N35" s="12">
        <v>0</v>
      </c>
      <c r="O35" s="12">
        <v>0</v>
      </c>
      <c r="P35" s="12">
        <v>0</v>
      </c>
      <c r="Q35" s="12">
        <v>0</v>
      </c>
      <c r="R35" s="12">
        <v>0</v>
      </c>
      <c r="S35" s="12">
        <v>0</v>
      </c>
      <c r="T35" s="12">
        <v>0</v>
      </c>
      <c r="U35" s="12">
        <v>0</v>
      </c>
      <c r="V35" s="12">
        <v>0</v>
      </c>
      <c r="W35" s="12">
        <v>0</v>
      </c>
      <c r="X35" s="12">
        <v>0</v>
      </c>
      <c r="Y35" s="12">
        <v>0</v>
      </c>
      <c r="Z35" s="12">
        <v>0</v>
      </c>
      <c r="AA35" s="12">
        <v>0</v>
      </c>
      <c r="AB35" s="12">
        <v>0</v>
      </c>
      <c r="AC35" s="12">
        <v>0</v>
      </c>
      <c r="AD35" s="12">
        <v>0</v>
      </c>
      <c r="AE35" s="12">
        <v>0</v>
      </c>
      <c r="AF35" s="12">
        <v>0</v>
      </c>
      <c r="AG35" s="12">
        <v>0</v>
      </c>
      <c r="AH35" s="12">
        <v>0</v>
      </c>
      <c r="AI35" s="12">
        <v>0</v>
      </c>
      <c r="AJ35" s="12">
        <v>0</v>
      </c>
      <c r="AK35" s="12">
        <v>0</v>
      </c>
      <c r="AL35" s="12">
        <v>0</v>
      </c>
      <c r="AM35" s="12">
        <v>0</v>
      </c>
      <c r="AN35" s="12">
        <v>0</v>
      </c>
      <c r="AO35" s="12">
        <v>0.10148613737449064</v>
      </c>
    </row>
    <row r="36" spans="1:41" x14ac:dyDescent="0.15">
      <c r="A36" s="8" t="s">
        <v>236</v>
      </c>
      <c r="B36" s="9" t="s">
        <v>237</v>
      </c>
      <c r="C36" s="12">
        <v>0</v>
      </c>
      <c r="D36" s="12">
        <v>6.426735218508997E-4</v>
      </c>
      <c r="E36" s="12">
        <v>0</v>
      </c>
      <c r="F36" s="12">
        <v>1.297521733489036E-4</v>
      </c>
      <c r="G36" s="12">
        <v>1.5257555462204855E-4</v>
      </c>
      <c r="H36" s="12">
        <v>4.2433114802792102E-5</v>
      </c>
      <c r="I36" s="12">
        <v>1.867841987121721E-4</v>
      </c>
      <c r="J36" s="12">
        <v>3.6848039025115829E-4</v>
      </c>
      <c r="K36" s="12">
        <v>0</v>
      </c>
      <c r="L36" s="12">
        <v>1.2594188451933074E-4</v>
      </c>
      <c r="M36" s="12">
        <v>1.8779006858808697E-4</v>
      </c>
      <c r="N36" s="12">
        <v>1.6495463747469446E-4</v>
      </c>
      <c r="O36" s="12">
        <v>7.6596657321874479E-6</v>
      </c>
      <c r="P36" s="12">
        <v>4.4566741762307985E-4</v>
      </c>
      <c r="Q36" s="12">
        <v>6.2627310568200514E-4</v>
      </c>
      <c r="R36" s="12">
        <v>3.3116387204909335E-4</v>
      </c>
      <c r="S36" s="12">
        <v>3.8324754907010955E-4</v>
      </c>
      <c r="T36" s="12">
        <v>1.5814641409876531E-3</v>
      </c>
      <c r="U36" s="12">
        <v>1.1873344581765043E-3</v>
      </c>
      <c r="V36" s="12">
        <v>2.0885811572005416E-3</v>
      </c>
      <c r="W36" s="12">
        <v>2.5981308892038658E-4</v>
      </c>
      <c r="X36" s="12">
        <v>7.7864101188725285E-5</v>
      </c>
      <c r="Y36" s="12">
        <v>1.7339283940472769E-4</v>
      </c>
      <c r="Z36" s="12">
        <v>6.5940948224813467E-4</v>
      </c>
      <c r="AA36" s="12">
        <v>1.2040033110091052E-4</v>
      </c>
      <c r="AB36" s="12">
        <v>2.4361574488559196E-4</v>
      </c>
      <c r="AC36" s="12">
        <v>2.3142495817950559E-4</v>
      </c>
      <c r="AD36" s="12">
        <v>1.9742237251070636E-4</v>
      </c>
      <c r="AE36" s="12">
        <v>9.5357610109432399E-7</v>
      </c>
      <c r="AF36" s="12">
        <v>4.5844684855880102E-4</v>
      </c>
      <c r="AG36" s="12">
        <v>5.2808653805204208E-3</v>
      </c>
      <c r="AH36" s="12">
        <v>1.1594390472107402E-4</v>
      </c>
      <c r="AI36" s="12">
        <v>1.5848463332995232E-6</v>
      </c>
      <c r="AJ36" s="12">
        <v>9.2945881786116345E-5</v>
      </c>
      <c r="AK36" s="12">
        <v>0</v>
      </c>
      <c r="AL36" s="12">
        <v>5.176569552064966E-4</v>
      </c>
      <c r="AM36" s="12">
        <v>5.0510152540660677E-4</v>
      </c>
      <c r="AN36" s="12">
        <v>0</v>
      </c>
      <c r="AO36" s="12">
        <v>2.463578981010467E-3</v>
      </c>
    </row>
    <row r="37" spans="1:41" x14ac:dyDescent="0.15">
      <c r="A37" s="8" t="s">
        <v>238</v>
      </c>
      <c r="B37" s="9" t="s">
        <v>239</v>
      </c>
      <c r="C37" s="12">
        <v>0</v>
      </c>
      <c r="D37" s="12">
        <v>0</v>
      </c>
      <c r="E37" s="12">
        <v>0</v>
      </c>
      <c r="F37" s="12">
        <v>0</v>
      </c>
      <c r="G37" s="12">
        <v>0</v>
      </c>
      <c r="H37" s="12">
        <v>0</v>
      </c>
      <c r="I37" s="12">
        <v>0</v>
      </c>
      <c r="J37" s="12">
        <v>6.7611080780029039E-6</v>
      </c>
      <c r="K37" s="12">
        <v>0</v>
      </c>
      <c r="L37" s="12">
        <v>0</v>
      </c>
      <c r="M37" s="12">
        <v>0</v>
      </c>
      <c r="N37" s="12">
        <v>0</v>
      </c>
      <c r="O37" s="12">
        <v>0</v>
      </c>
      <c r="P37" s="12">
        <v>0</v>
      </c>
      <c r="Q37" s="12">
        <v>0</v>
      </c>
      <c r="R37" s="12">
        <v>0</v>
      </c>
      <c r="S37" s="12">
        <v>0</v>
      </c>
      <c r="T37" s="12">
        <v>0</v>
      </c>
      <c r="U37" s="12">
        <v>0</v>
      </c>
      <c r="V37" s="12">
        <v>0</v>
      </c>
      <c r="W37" s="12">
        <v>0</v>
      </c>
      <c r="X37" s="12">
        <v>0</v>
      </c>
      <c r="Y37" s="12">
        <v>0</v>
      </c>
      <c r="Z37" s="12">
        <v>0</v>
      </c>
      <c r="AA37" s="12">
        <v>7.5250206938069083E-5</v>
      </c>
      <c r="AB37" s="12">
        <v>0</v>
      </c>
      <c r="AC37" s="12">
        <v>1.3666828238947181E-5</v>
      </c>
      <c r="AD37" s="12">
        <v>6.3276401445739222E-5</v>
      </c>
      <c r="AE37" s="12">
        <v>4.7678805054716199E-6</v>
      </c>
      <c r="AF37" s="12">
        <v>2.9778269619378314E-4</v>
      </c>
      <c r="AG37" s="12">
        <v>2.6535365745791197E-4</v>
      </c>
      <c r="AH37" s="12">
        <v>1.2133664447554258E-5</v>
      </c>
      <c r="AI37" s="12">
        <v>6.3393853331980929E-6</v>
      </c>
      <c r="AJ37" s="12">
        <v>1.2481304125564197E-2</v>
      </c>
      <c r="AK37" s="12">
        <v>0</v>
      </c>
      <c r="AL37" s="12">
        <v>1.48287148626861E-5</v>
      </c>
      <c r="AM37" s="12">
        <v>1.4459769158698939E-4</v>
      </c>
      <c r="AN37" s="12">
        <v>0</v>
      </c>
      <c r="AO37" s="12">
        <v>7.9899858843582707E-5</v>
      </c>
    </row>
    <row r="38" spans="1:41" x14ac:dyDescent="0.15">
      <c r="A38" s="8" t="s">
        <v>240</v>
      </c>
      <c r="B38" s="9" t="s">
        <v>107</v>
      </c>
      <c r="C38" s="12">
        <v>2.1858308801494825E-3</v>
      </c>
      <c r="D38" s="12">
        <v>1.5263496143958868E-3</v>
      </c>
      <c r="E38" s="12">
        <v>1.1873840445269016E-2</v>
      </c>
      <c r="F38" s="12">
        <v>2.0760347735824577E-3</v>
      </c>
      <c r="G38" s="12">
        <v>9.3923133624481835E-4</v>
      </c>
      <c r="H38" s="12">
        <v>1.1244775422739907E-3</v>
      </c>
      <c r="I38" s="12">
        <v>5.7673717497091733E-4</v>
      </c>
      <c r="J38" s="12">
        <v>1.7883130866317681E-3</v>
      </c>
      <c r="K38" s="12">
        <v>4.4416243654822336E-4</v>
      </c>
      <c r="L38" s="12">
        <v>5.0376753807732295E-4</v>
      </c>
      <c r="M38" s="12">
        <v>5.9913974263818223E-4</v>
      </c>
      <c r="N38" s="12">
        <v>4.1988453175376773E-4</v>
      </c>
      <c r="O38" s="12">
        <v>6.3192242290546438E-4</v>
      </c>
      <c r="P38" s="12">
        <v>2.3305543857353716E-4</v>
      </c>
      <c r="Q38" s="12">
        <v>2.4861144498285657E-3</v>
      </c>
      <c r="R38" s="12">
        <v>3.5819765752248875E-4</v>
      </c>
      <c r="S38" s="12">
        <v>5.9341555985049227E-4</v>
      </c>
      <c r="T38" s="12">
        <v>3.4477417291673952E-4</v>
      </c>
      <c r="U38" s="12">
        <v>2.3554408279614862E-4</v>
      </c>
      <c r="V38" s="12">
        <v>2.151871495297528E-4</v>
      </c>
      <c r="W38" s="12">
        <v>1.157583069447267E-4</v>
      </c>
      <c r="X38" s="12">
        <v>1.0381880158496703E-3</v>
      </c>
      <c r="Y38" s="12">
        <v>1.0109684195801071E-3</v>
      </c>
      <c r="Z38" s="12">
        <v>1.2194558918287423E-3</v>
      </c>
      <c r="AA38" s="12">
        <v>8.5935736323274892E-3</v>
      </c>
      <c r="AB38" s="12">
        <v>1.875841235619058E-3</v>
      </c>
      <c r="AC38" s="12">
        <v>6.3778531781753507E-4</v>
      </c>
      <c r="AD38" s="12">
        <v>3.3688356129711562E-3</v>
      </c>
      <c r="AE38" s="12">
        <v>1.6973654599478967E-4</v>
      </c>
      <c r="AF38" s="12">
        <v>1.177280426812631E-3</v>
      </c>
      <c r="AG38" s="12">
        <v>1.5331544653123803E-3</v>
      </c>
      <c r="AH38" s="12">
        <v>1.3481849386171398E-6</v>
      </c>
      <c r="AI38" s="12">
        <v>1.6117887209656152E-3</v>
      </c>
      <c r="AJ38" s="12">
        <v>1.0129204259956353E-3</v>
      </c>
      <c r="AK38" s="12">
        <v>0</v>
      </c>
      <c r="AL38" s="12">
        <v>1.9021196973863716E-3</v>
      </c>
      <c r="AM38" s="12">
        <v>2.9929741368211089E-3</v>
      </c>
      <c r="AN38" s="12">
        <v>0</v>
      </c>
      <c r="AO38" s="12">
        <v>2.3969957653074812E-4</v>
      </c>
    </row>
    <row r="39" spans="1:41" x14ac:dyDescent="0.15">
      <c r="A39" s="8" t="s">
        <v>241</v>
      </c>
      <c r="B39" s="9" t="s">
        <v>190</v>
      </c>
      <c r="C39" s="12">
        <v>3.7062172786405542E-2</v>
      </c>
      <c r="D39" s="12">
        <v>2.052538560411311E-2</v>
      </c>
      <c r="E39" s="12">
        <v>1.150278293135436E-2</v>
      </c>
      <c r="F39" s="12">
        <v>3.1010769430387958E-2</v>
      </c>
      <c r="G39" s="12">
        <v>3.8712579359103411E-2</v>
      </c>
      <c r="H39" s="12">
        <v>3.3012963316572254E-2</v>
      </c>
      <c r="I39" s="12">
        <v>2.358396277423689E-2</v>
      </c>
      <c r="J39" s="12">
        <v>8.2302968633529344E-2</v>
      </c>
      <c r="K39" s="12">
        <v>3.2296954314720815E-2</v>
      </c>
      <c r="L39" s="12">
        <v>4.4961252773401073E-2</v>
      </c>
      <c r="M39" s="12">
        <v>5.9533922934532808E-2</v>
      </c>
      <c r="N39" s="12">
        <v>2.5702931693784209E-2</v>
      </c>
      <c r="O39" s="12">
        <v>1.1918439879283668E-2</v>
      </c>
      <c r="P39" s="12">
        <v>3.6381180568900592E-2</v>
      </c>
      <c r="Q39" s="12">
        <v>4.1669302496236037E-2</v>
      </c>
      <c r="R39" s="12">
        <v>2.7939417286754122E-2</v>
      </c>
      <c r="S39" s="12">
        <v>3.8580253273057696E-2</v>
      </c>
      <c r="T39" s="12">
        <v>4.9542549629992355E-2</v>
      </c>
      <c r="U39" s="12">
        <v>3.4245225425301277E-2</v>
      </c>
      <c r="V39" s="12">
        <v>4.4024759180263544E-2</v>
      </c>
      <c r="W39" s="12">
        <v>4.019128417120911E-2</v>
      </c>
      <c r="X39" s="12">
        <v>4.3231879293340027E-2</v>
      </c>
      <c r="Y39" s="12">
        <v>0.11608973872931849</v>
      </c>
      <c r="Z39" s="12">
        <v>8.325621822138092E-2</v>
      </c>
      <c r="AA39" s="12">
        <v>0.14050718639476259</v>
      </c>
      <c r="AB39" s="12">
        <v>6.3358364851120327E-2</v>
      </c>
      <c r="AC39" s="12">
        <v>8.1880701345180343E-2</v>
      </c>
      <c r="AD39" s="12">
        <v>0.12159193301813248</v>
      </c>
      <c r="AE39" s="12">
        <v>2.0251095658940156E-2</v>
      </c>
      <c r="AF39" s="12">
        <v>0.16072924904744162</v>
      </c>
      <c r="AG39" s="12">
        <v>0.14843097365136459</v>
      </c>
      <c r="AH39" s="12">
        <v>8.7528210769840561E-2</v>
      </c>
      <c r="AI39" s="12">
        <v>9.7357110254589721E-2</v>
      </c>
      <c r="AJ39" s="12">
        <v>4.6654090519804584E-2</v>
      </c>
      <c r="AK39" s="12">
        <v>8.2172835448931253E-2</v>
      </c>
      <c r="AL39" s="12">
        <v>0.16187564370103155</v>
      </c>
      <c r="AM39" s="12">
        <v>3.8391677511493534E-2</v>
      </c>
      <c r="AN39" s="12">
        <v>0</v>
      </c>
      <c r="AO39" s="12">
        <v>2.828455003062828E-2</v>
      </c>
    </row>
    <row r="40" spans="1:41" x14ac:dyDescent="0.15">
      <c r="A40" s="8" t="s">
        <v>242</v>
      </c>
      <c r="B40" s="9" t="s">
        <v>243</v>
      </c>
      <c r="C40" s="12">
        <v>1.106136191365968E-3</v>
      </c>
      <c r="D40" s="12">
        <v>8.0334190231362462E-5</v>
      </c>
      <c r="E40" s="12">
        <v>1.1131725417439704E-3</v>
      </c>
      <c r="F40" s="12">
        <v>1.297521733489036E-4</v>
      </c>
      <c r="G40" s="12">
        <v>2.4372458725340222E-4</v>
      </c>
      <c r="H40" s="12">
        <v>1.4851590180977234E-4</v>
      </c>
      <c r="I40" s="12">
        <v>9.8307473006406374E-5</v>
      </c>
      <c r="J40" s="12">
        <v>2.5016099888610743E-4</v>
      </c>
      <c r="K40" s="12">
        <v>6.3451776649746196E-5</v>
      </c>
      <c r="L40" s="12">
        <v>1.0718458256964318E-4</v>
      </c>
      <c r="M40" s="12">
        <v>2.2803079757124844E-4</v>
      </c>
      <c r="N40" s="12">
        <v>5.9983504536252531E-5</v>
      </c>
      <c r="O40" s="12">
        <v>5.3617660125312132E-5</v>
      </c>
      <c r="P40" s="12">
        <v>7.7685146191179062E-5</v>
      </c>
      <c r="Q40" s="12">
        <v>1.3917180126266779E-4</v>
      </c>
      <c r="R40" s="12">
        <v>6.7584463683488438E-5</v>
      </c>
      <c r="S40" s="12">
        <v>1.1538635885981794E-4</v>
      </c>
      <c r="T40" s="12">
        <v>3.2228890076999565E-4</v>
      </c>
      <c r="U40" s="12">
        <v>1.3459661874065635E-4</v>
      </c>
      <c r="V40" s="12">
        <v>1.9620004810065695E-4</v>
      </c>
      <c r="W40" s="12">
        <v>7.7172204629817796E-5</v>
      </c>
      <c r="X40" s="12">
        <v>3.7201737234613189E-4</v>
      </c>
      <c r="Y40" s="12">
        <v>4.2966157832154556E-4</v>
      </c>
      <c r="Z40" s="12">
        <v>1.0438140967093761E-4</v>
      </c>
      <c r="AA40" s="12">
        <v>3.4615095191511779E-4</v>
      </c>
      <c r="AB40" s="12">
        <v>6.6994329843537794E-5</v>
      </c>
      <c r="AC40" s="12">
        <v>6.4325204911311394E-4</v>
      </c>
      <c r="AD40" s="12">
        <v>2.7841616636125254E-4</v>
      </c>
      <c r="AE40" s="12">
        <v>6.9801770600104516E-4</v>
      </c>
      <c r="AF40" s="12">
        <v>3.8088484396879238E-4</v>
      </c>
      <c r="AG40" s="12">
        <v>1.0080163012320927E-2</v>
      </c>
      <c r="AH40" s="12">
        <v>4.2602644060301618E-4</v>
      </c>
      <c r="AI40" s="12">
        <v>1.3813520641038645E-2</v>
      </c>
      <c r="AJ40" s="12">
        <v>2.4420107798254324E-2</v>
      </c>
      <c r="AK40" s="12">
        <v>2.3826151254980896E-3</v>
      </c>
      <c r="AL40" s="12">
        <v>1.7700093286097136E-3</v>
      </c>
      <c r="AM40" s="12">
        <v>1.2835521116214948E-2</v>
      </c>
      <c r="AN40" s="12">
        <v>0</v>
      </c>
      <c r="AO40" s="12">
        <v>3.4356939302740567E-3</v>
      </c>
    </row>
    <row r="41" spans="1:41" x14ac:dyDescent="0.15">
      <c r="A41" s="8" t="s">
        <v>244</v>
      </c>
      <c r="B41" s="9" t="s">
        <v>6</v>
      </c>
      <c r="C41" s="12">
        <v>2.203458548537785E-4</v>
      </c>
      <c r="D41" s="12">
        <v>4.2175449871465296E-3</v>
      </c>
      <c r="E41" s="12">
        <v>1.0204081632653062E-3</v>
      </c>
      <c r="F41" s="12">
        <v>9.0826521344232513E-4</v>
      </c>
      <c r="G41" s="12">
        <v>6.1228371919757143E-4</v>
      </c>
      <c r="H41" s="12">
        <v>9.7596164046421824E-4</v>
      </c>
      <c r="I41" s="12">
        <v>6.3244474300788093E-4</v>
      </c>
      <c r="J41" s="12">
        <v>9.2796208370589861E-4</v>
      </c>
      <c r="K41" s="12">
        <v>2.5380710659898478E-4</v>
      </c>
      <c r="L41" s="12">
        <v>2.090099360108042E-4</v>
      </c>
      <c r="M41" s="12">
        <v>1.242991406368766E-3</v>
      </c>
      <c r="N41" s="12">
        <v>3.5990102721751517E-4</v>
      </c>
      <c r="O41" s="12">
        <v>2.259601390995297E-4</v>
      </c>
      <c r="P41" s="12">
        <v>6.2148116952943249E-4</v>
      </c>
      <c r="Q41" s="12">
        <v>7.0851098824630877E-4</v>
      </c>
      <c r="R41" s="12">
        <v>1.1083852044092104E-3</v>
      </c>
      <c r="S41" s="12">
        <v>1.1373798230467768E-3</v>
      </c>
      <c r="T41" s="12">
        <v>1.8337988617455566E-3</v>
      </c>
      <c r="U41" s="12">
        <v>8.989131323036692E-4</v>
      </c>
      <c r="V41" s="12">
        <v>9.8100024050328471E-4</v>
      </c>
      <c r="W41" s="12">
        <v>4.8618488916785211E-4</v>
      </c>
      <c r="X41" s="12">
        <v>9.2571764746595612E-4</v>
      </c>
      <c r="Y41" s="12">
        <v>8.4345330354503132E-4</v>
      </c>
      <c r="Z41" s="12">
        <v>3.7135693825237419E-5</v>
      </c>
      <c r="AA41" s="12">
        <v>8.4280231770637371E-4</v>
      </c>
      <c r="AB41" s="12">
        <v>2.8746657896499849E-3</v>
      </c>
      <c r="AC41" s="12">
        <v>2.0281573106597614E-3</v>
      </c>
      <c r="AD41" s="12">
        <v>3.2448138661375072E-3</v>
      </c>
      <c r="AE41" s="12">
        <v>2.6700130830641068E-4</v>
      </c>
      <c r="AF41" s="12">
        <v>1.7285246737201922E-3</v>
      </c>
      <c r="AG41" s="12">
        <v>2.1228292596632958E-3</v>
      </c>
      <c r="AH41" s="12">
        <v>2.7516454597175822E-3</v>
      </c>
      <c r="AI41" s="12">
        <v>3.6847677249213918E-3</v>
      </c>
      <c r="AJ41" s="12">
        <v>2.430819336916492E-3</v>
      </c>
      <c r="AK41" s="12">
        <v>4.7652302509961792E-3</v>
      </c>
      <c r="AL41" s="12">
        <v>1.4788272913060592E-3</v>
      </c>
      <c r="AM41" s="12">
        <v>1.7331915087481604E-3</v>
      </c>
      <c r="AN41" s="12">
        <v>0</v>
      </c>
      <c r="AO41" s="12">
        <v>1.1984978826537406E-4</v>
      </c>
    </row>
    <row r="42" spans="1:41" x14ac:dyDescent="0.15">
      <c r="A42" s="8" t="s">
        <v>245</v>
      </c>
      <c r="B42" s="9" t="s">
        <v>8</v>
      </c>
      <c r="C42" s="12">
        <v>7.557862821484602E-3</v>
      </c>
      <c r="D42" s="12">
        <v>7.631748071979434E-4</v>
      </c>
      <c r="E42" s="12">
        <v>8.2560296846011134E-3</v>
      </c>
      <c r="F42" s="12">
        <v>5.7090956273517582E-3</v>
      </c>
      <c r="G42" s="12">
        <v>4.9834742840837937E-3</v>
      </c>
      <c r="H42" s="12">
        <v>2.4611206585619418E-3</v>
      </c>
      <c r="I42" s="12">
        <v>3.1229007258368425E-3</v>
      </c>
      <c r="J42" s="12">
        <v>9.4317457688140513E-4</v>
      </c>
      <c r="K42" s="12">
        <v>1.8781725888324875E-2</v>
      </c>
      <c r="L42" s="12">
        <v>3.0949548216984467E-3</v>
      </c>
      <c r="M42" s="12">
        <v>1.0122778935319736E-2</v>
      </c>
      <c r="N42" s="12">
        <v>1.3421309139986504E-2</v>
      </c>
      <c r="O42" s="12">
        <v>3.9753665150052851E-3</v>
      </c>
      <c r="P42" s="12">
        <v>5.0331797348074428E-3</v>
      </c>
      <c r="Q42" s="12">
        <v>7.4899733043181215E-3</v>
      </c>
      <c r="R42" s="12">
        <v>4.3321641221116093E-3</v>
      </c>
      <c r="S42" s="12">
        <v>2.2788805874814043E-3</v>
      </c>
      <c r="T42" s="12">
        <v>5.8211871224348052E-4</v>
      </c>
      <c r="U42" s="12">
        <v>1.768984132020055E-3</v>
      </c>
      <c r="V42" s="12">
        <v>1.512639080517968E-3</v>
      </c>
      <c r="W42" s="12">
        <v>2.0887943386470684E-3</v>
      </c>
      <c r="X42" s="12">
        <v>1.8254805945356705E-3</v>
      </c>
      <c r="Y42" s="12">
        <v>1.4051285487489559E-2</v>
      </c>
      <c r="Z42" s="12">
        <v>3.2689447240215747E-3</v>
      </c>
      <c r="AA42" s="12">
        <v>6.9832192038528102E-3</v>
      </c>
      <c r="AB42" s="12">
        <v>7.6678055702740066E-3</v>
      </c>
      <c r="AC42" s="12">
        <v>4.1656492472311006E-3</v>
      </c>
      <c r="AD42" s="12">
        <v>1.0486165247587904E-2</v>
      </c>
      <c r="AE42" s="12">
        <v>2.7482063233538415E-3</v>
      </c>
      <c r="AF42" s="12">
        <v>1.9085793272327124E-3</v>
      </c>
      <c r="AG42" s="12">
        <v>4.2292786639279547E-3</v>
      </c>
      <c r="AH42" s="12">
        <v>3.0603798106609072E-4</v>
      </c>
      <c r="AI42" s="12">
        <v>6.4978699665280458E-3</v>
      </c>
      <c r="AJ42" s="12">
        <v>2.8974456005774027E-3</v>
      </c>
      <c r="AK42" s="12">
        <v>1.3090689999863068E-2</v>
      </c>
      <c r="AL42" s="12">
        <v>4.4661393036435505E-3</v>
      </c>
      <c r="AM42" s="12">
        <v>5.8195618888023945E-3</v>
      </c>
      <c r="AN42" s="12">
        <v>4.7906486538277284E-4</v>
      </c>
      <c r="AO42" s="12">
        <v>0</v>
      </c>
    </row>
    <row r="43" spans="1:41" x14ac:dyDescent="0.15">
      <c r="A43" s="10">
        <v>40</v>
      </c>
      <c r="B43" s="11" t="s">
        <v>7</v>
      </c>
      <c r="C43" s="13">
        <v>0.50376791411799959</v>
      </c>
      <c r="D43" s="13">
        <v>0.39403920308483292</v>
      </c>
      <c r="E43" s="13">
        <v>0.35871985157699443</v>
      </c>
      <c r="F43" s="13">
        <v>0.52562605423640851</v>
      </c>
      <c r="G43" s="13">
        <v>0.64171693073466118</v>
      </c>
      <c r="H43" s="13">
        <v>0.46326353085948274</v>
      </c>
      <c r="I43" s="13">
        <v>0.63730768600593124</v>
      </c>
      <c r="J43" s="13">
        <v>0.7009054813993465</v>
      </c>
      <c r="K43" s="13">
        <v>0.53394670050761417</v>
      </c>
      <c r="L43" s="13">
        <v>0.54886813080806451</v>
      </c>
      <c r="M43" s="13">
        <v>0.50653688286370913</v>
      </c>
      <c r="N43" s="13">
        <v>0.59278698357951565</v>
      </c>
      <c r="O43" s="13">
        <v>0.82465493205876494</v>
      </c>
      <c r="P43" s="13">
        <v>0.46910788831329192</v>
      </c>
      <c r="Q43" s="13">
        <v>0.49955718063234605</v>
      </c>
      <c r="R43" s="13">
        <v>0.42887073119631258</v>
      </c>
      <c r="S43" s="13">
        <v>0.578633743092272</v>
      </c>
      <c r="T43" s="13">
        <v>0.65976785205690269</v>
      </c>
      <c r="U43" s="13">
        <v>0.56897355657143955</v>
      </c>
      <c r="V43" s="13">
        <v>0.65971949722155421</v>
      </c>
      <c r="W43" s="13">
        <v>0.67013255612348577</v>
      </c>
      <c r="X43" s="13">
        <v>0.56704964269029123</v>
      </c>
      <c r="Y43" s="13">
        <v>0.51166169705155762</v>
      </c>
      <c r="Z43" s="13">
        <v>0.53979641610444562</v>
      </c>
      <c r="AA43" s="13">
        <v>0.51284521032432839</v>
      </c>
      <c r="AB43" s="13">
        <v>0.35622103256533472</v>
      </c>
      <c r="AC43" s="13">
        <v>0.31974729123464302</v>
      </c>
      <c r="AD43" s="13">
        <v>0.3762667935569437</v>
      </c>
      <c r="AE43" s="13">
        <v>0.1681850776783092</v>
      </c>
      <c r="AF43" s="13">
        <v>0.48943286939250946</v>
      </c>
      <c r="AG43" s="13">
        <v>0.51280413296511418</v>
      </c>
      <c r="AH43" s="13">
        <v>0.28297458132116732</v>
      </c>
      <c r="AI43" s="13">
        <v>0.29942343290394563</v>
      </c>
      <c r="AJ43" s="13">
        <v>0.40697113081943176</v>
      </c>
      <c r="AK43" s="13">
        <v>0.40289474044557644</v>
      </c>
      <c r="AL43" s="13">
        <v>0.39329256784811084</v>
      </c>
      <c r="AM43" s="13">
        <v>0.46182125744529551</v>
      </c>
      <c r="AN43" s="13">
        <v>1</v>
      </c>
      <c r="AO43" s="13">
        <v>0.35126641276267079</v>
      </c>
    </row>
  </sheetData>
  <mergeCells count="1">
    <mergeCell ref="A2:B3"/>
  </mergeCells>
  <phoneticPr fontId="2"/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53D8D7-08DF-419C-B03F-971033C5F7E4}">
  <sheetPr codeName="Sheet8"/>
  <dimension ref="A1:AP43"/>
  <sheetViews>
    <sheetView zoomScaleNormal="100" zoomScaleSheetLayoutView="50" workbookViewId="0">
      <pane xSplit="2" ySplit="4" topLeftCell="C5" activePane="bottomRight" state="frozen"/>
      <selection pane="topRight" activeCell="C1" sqref="C1"/>
      <selection pane="bottomLeft" activeCell="A5" sqref="A5"/>
      <selection pane="bottomRight"/>
    </sheetView>
  </sheetViews>
  <sheetFormatPr defaultColWidth="9" defaultRowHeight="13.5" x14ac:dyDescent="0.15"/>
  <cols>
    <col min="1" max="1" width="4.25" style="2" customWidth="1"/>
    <col min="2" max="2" width="29.625" style="3" customWidth="1"/>
    <col min="3" max="41" width="12.625" style="1" customWidth="1"/>
    <col min="42" max="16384" width="9" style="1"/>
  </cols>
  <sheetData>
    <row r="1" spans="1:42" s="16" customFormat="1" ht="30" customHeight="1" x14ac:dyDescent="0.15">
      <c r="A1" s="14" t="s">
        <v>194</v>
      </c>
      <c r="B1" s="15"/>
    </row>
    <row r="2" spans="1:42" ht="13.5" customHeight="1" x14ac:dyDescent="0.15">
      <c r="A2" s="338" t="s">
        <v>11</v>
      </c>
      <c r="B2" s="339"/>
      <c r="C2" s="30" t="s">
        <v>196</v>
      </c>
      <c r="D2" s="31" t="s">
        <v>198</v>
      </c>
      <c r="E2" s="31" t="s">
        <v>199</v>
      </c>
      <c r="F2" s="31" t="s">
        <v>200</v>
      </c>
      <c r="G2" s="31" t="s">
        <v>201</v>
      </c>
      <c r="H2" s="31" t="s">
        <v>203</v>
      </c>
      <c r="I2" s="31" t="s">
        <v>204</v>
      </c>
      <c r="J2" s="31" t="s">
        <v>205</v>
      </c>
      <c r="K2" s="31" t="s">
        <v>206</v>
      </c>
      <c r="L2" s="31" t="s">
        <v>207</v>
      </c>
      <c r="M2" s="31" t="s">
        <v>209</v>
      </c>
      <c r="N2" s="31" t="s">
        <v>210</v>
      </c>
      <c r="O2" s="31" t="s">
        <v>211</v>
      </c>
      <c r="P2" s="31" t="s">
        <v>212</v>
      </c>
      <c r="Q2" s="31" t="s">
        <v>213</v>
      </c>
      <c r="R2" s="31" t="s">
        <v>214</v>
      </c>
      <c r="S2" s="31" t="s">
        <v>215</v>
      </c>
      <c r="T2" s="31" t="s">
        <v>216</v>
      </c>
      <c r="U2" s="31" t="s">
        <v>217</v>
      </c>
      <c r="V2" s="31" t="s">
        <v>218</v>
      </c>
      <c r="W2" s="31" t="s">
        <v>220</v>
      </c>
      <c r="X2" s="31" t="s">
        <v>221</v>
      </c>
      <c r="Y2" s="31" t="s">
        <v>222</v>
      </c>
      <c r="Z2" s="31" t="s">
        <v>223</v>
      </c>
      <c r="AA2" s="31" t="s">
        <v>224</v>
      </c>
      <c r="AB2" s="31" t="s">
        <v>226</v>
      </c>
      <c r="AC2" s="31" t="s">
        <v>228</v>
      </c>
      <c r="AD2" s="31" t="s">
        <v>229</v>
      </c>
      <c r="AE2" s="31" t="s">
        <v>230</v>
      </c>
      <c r="AF2" s="31" t="s">
        <v>232</v>
      </c>
      <c r="AG2" s="31" t="s">
        <v>234</v>
      </c>
      <c r="AH2" s="31" t="s">
        <v>235</v>
      </c>
      <c r="AI2" s="31" t="s">
        <v>236</v>
      </c>
      <c r="AJ2" s="31" t="s">
        <v>238</v>
      </c>
      <c r="AK2" s="31" t="s">
        <v>240</v>
      </c>
      <c r="AL2" s="31" t="s">
        <v>241</v>
      </c>
      <c r="AM2" s="31" t="s">
        <v>242</v>
      </c>
      <c r="AN2" s="31" t="s">
        <v>244</v>
      </c>
      <c r="AO2" s="31" t="s">
        <v>245</v>
      </c>
      <c r="AP2" s="145"/>
    </row>
    <row r="3" spans="1:42" s="7" customFormat="1" ht="36" customHeight="1" x14ac:dyDescent="0.15">
      <c r="A3" s="340"/>
      <c r="B3" s="341"/>
      <c r="C3" s="5" t="s">
        <v>197</v>
      </c>
      <c r="D3" s="6" t="s">
        <v>0</v>
      </c>
      <c r="E3" s="6" t="s">
        <v>1</v>
      </c>
      <c r="F3" s="6" t="s">
        <v>176</v>
      </c>
      <c r="G3" s="6" t="s">
        <v>202</v>
      </c>
      <c r="H3" s="6" t="s">
        <v>177</v>
      </c>
      <c r="I3" s="6" t="s">
        <v>178</v>
      </c>
      <c r="J3" s="6" t="s">
        <v>179</v>
      </c>
      <c r="K3" s="6" t="s">
        <v>180</v>
      </c>
      <c r="L3" s="6" t="s">
        <v>208</v>
      </c>
      <c r="M3" s="6" t="s">
        <v>181</v>
      </c>
      <c r="N3" s="6" t="s">
        <v>182</v>
      </c>
      <c r="O3" s="6" t="s">
        <v>183</v>
      </c>
      <c r="P3" s="6" t="s">
        <v>184</v>
      </c>
      <c r="Q3" s="6" t="s">
        <v>104</v>
      </c>
      <c r="R3" s="6" t="s">
        <v>105</v>
      </c>
      <c r="S3" s="6" t="s">
        <v>106</v>
      </c>
      <c r="T3" s="6" t="s">
        <v>185</v>
      </c>
      <c r="U3" s="6" t="s">
        <v>186</v>
      </c>
      <c r="V3" s="6" t="s">
        <v>219</v>
      </c>
      <c r="W3" s="6" t="s">
        <v>187</v>
      </c>
      <c r="X3" s="6" t="s">
        <v>2</v>
      </c>
      <c r="Y3" s="6" t="s">
        <v>188</v>
      </c>
      <c r="Z3" s="6" t="s">
        <v>191</v>
      </c>
      <c r="AA3" s="6" t="s">
        <v>225</v>
      </c>
      <c r="AB3" s="6" t="s">
        <v>227</v>
      </c>
      <c r="AC3" s="6" t="s">
        <v>3</v>
      </c>
      <c r="AD3" s="6" t="s">
        <v>4</v>
      </c>
      <c r="AE3" s="6" t="s">
        <v>231</v>
      </c>
      <c r="AF3" s="6" t="s">
        <v>233</v>
      </c>
      <c r="AG3" s="6" t="s">
        <v>189</v>
      </c>
      <c r="AH3" s="6" t="s">
        <v>5</v>
      </c>
      <c r="AI3" s="6" t="s">
        <v>237</v>
      </c>
      <c r="AJ3" s="6" t="s">
        <v>239</v>
      </c>
      <c r="AK3" s="6" t="s">
        <v>107</v>
      </c>
      <c r="AL3" s="6" t="s">
        <v>190</v>
      </c>
      <c r="AM3" s="6" t="s">
        <v>243</v>
      </c>
      <c r="AN3" s="6" t="s">
        <v>6</v>
      </c>
      <c r="AO3" s="6" t="s">
        <v>8</v>
      </c>
      <c r="AP3" s="141" t="s">
        <v>74</v>
      </c>
    </row>
    <row r="4" spans="1:42" s="7" customFormat="1" ht="17.25" customHeight="1" x14ac:dyDescent="0.15">
      <c r="A4" s="68" t="s">
        <v>296</v>
      </c>
      <c r="B4" s="67"/>
      <c r="C4" s="185" cm="1">
        <f t="array" ref="C4:AO4">TRANSPOSE(分析シート!F10:F48)</f>
        <v>0</v>
      </c>
      <c r="D4" s="186">
        <v>0</v>
      </c>
      <c r="E4" s="186">
        <v>0</v>
      </c>
      <c r="F4" s="186">
        <v>0</v>
      </c>
      <c r="G4" s="186">
        <v>0</v>
      </c>
      <c r="H4" s="186">
        <v>0</v>
      </c>
      <c r="I4" s="186">
        <v>0</v>
      </c>
      <c r="J4" s="186">
        <v>0</v>
      </c>
      <c r="K4" s="186">
        <v>0</v>
      </c>
      <c r="L4" s="186">
        <v>0</v>
      </c>
      <c r="M4" s="186">
        <v>0</v>
      </c>
      <c r="N4" s="186">
        <v>0</v>
      </c>
      <c r="O4" s="186">
        <v>0</v>
      </c>
      <c r="P4" s="186">
        <v>0</v>
      </c>
      <c r="Q4" s="186">
        <v>0</v>
      </c>
      <c r="R4" s="186">
        <v>0</v>
      </c>
      <c r="S4" s="186">
        <v>0</v>
      </c>
      <c r="T4" s="186">
        <v>0</v>
      </c>
      <c r="U4" s="186">
        <v>0</v>
      </c>
      <c r="V4" s="186">
        <v>0</v>
      </c>
      <c r="W4" s="186">
        <v>0</v>
      </c>
      <c r="X4" s="186">
        <v>0</v>
      </c>
      <c r="Y4" s="186">
        <v>0</v>
      </c>
      <c r="Z4" s="186">
        <v>0</v>
      </c>
      <c r="AA4" s="186">
        <v>0</v>
      </c>
      <c r="AB4" s="186">
        <v>0</v>
      </c>
      <c r="AC4" s="186">
        <v>0</v>
      </c>
      <c r="AD4" s="186">
        <v>0</v>
      </c>
      <c r="AE4" s="186">
        <v>0</v>
      </c>
      <c r="AF4" s="186">
        <v>0</v>
      </c>
      <c r="AG4" s="186">
        <v>0</v>
      </c>
      <c r="AH4" s="186">
        <v>0</v>
      </c>
      <c r="AI4" s="186">
        <v>0</v>
      </c>
      <c r="AJ4" s="186">
        <v>0</v>
      </c>
      <c r="AK4" s="186">
        <v>0</v>
      </c>
      <c r="AL4" s="186">
        <v>0</v>
      </c>
      <c r="AM4" s="186">
        <v>0</v>
      </c>
      <c r="AN4" s="186">
        <v>0</v>
      </c>
      <c r="AO4" s="186">
        <v>0</v>
      </c>
      <c r="AP4" s="187">
        <f t="shared" ref="AP4:AP35" si="0">SUM(C4:AO4)</f>
        <v>0</v>
      </c>
    </row>
    <row r="5" spans="1:42" x14ac:dyDescent="0.15">
      <c r="A5" s="188" t="s">
        <v>196</v>
      </c>
      <c r="B5" s="189" t="s">
        <v>197</v>
      </c>
      <c r="C5" s="186">
        <f>C$4*投入係数表!C4</f>
        <v>0</v>
      </c>
      <c r="D5" s="190">
        <f>D$4*投入係数表!D4</f>
        <v>0</v>
      </c>
      <c r="E5" s="190">
        <f>E$4*投入係数表!E4</f>
        <v>0</v>
      </c>
      <c r="F5" s="190">
        <f>F$4*投入係数表!F4</f>
        <v>0</v>
      </c>
      <c r="G5" s="190">
        <f>G$4*投入係数表!G4</f>
        <v>0</v>
      </c>
      <c r="H5" s="190">
        <f>H$4*投入係数表!H4</f>
        <v>0</v>
      </c>
      <c r="I5" s="190">
        <f>I$4*投入係数表!I4</f>
        <v>0</v>
      </c>
      <c r="J5" s="190">
        <f>J$4*投入係数表!J4</f>
        <v>0</v>
      </c>
      <c r="K5" s="190">
        <f>K$4*投入係数表!K4</f>
        <v>0</v>
      </c>
      <c r="L5" s="190">
        <f>L$4*投入係数表!L4</f>
        <v>0</v>
      </c>
      <c r="M5" s="190">
        <f>M$4*投入係数表!M4</f>
        <v>0</v>
      </c>
      <c r="N5" s="190">
        <f>N$4*投入係数表!N4</f>
        <v>0</v>
      </c>
      <c r="O5" s="190">
        <f>O$4*投入係数表!O4</f>
        <v>0</v>
      </c>
      <c r="P5" s="190">
        <f>P$4*投入係数表!P4</f>
        <v>0</v>
      </c>
      <c r="Q5" s="190">
        <f>Q$4*投入係数表!Q4</f>
        <v>0</v>
      </c>
      <c r="R5" s="190">
        <f>R$4*投入係数表!R4</f>
        <v>0</v>
      </c>
      <c r="S5" s="190">
        <f>S$4*投入係数表!S4</f>
        <v>0</v>
      </c>
      <c r="T5" s="190">
        <f>T$4*投入係数表!T4</f>
        <v>0</v>
      </c>
      <c r="U5" s="190">
        <f>U$4*投入係数表!U4</f>
        <v>0</v>
      </c>
      <c r="V5" s="190">
        <f>V$4*投入係数表!V4</f>
        <v>0</v>
      </c>
      <c r="W5" s="190">
        <f>W$4*投入係数表!W4</f>
        <v>0</v>
      </c>
      <c r="X5" s="190">
        <f>X$4*投入係数表!X4</f>
        <v>0</v>
      </c>
      <c r="Y5" s="190">
        <f>Y$4*投入係数表!Y4</f>
        <v>0</v>
      </c>
      <c r="Z5" s="190">
        <f>Z$4*投入係数表!Z4</f>
        <v>0</v>
      </c>
      <c r="AA5" s="190">
        <f>AA$4*投入係数表!AA4</f>
        <v>0</v>
      </c>
      <c r="AB5" s="190">
        <f>AB$4*投入係数表!AB4</f>
        <v>0</v>
      </c>
      <c r="AC5" s="190">
        <f>AC$4*投入係数表!AC4</f>
        <v>0</v>
      </c>
      <c r="AD5" s="190">
        <f>AD$4*投入係数表!AD4</f>
        <v>0</v>
      </c>
      <c r="AE5" s="190">
        <f>AE$4*投入係数表!AE4</f>
        <v>0</v>
      </c>
      <c r="AF5" s="190">
        <f>AF$4*投入係数表!AF4</f>
        <v>0</v>
      </c>
      <c r="AG5" s="190">
        <f>AG$4*投入係数表!AG4</f>
        <v>0</v>
      </c>
      <c r="AH5" s="190">
        <f>AH$4*投入係数表!AH4</f>
        <v>0</v>
      </c>
      <c r="AI5" s="190">
        <f>AI$4*投入係数表!AI4</f>
        <v>0</v>
      </c>
      <c r="AJ5" s="190">
        <f>AJ$4*投入係数表!AJ4</f>
        <v>0</v>
      </c>
      <c r="AK5" s="190">
        <f>AK$4*投入係数表!AK4</f>
        <v>0</v>
      </c>
      <c r="AL5" s="190">
        <f>AL$4*投入係数表!AL4</f>
        <v>0</v>
      </c>
      <c r="AM5" s="190">
        <f>AM$4*投入係数表!AM4</f>
        <v>0</v>
      </c>
      <c r="AN5" s="190">
        <f>AN$4*投入係数表!AN4</f>
        <v>0</v>
      </c>
      <c r="AO5" s="190">
        <f>AO$4*投入係数表!AO4</f>
        <v>0</v>
      </c>
      <c r="AP5" s="36">
        <f t="shared" si="0"/>
        <v>0</v>
      </c>
    </row>
    <row r="6" spans="1:42" x14ac:dyDescent="0.15">
      <c r="A6" s="8" t="s">
        <v>198</v>
      </c>
      <c r="B6" s="9" t="s">
        <v>0</v>
      </c>
      <c r="C6" s="37">
        <f>C$4*投入係数表!C5</f>
        <v>0</v>
      </c>
      <c r="D6" s="37">
        <f>D$4*投入係数表!D5</f>
        <v>0</v>
      </c>
      <c r="E6" s="37">
        <f>E$4*投入係数表!E5</f>
        <v>0</v>
      </c>
      <c r="F6" s="37">
        <f>F$4*投入係数表!F5</f>
        <v>0</v>
      </c>
      <c r="G6" s="37">
        <f>G$4*投入係数表!G5</f>
        <v>0</v>
      </c>
      <c r="H6" s="37">
        <f>H$4*投入係数表!H5</f>
        <v>0</v>
      </c>
      <c r="I6" s="37">
        <f>I$4*投入係数表!I5</f>
        <v>0</v>
      </c>
      <c r="J6" s="37">
        <f>J$4*投入係数表!J5</f>
        <v>0</v>
      </c>
      <c r="K6" s="37">
        <f>K$4*投入係数表!K5</f>
        <v>0</v>
      </c>
      <c r="L6" s="37">
        <f>L$4*投入係数表!L5</f>
        <v>0</v>
      </c>
      <c r="M6" s="37">
        <f>M$4*投入係数表!M5</f>
        <v>0</v>
      </c>
      <c r="N6" s="37">
        <f>N$4*投入係数表!N5</f>
        <v>0</v>
      </c>
      <c r="O6" s="37">
        <f>O$4*投入係数表!O5</f>
        <v>0</v>
      </c>
      <c r="P6" s="37">
        <f>P$4*投入係数表!P5</f>
        <v>0</v>
      </c>
      <c r="Q6" s="37">
        <f>Q$4*投入係数表!Q5</f>
        <v>0</v>
      </c>
      <c r="R6" s="37">
        <f>R$4*投入係数表!R5</f>
        <v>0</v>
      </c>
      <c r="S6" s="37">
        <f>S$4*投入係数表!S5</f>
        <v>0</v>
      </c>
      <c r="T6" s="37">
        <f>T$4*投入係数表!T5</f>
        <v>0</v>
      </c>
      <c r="U6" s="37">
        <f>U$4*投入係数表!U5</f>
        <v>0</v>
      </c>
      <c r="V6" s="37">
        <f>V$4*投入係数表!V5</f>
        <v>0</v>
      </c>
      <c r="W6" s="37">
        <f>W$4*投入係数表!W5</f>
        <v>0</v>
      </c>
      <c r="X6" s="37">
        <f>X$4*投入係数表!X5</f>
        <v>0</v>
      </c>
      <c r="Y6" s="37">
        <f>Y$4*投入係数表!Y5</f>
        <v>0</v>
      </c>
      <c r="Z6" s="37">
        <f>Z$4*投入係数表!Z5</f>
        <v>0</v>
      </c>
      <c r="AA6" s="37">
        <f>AA$4*投入係数表!AA5</f>
        <v>0</v>
      </c>
      <c r="AB6" s="37">
        <f>AB$4*投入係数表!AB5</f>
        <v>0</v>
      </c>
      <c r="AC6" s="37">
        <f>AC$4*投入係数表!AC5</f>
        <v>0</v>
      </c>
      <c r="AD6" s="37">
        <f>AD$4*投入係数表!AD5</f>
        <v>0</v>
      </c>
      <c r="AE6" s="37">
        <f>AE$4*投入係数表!AE5</f>
        <v>0</v>
      </c>
      <c r="AF6" s="37">
        <f>AF$4*投入係数表!AF5</f>
        <v>0</v>
      </c>
      <c r="AG6" s="37">
        <f>AG$4*投入係数表!AG5</f>
        <v>0</v>
      </c>
      <c r="AH6" s="37">
        <f>AH$4*投入係数表!AH5</f>
        <v>0</v>
      </c>
      <c r="AI6" s="37">
        <f>AI$4*投入係数表!AI5</f>
        <v>0</v>
      </c>
      <c r="AJ6" s="37">
        <f>AJ$4*投入係数表!AJ5</f>
        <v>0</v>
      </c>
      <c r="AK6" s="37">
        <f>AK$4*投入係数表!AK5</f>
        <v>0</v>
      </c>
      <c r="AL6" s="37">
        <f>AL$4*投入係数表!AL5</f>
        <v>0</v>
      </c>
      <c r="AM6" s="37">
        <f>AM$4*投入係数表!AM5</f>
        <v>0</v>
      </c>
      <c r="AN6" s="37">
        <f>AN$4*投入係数表!AN5</f>
        <v>0</v>
      </c>
      <c r="AO6" s="37">
        <f>AO$4*投入係数表!AO5</f>
        <v>0</v>
      </c>
      <c r="AP6" s="34">
        <f t="shared" si="0"/>
        <v>0</v>
      </c>
    </row>
    <row r="7" spans="1:42" x14ac:dyDescent="0.15">
      <c r="A7" s="8" t="s">
        <v>199</v>
      </c>
      <c r="B7" s="9" t="s">
        <v>1</v>
      </c>
      <c r="C7" s="37">
        <f>C$4*投入係数表!C6</f>
        <v>0</v>
      </c>
      <c r="D7" s="37">
        <f>D$4*投入係数表!D6</f>
        <v>0</v>
      </c>
      <c r="E7" s="37">
        <f>E$4*投入係数表!E6</f>
        <v>0</v>
      </c>
      <c r="F7" s="37">
        <f>F$4*投入係数表!F6</f>
        <v>0</v>
      </c>
      <c r="G7" s="37">
        <f>G$4*投入係数表!G6</f>
        <v>0</v>
      </c>
      <c r="H7" s="37">
        <f>H$4*投入係数表!H6</f>
        <v>0</v>
      </c>
      <c r="I7" s="37">
        <f>I$4*投入係数表!I6</f>
        <v>0</v>
      </c>
      <c r="J7" s="37">
        <f>J$4*投入係数表!J6</f>
        <v>0</v>
      </c>
      <c r="K7" s="37">
        <f>K$4*投入係数表!K6</f>
        <v>0</v>
      </c>
      <c r="L7" s="37">
        <f>L$4*投入係数表!L6</f>
        <v>0</v>
      </c>
      <c r="M7" s="37">
        <f>M$4*投入係数表!M6</f>
        <v>0</v>
      </c>
      <c r="N7" s="37">
        <f>N$4*投入係数表!N6</f>
        <v>0</v>
      </c>
      <c r="O7" s="37">
        <f>O$4*投入係数表!O6</f>
        <v>0</v>
      </c>
      <c r="P7" s="37">
        <f>P$4*投入係数表!P6</f>
        <v>0</v>
      </c>
      <c r="Q7" s="37">
        <f>Q$4*投入係数表!Q6</f>
        <v>0</v>
      </c>
      <c r="R7" s="37">
        <f>R$4*投入係数表!R6</f>
        <v>0</v>
      </c>
      <c r="S7" s="37">
        <f>S$4*投入係数表!S6</f>
        <v>0</v>
      </c>
      <c r="T7" s="37">
        <f>T$4*投入係数表!T6</f>
        <v>0</v>
      </c>
      <c r="U7" s="37">
        <f>U$4*投入係数表!U6</f>
        <v>0</v>
      </c>
      <c r="V7" s="37">
        <f>V$4*投入係数表!V6</f>
        <v>0</v>
      </c>
      <c r="W7" s="37">
        <f>W$4*投入係数表!W6</f>
        <v>0</v>
      </c>
      <c r="X7" s="37">
        <f>X$4*投入係数表!X6</f>
        <v>0</v>
      </c>
      <c r="Y7" s="37">
        <f>Y$4*投入係数表!Y6</f>
        <v>0</v>
      </c>
      <c r="Z7" s="37">
        <f>Z$4*投入係数表!Z6</f>
        <v>0</v>
      </c>
      <c r="AA7" s="37">
        <f>AA$4*投入係数表!AA6</f>
        <v>0</v>
      </c>
      <c r="AB7" s="37">
        <f>AB$4*投入係数表!AB6</f>
        <v>0</v>
      </c>
      <c r="AC7" s="37">
        <f>AC$4*投入係数表!AC6</f>
        <v>0</v>
      </c>
      <c r="AD7" s="37">
        <f>AD$4*投入係数表!AD6</f>
        <v>0</v>
      </c>
      <c r="AE7" s="37">
        <f>AE$4*投入係数表!AE6</f>
        <v>0</v>
      </c>
      <c r="AF7" s="37">
        <f>AF$4*投入係数表!AF6</f>
        <v>0</v>
      </c>
      <c r="AG7" s="37">
        <f>AG$4*投入係数表!AG6</f>
        <v>0</v>
      </c>
      <c r="AH7" s="37">
        <f>AH$4*投入係数表!AH6</f>
        <v>0</v>
      </c>
      <c r="AI7" s="37">
        <f>AI$4*投入係数表!AI6</f>
        <v>0</v>
      </c>
      <c r="AJ7" s="37">
        <f>AJ$4*投入係数表!AJ6</f>
        <v>0</v>
      </c>
      <c r="AK7" s="37">
        <f>AK$4*投入係数表!AK6</f>
        <v>0</v>
      </c>
      <c r="AL7" s="37">
        <f>AL$4*投入係数表!AL6</f>
        <v>0</v>
      </c>
      <c r="AM7" s="37">
        <f>AM$4*投入係数表!AM6</f>
        <v>0</v>
      </c>
      <c r="AN7" s="37">
        <f>AN$4*投入係数表!AN6</f>
        <v>0</v>
      </c>
      <c r="AO7" s="37">
        <f>AO$4*投入係数表!AO6</f>
        <v>0</v>
      </c>
      <c r="AP7" s="34">
        <f t="shared" si="0"/>
        <v>0</v>
      </c>
    </row>
    <row r="8" spans="1:42" x14ac:dyDescent="0.15">
      <c r="A8" s="8" t="s">
        <v>200</v>
      </c>
      <c r="B8" s="9" t="s">
        <v>176</v>
      </c>
      <c r="C8" s="37">
        <f>C$4*投入係数表!C7</f>
        <v>0</v>
      </c>
      <c r="D8" s="37">
        <f>D$4*投入係数表!D7</f>
        <v>0</v>
      </c>
      <c r="E8" s="37">
        <f>E$4*投入係数表!E7</f>
        <v>0</v>
      </c>
      <c r="F8" s="37">
        <f>F$4*投入係数表!F7</f>
        <v>0</v>
      </c>
      <c r="G8" s="37">
        <f>G$4*投入係数表!G7</f>
        <v>0</v>
      </c>
      <c r="H8" s="37">
        <f>H$4*投入係数表!H7</f>
        <v>0</v>
      </c>
      <c r="I8" s="37">
        <f>I$4*投入係数表!I7</f>
        <v>0</v>
      </c>
      <c r="J8" s="37">
        <f>J$4*投入係数表!J7</f>
        <v>0</v>
      </c>
      <c r="K8" s="37">
        <f>K$4*投入係数表!K7</f>
        <v>0</v>
      </c>
      <c r="L8" s="37">
        <f>L$4*投入係数表!L7</f>
        <v>0</v>
      </c>
      <c r="M8" s="37">
        <f>M$4*投入係数表!M7</f>
        <v>0</v>
      </c>
      <c r="N8" s="37">
        <f>N$4*投入係数表!N7</f>
        <v>0</v>
      </c>
      <c r="O8" s="37">
        <f>O$4*投入係数表!O7</f>
        <v>0</v>
      </c>
      <c r="P8" s="37">
        <f>P$4*投入係数表!P7</f>
        <v>0</v>
      </c>
      <c r="Q8" s="37">
        <f>Q$4*投入係数表!Q7</f>
        <v>0</v>
      </c>
      <c r="R8" s="37">
        <f>R$4*投入係数表!R7</f>
        <v>0</v>
      </c>
      <c r="S8" s="37">
        <f>S$4*投入係数表!S7</f>
        <v>0</v>
      </c>
      <c r="T8" s="37">
        <f>T$4*投入係数表!T7</f>
        <v>0</v>
      </c>
      <c r="U8" s="37">
        <f>U$4*投入係数表!U7</f>
        <v>0</v>
      </c>
      <c r="V8" s="37">
        <f>V$4*投入係数表!V7</f>
        <v>0</v>
      </c>
      <c r="W8" s="37">
        <f>W$4*投入係数表!W7</f>
        <v>0</v>
      </c>
      <c r="X8" s="37">
        <f>X$4*投入係数表!X7</f>
        <v>0</v>
      </c>
      <c r="Y8" s="37">
        <f>Y$4*投入係数表!Y7</f>
        <v>0</v>
      </c>
      <c r="Z8" s="37">
        <f>Z$4*投入係数表!Z7</f>
        <v>0</v>
      </c>
      <c r="AA8" s="37">
        <f>AA$4*投入係数表!AA7</f>
        <v>0</v>
      </c>
      <c r="AB8" s="37">
        <f>AB$4*投入係数表!AB7</f>
        <v>0</v>
      </c>
      <c r="AC8" s="37">
        <f>AC$4*投入係数表!AC7</f>
        <v>0</v>
      </c>
      <c r="AD8" s="37">
        <f>AD$4*投入係数表!AD7</f>
        <v>0</v>
      </c>
      <c r="AE8" s="37">
        <f>AE$4*投入係数表!AE7</f>
        <v>0</v>
      </c>
      <c r="AF8" s="37">
        <f>AF$4*投入係数表!AF7</f>
        <v>0</v>
      </c>
      <c r="AG8" s="37">
        <f>AG$4*投入係数表!AG7</f>
        <v>0</v>
      </c>
      <c r="AH8" s="37">
        <f>AH$4*投入係数表!AH7</f>
        <v>0</v>
      </c>
      <c r="AI8" s="37">
        <f>AI$4*投入係数表!AI7</f>
        <v>0</v>
      </c>
      <c r="AJ8" s="37">
        <f>AJ$4*投入係数表!AJ7</f>
        <v>0</v>
      </c>
      <c r="AK8" s="37">
        <f>AK$4*投入係数表!AK7</f>
        <v>0</v>
      </c>
      <c r="AL8" s="37">
        <f>AL$4*投入係数表!AL7</f>
        <v>0</v>
      </c>
      <c r="AM8" s="37">
        <f>AM$4*投入係数表!AM7</f>
        <v>0</v>
      </c>
      <c r="AN8" s="37">
        <f>AN$4*投入係数表!AN7</f>
        <v>0</v>
      </c>
      <c r="AO8" s="37">
        <f>AO$4*投入係数表!AO7</f>
        <v>0</v>
      </c>
      <c r="AP8" s="34">
        <f t="shared" si="0"/>
        <v>0</v>
      </c>
    </row>
    <row r="9" spans="1:42" x14ac:dyDescent="0.15">
      <c r="A9" s="8" t="s">
        <v>201</v>
      </c>
      <c r="B9" s="9" t="s">
        <v>202</v>
      </c>
      <c r="C9" s="37">
        <f>C$4*投入係数表!C8</f>
        <v>0</v>
      </c>
      <c r="D9" s="37">
        <f>D$4*投入係数表!D8</f>
        <v>0</v>
      </c>
      <c r="E9" s="37">
        <f>E$4*投入係数表!E8</f>
        <v>0</v>
      </c>
      <c r="F9" s="37">
        <f>F$4*投入係数表!F8</f>
        <v>0</v>
      </c>
      <c r="G9" s="37">
        <f>G$4*投入係数表!G8</f>
        <v>0</v>
      </c>
      <c r="H9" s="37">
        <f>H$4*投入係数表!H8</f>
        <v>0</v>
      </c>
      <c r="I9" s="37">
        <f>I$4*投入係数表!I8</f>
        <v>0</v>
      </c>
      <c r="J9" s="37">
        <f>J$4*投入係数表!J8</f>
        <v>0</v>
      </c>
      <c r="K9" s="37">
        <f>K$4*投入係数表!K8</f>
        <v>0</v>
      </c>
      <c r="L9" s="37">
        <f>L$4*投入係数表!L8</f>
        <v>0</v>
      </c>
      <c r="M9" s="37">
        <f>M$4*投入係数表!M8</f>
        <v>0</v>
      </c>
      <c r="N9" s="37">
        <f>N$4*投入係数表!N8</f>
        <v>0</v>
      </c>
      <c r="O9" s="37">
        <f>O$4*投入係数表!O8</f>
        <v>0</v>
      </c>
      <c r="P9" s="37">
        <f>P$4*投入係数表!P8</f>
        <v>0</v>
      </c>
      <c r="Q9" s="37">
        <f>Q$4*投入係数表!Q8</f>
        <v>0</v>
      </c>
      <c r="R9" s="37">
        <f>R$4*投入係数表!R8</f>
        <v>0</v>
      </c>
      <c r="S9" s="37">
        <f>S$4*投入係数表!S8</f>
        <v>0</v>
      </c>
      <c r="T9" s="37">
        <f>T$4*投入係数表!T8</f>
        <v>0</v>
      </c>
      <c r="U9" s="37">
        <f>U$4*投入係数表!U8</f>
        <v>0</v>
      </c>
      <c r="V9" s="37">
        <f>V$4*投入係数表!V8</f>
        <v>0</v>
      </c>
      <c r="W9" s="37">
        <f>W$4*投入係数表!W8</f>
        <v>0</v>
      </c>
      <c r="X9" s="37">
        <f>X$4*投入係数表!X8</f>
        <v>0</v>
      </c>
      <c r="Y9" s="37">
        <f>Y$4*投入係数表!Y8</f>
        <v>0</v>
      </c>
      <c r="Z9" s="37">
        <f>Z$4*投入係数表!Z8</f>
        <v>0</v>
      </c>
      <c r="AA9" s="37">
        <f>AA$4*投入係数表!AA8</f>
        <v>0</v>
      </c>
      <c r="AB9" s="37">
        <f>AB$4*投入係数表!AB8</f>
        <v>0</v>
      </c>
      <c r="AC9" s="37">
        <f>AC$4*投入係数表!AC8</f>
        <v>0</v>
      </c>
      <c r="AD9" s="37">
        <f>AD$4*投入係数表!AD8</f>
        <v>0</v>
      </c>
      <c r="AE9" s="37">
        <f>AE$4*投入係数表!AE8</f>
        <v>0</v>
      </c>
      <c r="AF9" s="37">
        <f>AF$4*投入係数表!AF8</f>
        <v>0</v>
      </c>
      <c r="AG9" s="37">
        <f>AG$4*投入係数表!AG8</f>
        <v>0</v>
      </c>
      <c r="AH9" s="37">
        <f>AH$4*投入係数表!AH8</f>
        <v>0</v>
      </c>
      <c r="AI9" s="37">
        <f>AI$4*投入係数表!AI8</f>
        <v>0</v>
      </c>
      <c r="AJ9" s="37">
        <f>AJ$4*投入係数表!AJ8</f>
        <v>0</v>
      </c>
      <c r="AK9" s="37">
        <f>AK$4*投入係数表!AK8</f>
        <v>0</v>
      </c>
      <c r="AL9" s="37">
        <f>AL$4*投入係数表!AL8</f>
        <v>0</v>
      </c>
      <c r="AM9" s="37">
        <f>AM$4*投入係数表!AM8</f>
        <v>0</v>
      </c>
      <c r="AN9" s="37">
        <f>AN$4*投入係数表!AN8</f>
        <v>0</v>
      </c>
      <c r="AO9" s="37">
        <f>AO$4*投入係数表!AO8</f>
        <v>0</v>
      </c>
      <c r="AP9" s="34">
        <f t="shared" si="0"/>
        <v>0</v>
      </c>
    </row>
    <row r="10" spans="1:42" x14ac:dyDescent="0.15">
      <c r="A10" s="8" t="s">
        <v>203</v>
      </c>
      <c r="B10" s="9" t="s">
        <v>177</v>
      </c>
      <c r="C10" s="37">
        <f>C$4*投入係数表!C9</f>
        <v>0</v>
      </c>
      <c r="D10" s="37">
        <f>D$4*投入係数表!D9</f>
        <v>0</v>
      </c>
      <c r="E10" s="37">
        <f>E$4*投入係数表!E9</f>
        <v>0</v>
      </c>
      <c r="F10" s="37">
        <f>F$4*投入係数表!F9</f>
        <v>0</v>
      </c>
      <c r="G10" s="37">
        <f>G$4*投入係数表!G9</f>
        <v>0</v>
      </c>
      <c r="H10" s="37">
        <f>H$4*投入係数表!H9</f>
        <v>0</v>
      </c>
      <c r="I10" s="37">
        <f>I$4*投入係数表!I9</f>
        <v>0</v>
      </c>
      <c r="J10" s="37">
        <f>J$4*投入係数表!J9</f>
        <v>0</v>
      </c>
      <c r="K10" s="37">
        <f>K$4*投入係数表!K9</f>
        <v>0</v>
      </c>
      <c r="L10" s="37">
        <f>L$4*投入係数表!L9</f>
        <v>0</v>
      </c>
      <c r="M10" s="37">
        <f>M$4*投入係数表!M9</f>
        <v>0</v>
      </c>
      <c r="N10" s="37">
        <f>N$4*投入係数表!N9</f>
        <v>0</v>
      </c>
      <c r="O10" s="37">
        <f>O$4*投入係数表!O9</f>
        <v>0</v>
      </c>
      <c r="P10" s="37">
        <f>P$4*投入係数表!P9</f>
        <v>0</v>
      </c>
      <c r="Q10" s="37">
        <f>Q$4*投入係数表!Q9</f>
        <v>0</v>
      </c>
      <c r="R10" s="37">
        <f>R$4*投入係数表!R9</f>
        <v>0</v>
      </c>
      <c r="S10" s="37">
        <f>S$4*投入係数表!S9</f>
        <v>0</v>
      </c>
      <c r="T10" s="37">
        <f>T$4*投入係数表!T9</f>
        <v>0</v>
      </c>
      <c r="U10" s="37">
        <f>U$4*投入係数表!U9</f>
        <v>0</v>
      </c>
      <c r="V10" s="37">
        <f>V$4*投入係数表!V9</f>
        <v>0</v>
      </c>
      <c r="W10" s="37">
        <f>W$4*投入係数表!W9</f>
        <v>0</v>
      </c>
      <c r="X10" s="37">
        <f>X$4*投入係数表!X9</f>
        <v>0</v>
      </c>
      <c r="Y10" s="37">
        <f>Y$4*投入係数表!Y9</f>
        <v>0</v>
      </c>
      <c r="Z10" s="37">
        <f>Z$4*投入係数表!Z9</f>
        <v>0</v>
      </c>
      <c r="AA10" s="37">
        <f>AA$4*投入係数表!AA9</f>
        <v>0</v>
      </c>
      <c r="AB10" s="37">
        <f>AB$4*投入係数表!AB9</f>
        <v>0</v>
      </c>
      <c r="AC10" s="37">
        <f>AC$4*投入係数表!AC9</f>
        <v>0</v>
      </c>
      <c r="AD10" s="37">
        <f>AD$4*投入係数表!AD9</f>
        <v>0</v>
      </c>
      <c r="AE10" s="37">
        <f>AE$4*投入係数表!AE9</f>
        <v>0</v>
      </c>
      <c r="AF10" s="37">
        <f>AF$4*投入係数表!AF9</f>
        <v>0</v>
      </c>
      <c r="AG10" s="37">
        <f>AG$4*投入係数表!AG9</f>
        <v>0</v>
      </c>
      <c r="AH10" s="37">
        <f>AH$4*投入係数表!AH9</f>
        <v>0</v>
      </c>
      <c r="AI10" s="37">
        <f>AI$4*投入係数表!AI9</f>
        <v>0</v>
      </c>
      <c r="AJ10" s="37">
        <f>AJ$4*投入係数表!AJ9</f>
        <v>0</v>
      </c>
      <c r="AK10" s="37">
        <f>AK$4*投入係数表!AK9</f>
        <v>0</v>
      </c>
      <c r="AL10" s="37">
        <f>AL$4*投入係数表!AL9</f>
        <v>0</v>
      </c>
      <c r="AM10" s="37">
        <f>AM$4*投入係数表!AM9</f>
        <v>0</v>
      </c>
      <c r="AN10" s="37">
        <f>AN$4*投入係数表!AN9</f>
        <v>0</v>
      </c>
      <c r="AO10" s="37">
        <f>AO$4*投入係数表!AO9</f>
        <v>0</v>
      </c>
      <c r="AP10" s="34">
        <f t="shared" si="0"/>
        <v>0</v>
      </c>
    </row>
    <row r="11" spans="1:42" x14ac:dyDescent="0.15">
      <c r="A11" s="8" t="s">
        <v>204</v>
      </c>
      <c r="B11" s="9" t="s">
        <v>178</v>
      </c>
      <c r="C11" s="37">
        <f>C$4*投入係数表!C10</f>
        <v>0</v>
      </c>
      <c r="D11" s="37">
        <f>D$4*投入係数表!D10</f>
        <v>0</v>
      </c>
      <c r="E11" s="37">
        <f>E$4*投入係数表!E10</f>
        <v>0</v>
      </c>
      <c r="F11" s="37">
        <f>F$4*投入係数表!F10</f>
        <v>0</v>
      </c>
      <c r="G11" s="37">
        <f>G$4*投入係数表!G10</f>
        <v>0</v>
      </c>
      <c r="H11" s="37">
        <f>H$4*投入係数表!H10</f>
        <v>0</v>
      </c>
      <c r="I11" s="37">
        <f>I$4*投入係数表!I10</f>
        <v>0</v>
      </c>
      <c r="J11" s="37">
        <f>J$4*投入係数表!J10</f>
        <v>0</v>
      </c>
      <c r="K11" s="37">
        <f>K$4*投入係数表!K10</f>
        <v>0</v>
      </c>
      <c r="L11" s="37">
        <f>L$4*投入係数表!L10</f>
        <v>0</v>
      </c>
      <c r="M11" s="37">
        <f>M$4*投入係数表!M10</f>
        <v>0</v>
      </c>
      <c r="N11" s="37">
        <f>N$4*投入係数表!N10</f>
        <v>0</v>
      </c>
      <c r="O11" s="37">
        <f>O$4*投入係数表!O10</f>
        <v>0</v>
      </c>
      <c r="P11" s="37">
        <f>P$4*投入係数表!P10</f>
        <v>0</v>
      </c>
      <c r="Q11" s="37">
        <f>Q$4*投入係数表!Q10</f>
        <v>0</v>
      </c>
      <c r="R11" s="37">
        <f>R$4*投入係数表!R10</f>
        <v>0</v>
      </c>
      <c r="S11" s="37">
        <f>S$4*投入係数表!S10</f>
        <v>0</v>
      </c>
      <c r="T11" s="37">
        <f>T$4*投入係数表!T10</f>
        <v>0</v>
      </c>
      <c r="U11" s="37">
        <f>U$4*投入係数表!U10</f>
        <v>0</v>
      </c>
      <c r="V11" s="37">
        <f>V$4*投入係数表!V10</f>
        <v>0</v>
      </c>
      <c r="W11" s="37">
        <f>W$4*投入係数表!W10</f>
        <v>0</v>
      </c>
      <c r="X11" s="37">
        <f>X$4*投入係数表!X10</f>
        <v>0</v>
      </c>
      <c r="Y11" s="37">
        <f>Y$4*投入係数表!Y10</f>
        <v>0</v>
      </c>
      <c r="Z11" s="37">
        <f>Z$4*投入係数表!Z10</f>
        <v>0</v>
      </c>
      <c r="AA11" s="37">
        <f>AA$4*投入係数表!AA10</f>
        <v>0</v>
      </c>
      <c r="AB11" s="37">
        <f>AB$4*投入係数表!AB10</f>
        <v>0</v>
      </c>
      <c r="AC11" s="37">
        <f>AC$4*投入係数表!AC10</f>
        <v>0</v>
      </c>
      <c r="AD11" s="37">
        <f>AD$4*投入係数表!AD10</f>
        <v>0</v>
      </c>
      <c r="AE11" s="37">
        <f>AE$4*投入係数表!AE10</f>
        <v>0</v>
      </c>
      <c r="AF11" s="37">
        <f>AF$4*投入係数表!AF10</f>
        <v>0</v>
      </c>
      <c r="AG11" s="37">
        <f>AG$4*投入係数表!AG10</f>
        <v>0</v>
      </c>
      <c r="AH11" s="37">
        <f>AH$4*投入係数表!AH10</f>
        <v>0</v>
      </c>
      <c r="AI11" s="37">
        <f>AI$4*投入係数表!AI10</f>
        <v>0</v>
      </c>
      <c r="AJ11" s="37">
        <f>AJ$4*投入係数表!AJ10</f>
        <v>0</v>
      </c>
      <c r="AK11" s="37">
        <f>AK$4*投入係数表!AK10</f>
        <v>0</v>
      </c>
      <c r="AL11" s="37">
        <f>AL$4*投入係数表!AL10</f>
        <v>0</v>
      </c>
      <c r="AM11" s="37">
        <f>AM$4*投入係数表!AM10</f>
        <v>0</v>
      </c>
      <c r="AN11" s="37">
        <f>AN$4*投入係数表!AN10</f>
        <v>0</v>
      </c>
      <c r="AO11" s="37">
        <f>AO$4*投入係数表!AO10</f>
        <v>0</v>
      </c>
      <c r="AP11" s="34">
        <f t="shared" si="0"/>
        <v>0</v>
      </c>
    </row>
    <row r="12" spans="1:42" x14ac:dyDescent="0.15">
      <c r="A12" s="8" t="s">
        <v>205</v>
      </c>
      <c r="B12" s="9" t="s">
        <v>179</v>
      </c>
      <c r="C12" s="37">
        <f>C$4*投入係数表!C11</f>
        <v>0</v>
      </c>
      <c r="D12" s="37">
        <f>D$4*投入係数表!D11</f>
        <v>0</v>
      </c>
      <c r="E12" s="37">
        <f>E$4*投入係数表!E11</f>
        <v>0</v>
      </c>
      <c r="F12" s="37">
        <f>F$4*投入係数表!F11</f>
        <v>0</v>
      </c>
      <c r="G12" s="37">
        <f>G$4*投入係数表!G11</f>
        <v>0</v>
      </c>
      <c r="H12" s="37">
        <f>H$4*投入係数表!H11</f>
        <v>0</v>
      </c>
      <c r="I12" s="37">
        <f>I$4*投入係数表!I11</f>
        <v>0</v>
      </c>
      <c r="J12" s="37">
        <f>J$4*投入係数表!J11</f>
        <v>0</v>
      </c>
      <c r="K12" s="37">
        <f>K$4*投入係数表!K11</f>
        <v>0</v>
      </c>
      <c r="L12" s="37">
        <f>L$4*投入係数表!L11</f>
        <v>0</v>
      </c>
      <c r="M12" s="37">
        <f>M$4*投入係数表!M11</f>
        <v>0</v>
      </c>
      <c r="N12" s="37">
        <f>N$4*投入係数表!N11</f>
        <v>0</v>
      </c>
      <c r="O12" s="37">
        <f>O$4*投入係数表!O11</f>
        <v>0</v>
      </c>
      <c r="P12" s="37">
        <f>P$4*投入係数表!P11</f>
        <v>0</v>
      </c>
      <c r="Q12" s="37">
        <f>Q$4*投入係数表!Q11</f>
        <v>0</v>
      </c>
      <c r="R12" s="37">
        <f>R$4*投入係数表!R11</f>
        <v>0</v>
      </c>
      <c r="S12" s="37">
        <f>S$4*投入係数表!S11</f>
        <v>0</v>
      </c>
      <c r="T12" s="37">
        <f>T$4*投入係数表!T11</f>
        <v>0</v>
      </c>
      <c r="U12" s="37">
        <f>U$4*投入係数表!U11</f>
        <v>0</v>
      </c>
      <c r="V12" s="37">
        <f>V$4*投入係数表!V11</f>
        <v>0</v>
      </c>
      <c r="W12" s="37">
        <f>W$4*投入係数表!W11</f>
        <v>0</v>
      </c>
      <c r="X12" s="37">
        <f>X$4*投入係数表!X11</f>
        <v>0</v>
      </c>
      <c r="Y12" s="37">
        <f>Y$4*投入係数表!Y11</f>
        <v>0</v>
      </c>
      <c r="Z12" s="37">
        <f>Z$4*投入係数表!Z11</f>
        <v>0</v>
      </c>
      <c r="AA12" s="37">
        <f>AA$4*投入係数表!AA11</f>
        <v>0</v>
      </c>
      <c r="AB12" s="37">
        <f>AB$4*投入係数表!AB11</f>
        <v>0</v>
      </c>
      <c r="AC12" s="37">
        <f>AC$4*投入係数表!AC11</f>
        <v>0</v>
      </c>
      <c r="AD12" s="37">
        <f>AD$4*投入係数表!AD11</f>
        <v>0</v>
      </c>
      <c r="AE12" s="37">
        <f>AE$4*投入係数表!AE11</f>
        <v>0</v>
      </c>
      <c r="AF12" s="37">
        <f>AF$4*投入係数表!AF11</f>
        <v>0</v>
      </c>
      <c r="AG12" s="37">
        <f>AG$4*投入係数表!AG11</f>
        <v>0</v>
      </c>
      <c r="AH12" s="37">
        <f>AH$4*投入係数表!AH11</f>
        <v>0</v>
      </c>
      <c r="AI12" s="37">
        <f>AI$4*投入係数表!AI11</f>
        <v>0</v>
      </c>
      <c r="AJ12" s="37">
        <f>AJ$4*投入係数表!AJ11</f>
        <v>0</v>
      </c>
      <c r="AK12" s="37">
        <f>AK$4*投入係数表!AK11</f>
        <v>0</v>
      </c>
      <c r="AL12" s="37">
        <f>AL$4*投入係数表!AL11</f>
        <v>0</v>
      </c>
      <c r="AM12" s="37">
        <f>AM$4*投入係数表!AM11</f>
        <v>0</v>
      </c>
      <c r="AN12" s="37">
        <f>AN$4*投入係数表!AN11</f>
        <v>0</v>
      </c>
      <c r="AO12" s="37">
        <f>AO$4*投入係数表!AO11</f>
        <v>0</v>
      </c>
      <c r="AP12" s="34">
        <f t="shared" si="0"/>
        <v>0</v>
      </c>
    </row>
    <row r="13" spans="1:42" x14ac:dyDescent="0.15">
      <c r="A13" s="8" t="s">
        <v>206</v>
      </c>
      <c r="B13" s="9" t="s">
        <v>180</v>
      </c>
      <c r="C13" s="37">
        <f>C$4*投入係数表!C12</f>
        <v>0</v>
      </c>
      <c r="D13" s="37">
        <f>D$4*投入係数表!D12</f>
        <v>0</v>
      </c>
      <c r="E13" s="37">
        <f>E$4*投入係数表!E12</f>
        <v>0</v>
      </c>
      <c r="F13" s="37">
        <f>F$4*投入係数表!F12</f>
        <v>0</v>
      </c>
      <c r="G13" s="37">
        <f>G$4*投入係数表!G12</f>
        <v>0</v>
      </c>
      <c r="H13" s="37">
        <f>H$4*投入係数表!H12</f>
        <v>0</v>
      </c>
      <c r="I13" s="37">
        <f>I$4*投入係数表!I12</f>
        <v>0</v>
      </c>
      <c r="J13" s="37">
        <f>J$4*投入係数表!J12</f>
        <v>0</v>
      </c>
      <c r="K13" s="37">
        <f>K$4*投入係数表!K12</f>
        <v>0</v>
      </c>
      <c r="L13" s="37">
        <f>L$4*投入係数表!L12</f>
        <v>0</v>
      </c>
      <c r="M13" s="37">
        <f>M$4*投入係数表!M12</f>
        <v>0</v>
      </c>
      <c r="N13" s="37">
        <f>N$4*投入係数表!N12</f>
        <v>0</v>
      </c>
      <c r="O13" s="37">
        <f>O$4*投入係数表!O12</f>
        <v>0</v>
      </c>
      <c r="P13" s="37">
        <f>P$4*投入係数表!P12</f>
        <v>0</v>
      </c>
      <c r="Q13" s="37">
        <f>Q$4*投入係数表!Q12</f>
        <v>0</v>
      </c>
      <c r="R13" s="37">
        <f>R$4*投入係数表!R12</f>
        <v>0</v>
      </c>
      <c r="S13" s="37">
        <f>S$4*投入係数表!S12</f>
        <v>0</v>
      </c>
      <c r="T13" s="37">
        <f>T$4*投入係数表!T12</f>
        <v>0</v>
      </c>
      <c r="U13" s="37">
        <f>U$4*投入係数表!U12</f>
        <v>0</v>
      </c>
      <c r="V13" s="37">
        <f>V$4*投入係数表!V12</f>
        <v>0</v>
      </c>
      <c r="W13" s="37">
        <f>W$4*投入係数表!W12</f>
        <v>0</v>
      </c>
      <c r="X13" s="37">
        <f>X$4*投入係数表!X12</f>
        <v>0</v>
      </c>
      <c r="Y13" s="37">
        <f>Y$4*投入係数表!Y12</f>
        <v>0</v>
      </c>
      <c r="Z13" s="37">
        <f>Z$4*投入係数表!Z12</f>
        <v>0</v>
      </c>
      <c r="AA13" s="37">
        <f>AA$4*投入係数表!AA12</f>
        <v>0</v>
      </c>
      <c r="AB13" s="37">
        <f>AB$4*投入係数表!AB12</f>
        <v>0</v>
      </c>
      <c r="AC13" s="37">
        <f>AC$4*投入係数表!AC12</f>
        <v>0</v>
      </c>
      <c r="AD13" s="37">
        <f>AD$4*投入係数表!AD12</f>
        <v>0</v>
      </c>
      <c r="AE13" s="37">
        <f>AE$4*投入係数表!AE12</f>
        <v>0</v>
      </c>
      <c r="AF13" s="37">
        <f>AF$4*投入係数表!AF12</f>
        <v>0</v>
      </c>
      <c r="AG13" s="37">
        <f>AG$4*投入係数表!AG12</f>
        <v>0</v>
      </c>
      <c r="AH13" s="37">
        <f>AH$4*投入係数表!AH12</f>
        <v>0</v>
      </c>
      <c r="AI13" s="37">
        <f>AI$4*投入係数表!AI12</f>
        <v>0</v>
      </c>
      <c r="AJ13" s="37">
        <f>AJ$4*投入係数表!AJ12</f>
        <v>0</v>
      </c>
      <c r="AK13" s="37">
        <f>AK$4*投入係数表!AK12</f>
        <v>0</v>
      </c>
      <c r="AL13" s="37">
        <f>AL$4*投入係数表!AL12</f>
        <v>0</v>
      </c>
      <c r="AM13" s="37">
        <f>AM$4*投入係数表!AM12</f>
        <v>0</v>
      </c>
      <c r="AN13" s="37">
        <f>AN$4*投入係数表!AN12</f>
        <v>0</v>
      </c>
      <c r="AO13" s="37">
        <f>AO$4*投入係数表!AO12</f>
        <v>0</v>
      </c>
      <c r="AP13" s="34">
        <f t="shared" si="0"/>
        <v>0</v>
      </c>
    </row>
    <row r="14" spans="1:42" x14ac:dyDescent="0.15">
      <c r="A14" s="8" t="s">
        <v>207</v>
      </c>
      <c r="B14" s="9" t="s">
        <v>208</v>
      </c>
      <c r="C14" s="37">
        <f>C$4*投入係数表!C13</f>
        <v>0</v>
      </c>
      <c r="D14" s="37">
        <f>D$4*投入係数表!D13</f>
        <v>0</v>
      </c>
      <c r="E14" s="37">
        <f>E$4*投入係数表!E13</f>
        <v>0</v>
      </c>
      <c r="F14" s="37">
        <f>F$4*投入係数表!F13</f>
        <v>0</v>
      </c>
      <c r="G14" s="37">
        <f>G$4*投入係数表!G13</f>
        <v>0</v>
      </c>
      <c r="H14" s="37">
        <f>H$4*投入係数表!H13</f>
        <v>0</v>
      </c>
      <c r="I14" s="37">
        <f>I$4*投入係数表!I13</f>
        <v>0</v>
      </c>
      <c r="J14" s="37">
        <f>J$4*投入係数表!J13</f>
        <v>0</v>
      </c>
      <c r="K14" s="37">
        <f>K$4*投入係数表!K13</f>
        <v>0</v>
      </c>
      <c r="L14" s="37">
        <f>L$4*投入係数表!L13</f>
        <v>0</v>
      </c>
      <c r="M14" s="37">
        <f>M$4*投入係数表!M13</f>
        <v>0</v>
      </c>
      <c r="N14" s="37">
        <f>N$4*投入係数表!N13</f>
        <v>0</v>
      </c>
      <c r="O14" s="37">
        <f>O$4*投入係数表!O13</f>
        <v>0</v>
      </c>
      <c r="P14" s="37">
        <f>P$4*投入係数表!P13</f>
        <v>0</v>
      </c>
      <c r="Q14" s="37">
        <f>Q$4*投入係数表!Q13</f>
        <v>0</v>
      </c>
      <c r="R14" s="37">
        <f>R$4*投入係数表!R13</f>
        <v>0</v>
      </c>
      <c r="S14" s="37">
        <f>S$4*投入係数表!S13</f>
        <v>0</v>
      </c>
      <c r="T14" s="37">
        <f>T$4*投入係数表!T13</f>
        <v>0</v>
      </c>
      <c r="U14" s="37">
        <f>U$4*投入係数表!U13</f>
        <v>0</v>
      </c>
      <c r="V14" s="37">
        <f>V$4*投入係数表!V13</f>
        <v>0</v>
      </c>
      <c r="W14" s="37">
        <f>W$4*投入係数表!W13</f>
        <v>0</v>
      </c>
      <c r="X14" s="37">
        <f>X$4*投入係数表!X13</f>
        <v>0</v>
      </c>
      <c r="Y14" s="37">
        <f>Y$4*投入係数表!Y13</f>
        <v>0</v>
      </c>
      <c r="Z14" s="37">
        <f>Z$4*投入係数表!Z13</f>
        <v>0</v>
      </c>
      <c r="AA14" s="37">
        <f>AA$4*投入係数表!AA13</f>
        <v>0</v>
      </c>
      <c r="AB14" s="37">
        <f>AB$4*投入係数表!AB13</f>
        <v>0</v>
      </c>
      <c r="AC14" s="37">
        <f>AC$4*投入係数表!AC13</f>
        <v>0</v>
      </c>
      <c r="AD14" s="37">
        <f>AD$4*投入係数表!AD13</f>
        <v>0</v>
      </c>
      <c r="AE14" s="37">
        <f>AE$4*投入係数表!AE13</f>
        <v>0</v>
      </c>
      <c r="AF14" s="37">
        <f>AF$4*投入係数表!AF13</f>
        <v>0</v>
      </c>
      <c r="AG14" s="37">
        <f>AG$4*投入係数表!AG13</f>
        <v>0</v>
      </c>
      <c r="AH14" s="37">
        <f>AH$4*投入係数表!AH13</f>
        <v>0</v>
      </c>
      <c r="AI14" s="37">
        <f>AI$4*投入係数表!AI13</f>
        <v>0</v>
      </c>
      <c r="AJ14" s="37">
        <f>AJ$4*投入係数表!AJ13</f>
        <v>0</v>
      </c>
      <c r="AK14" s="37">
        <f>AK$4*投入係数表!AK13</f>
        <v>0</v>
      </c>
      <c r="AL14" s="37">
        <f>AL$4*投入係数表!AL13</f>
        <v>0</v>
      </c>
      <c r="AM14" s="37">
        <f>AM$4*投入係数表!AM13</f>
        <v>0</v>
      </c>
      <c r="AN14" s="37">
        <f>AN$4*投入係数表!AN13</f>
        <v>0</v>
      </c>
      <c r="AO14" s="37">
        <f>AO$4*投入係数表!AO13</f>
        <v>0</v>
      </c>
      <c r="AP14" s="34">
        <f t="shared" si="0"/>
        <v>0</v>
      </c>
    </row>
    <row r="15" spans="1:42" x14ac:dyDescent="0.15">
      <c r="A15" s="8" t="s">
        <v>209</v>
      </c>
      <c r="B15" s="9" t="s">
        <v>181</v>
      </c>
      <c r="C15" s="37">
        <f>C$4*投入係数表!C14</f>
        <v>0</v>
      </c>
      <c r="D15" s="37">
        <f>D$4*投入係数表!D14</f>
        <v>0</v>
      </c>
      <c r="E15" s="37">
        <f>E$4*投入係数表!E14</f>
        <v>0</v>
      </c>
      <c r="F15" s="37">
        <f>F$4*投入係数表!F14</f>
        <v>0</v>
      </c>
      <c r="G15" s="37">
        <f>G$4*投入係数表!G14</f>
        <v>0</v>
      </c>
      <c r="H15" s="37">
        <f>H$4*投入係数表!H14</f>
        <v>0</v>
      </c>
      <c r="I15" s="37">
        <f>I$4*投入係数表!I14</f>
        <v>0</v>
      </c>
      <c r="J15" s="37">
        <f>J$4*投入係数表!J14</f>
        <v>0</v>
      </c>
      <c r="K15" s="37">
        <f>K$4*投入係数表!K14</f>
        <v>0</v>
      </c>
      <c r="L15" s="37">
        <f>L$4*投入係数表!L14</f>
        <v>0</v>
      </c>
      <c r="M15" s="37">
        <f>M$4*投入係数表!M14</f>
        <v>0</v>
      </c>
      <c r="N15" s="37">
        <f>N$4*投入係数表!N14</f>
        <v>0</v>
      </c>
      <c r="O15" s="37">
        <f>O$4*投入係数表!O14</f>
        <v>0</v>
      </c>
      <c r="P15" s="37">
        <f>P$4*投入係数表!P14</f>
        <v>0</v>
      </c>
      <c r="Q15" s="37">
        <f>Q$4*投入係数表!Q14</f>
        <v>0</v>
      </c>
      <c r="R15" s="37">
        <f>R$4*投入係数表!R14</f>
        <v>0</v>
      </c>
      <c r="S15" s="37">
        <f>S$4*投入係数表!S14</f>
        <v>0</v>
      </c>
      <c r="T15" s="37">
        <f>T$4*投入係数表!T14</f>
        <v>0</v>
      </c>
      <c r="U15" s="37">
        <f>U$4*投入係数表!U14</f>
        <v>0</v>
      </c>
      <c r="V15" s="37">
        <f>V$4*投入係数表!V14</f>
        <v>0</v>
      </c>
      <c r="W15" s="37">
        <f>W$4*投入係数表!W14</f>
        <v>0</v>
      </c>
      <c r="X15" s="37">
        <f>X$4*投入係数表!X14</f>
        <v>0</v>
      </c>
      <c r="Y15" s="37">
        <f>Y$4*投入係数表!Y14</f>
        <v>0</v>
      </c>
      <c r="Z15" s="37">
        <f>Z$4*投入係数表!Z14</f>
        <v>0</v>
      </c>
      <c r="AA15" s="37">
        <f>AA$4*投入係数表!AA14</f>
        <v>0</v>
      </c>
      <c r="AB15" s="37">
        <f>AB$4*投入係数表!AB14</f>
        <v>0</v>
      </c>
      <c r="AC15" s="37">
        <f>AC$4*投入係数表!AC14</f>
        <v>0</v>
      </c>
      <c r="AD15" s="37">
        <f>AD$4*投入係数表!AD14</f>
        <v>0</v>
      </c>
      <c r="AE15" s="37">
        <f>AE$4*投入係数表!AE14</f>
        <v>0</v>
      </c>
      <c r="AF15" s="37">
        <f>AF$4*投入係数表!AF14</f>
        <v>0</v>
      </c>
      <c r="AG15" s="37">
        <f>AG$4*投入係数表!AG14</f>
        <v>0</v>
      </c>
      <c r="AH15" s="37">
        <f>AH$4*投入係数表!AH14</f>
        <v>0</v>
      </c>
      <c r="AI15" s="37">
        <f>AI$4*投入係数表!AI14</f>
        <v>0</v>
      </c>
      <c r="AJ15" s="37">
        <f>AJ$4*投入係数表!AJ14</f>
        <v>0</v>
      </c>
      <c r="AK15" s="37">
        <f>AK$4*投入係数表!AK14</f>
        <v>0</v>
      </c>
      <c r="AL15" s="37">
        <f>AL$4*投入係数表!AL14</f>
        <v>0</v>
      </c>
      <c r="AM15" s="37">
        <f>AM$4*投入係数表!AM14</f>
        <v>0</v>
      </c>
      <c r="AN15" s="37">
        <f>AN$4*投入係数表!AN14</f>
        <v>0</v>
      </c>
      <c r="AO15" s="37">
        <f>AO$4*投入係数表!AO14</f>
        <v>0</v>
      </c>
      <c r="AP15" s="34">
        <f t="shared" si="0"/>
        <v>0</v>
      </c>
    </row>
    <row r="16" spans="1:42" x14ac:dyDescent="0.15">
      <c r="A16" s="8" t="s">
        <v>210</v>
      </c>
      <c r="B16" s="9" t="s">
        <v>182</v>
      </c>
      <c r="C16" s="37">
        <f>C$4*投入係数表!C15</f>
        <v>0</v>
      </c>
      <c r="D16" s="37">
        <f>D$4*投入係数表!D15</f>
        <v>0</v>
      </c>
      <c r="E16" s="37">
        <f>E$4*投入係数表!E15</f>
        <v>0</v>
      </c>
      <c r="F16" s="37">
        <f>F$4*投入係数表!F15</f>
        <v>0</v>
      </c>
      <c r="G16" s="37">
        <f>G$4*投入係数表!G15</f>
        <v>0</v>
      </c>
      <c r="H16" s="37">
        <f>H$4*投入係数表!H15</f>
        <v>0</v>
      </c>
      <c r="I16" s="37">
        <f>I$4*投入係数表!I15</f>
        <v>0</v>
      </c>
      <c r="J16" s="37">
        <f>J$4*投入係数表!J15</f>
        <v>0</v>
      </c>
      <c r="K16" s="37">
        <f>K$4*投入係数表!K15</f>
        <v>0</v>
      </c>
      <c r="L16" s="37">
        <f>L$4*投入係数表!L15</f>
        <v>0</v>
      </c>
      <c r="M16" s="37">
        <f>M$4*投入係数表!M15</f>
        <v>0</v>
      </c>
      <c r="N16" s="37">
        <f>N$4*投入係数表!N15</f>
        <v>0</v>
      </c>
      <c r="O16" s="37">
        <f>O$4*投入係数表!O15</f>
        <v>0</v>
      </c>
      <c r="P16" s="37">
        <f>P$4*投入係数表!P15</f>
        <v>0</v>
      </c>
      <c r="Q16" s="37">
        <f>Q$4*投入係数表!Q15</f>
        <v>0</v>
      </c>
      <c r="R16" s="37">
        <f>R$4*投入係数表!R15</f>
        <v>0</v>
      </c>
      <c r="S16" s="37">
        <f>S$4*投入係数表!S15</f>
        <v>0</v>
      </c>
      <c r="T16" s="37">
        <f>T$4*投入係数表!T15</f>
        <v>0</v>
      </c>
      <c r="U16" s="37">
        <f>U$4*投入係数表!U15</f>
        <v>0</v>
      </c>
      <c r="V16" s="37">
        <f>V$4*投入係数表!V15</f>
        <v>0</v>
      </c>
      <c r="W16" s="37">
        <f>W$4*投入係数表!W15</f>
        <v>0</v>
      </c>
      <c r="X16" s="37">
        <f>X$4*投入係数表!X15</f>
        <v>0</v>
      </c>
      <c r="Y16" s="37">
        <f>Y$4*投入係数表!Y15</f>
        <v>0</v>
      </c>
      <c r="Z16" s="37">
        <f>Z$4*投入係数表!Z15</f>
        <v>0</v>
      </c>
      <c r="AA16" s="37">
        <f>AA$4*投入係数表!AA15</f>
        <v>0</v>
      </c>
      <c r="AB16" s="37">
        <f>AB$4*投入係数表!AB15</f>
        <v>0</v>
      </c>
      <c r="AC16" s="37">
        <f>AC$4*投入係数表!AC15</f>
        <v>0</v>
      </c>
      <c r="AD16" s="37">
        <f>AD$4*投入係数表!AD15</f>
        <v>0</v>
      </c>
      <c r="AE16" s="37">
        <f>AE$4*投入係数表!AE15</f>
        <v>0</v>
      </c>
      <c r="AF16" s="37">
        <f>AF$4*投入係数表!AF15</f>
        <v>0</v>
      </c>
      <c r="AG16" s="37">
        <f>AG$4*投入係数表!AG15</f>
        <v>0</v>
      </c>
      <c r="AH16" s="37">
        <f>AH$4*投入係数表!AH15</f>
        <v>0</v>
      </c>
      <c r="AI16" s="37">
        <f>AI$4*投入係数表!AI15</f>
        <v>0</v>
      </c>
      <c r="AJ16" s="37">
        <f>AJ$4*投入係数表!AJ15</f>
        <v>0</v>
      </c>
      <c r="AK16" s="37">
        <f>AK$4*投入係数表!AK15</f>
        <v>0</v>
      </c>
      <c r="AL16" s="37">
        <f>AL$4*投入係数表!AL15</f>
        <v>0</v>
      </c>
      <c r="AM16" s="37">
        <f>AM$4*投入係数表!AM15</f>
        <v>0</v>
      </c>
      <c r="AN16" s="37">
        <f>AN$4*投入係数表!AN15</f>
        <v>0</v>
      </c>
      <c r="AO16" s="37">
        <f>AO$4*投入係数表!AO15</f>
        <v>0</v>
      </c>
      <c r="AP16" s="34">
        <f t="shared" si="0"/>
        <v>0</v>
      </c>
    </row>
    <row r="17" spans="1:42" x14ac:dyDescent="0.15">
      <c r="A17" s="8" t="s">
        <v>211</v>
      </c>
      <c r="B17" s="9" t="s">
        <v>183</v>
      </c>
      <c r="C17" s="37">
        <f>C$4*投入係数表!C16</f>
        <v>0</v>
      </c>
      <c r="D17" s="37">
        <f>D$4*投入係数表!D16</f>
        <v>0</v>
      </c>
      <c r="E17" s="37">
        <f>E$4*投入係数表!E16</f>
        <v>0</v>
      </c>
      <c r="F17" s="37">
        <f>F$4*投入係数表!F16</f>
        <v>0</v>
      </c>
      <c r="G17" s="37">
        <f>G$4*投入係数表!G16</f>
        <v>0</v>
      </c>
      <c r="H17" s="37">
        <f>H$4*投入係数表!H16</f>
        <v>0</v>
      </c>
      <c r="I17" s="37">
        <f>I$4*投入係数表!I16</f>
        <v>0</v>
      </c>
      <c r="J17" s="37">
        <f>J$4*投入係数表!J16</f>
        <v>0</v>
      </c>
      <c r="K17" s="37">
        <f>K$4*投入係数表!K16</f>
        <v>0</v>
      </c>
      <c r="L17" s="37">
        <f>L$4*投入係数表!L16</f>
        <v>0</v>
      </c>
      <c r="M17" s="37">
        <f>M$4*投入係数表!M16</f>
        <v>0</v>
      </c>
      <c r="N17" s="37">
        <f>N$4*投入係数表!N16</f>
        <v>0</v>
      </c>
      <c r="O17" s="37">
        <f>O$4*投入係数表!O16</f>
        <v>0</v>
      </c>
      <c r="P17" s="37">
        <f>P$4*投入係数表!P16</f>
        <v>0</v>
      </c>
      <c r="Q17" s="37">
        <f>Q$4*投入係数表!Q16</f>
        <v>0</v>
      </c>
      <c r="R17" s="37">
        <f>R$4*投入係数表!R16</f>
        <v>0</v>
      </c>
      <c r="S17" s="37">
        <f>S$4*投入係数表!S16</f>
        <v>0</v>
      </c>
      <c r="T17" s="37">
        <f>T$4*投入係数表!T16</f>
        <v>0</v>
      </c>
      <c r="U17" s="37">
        <f>U$4*投入係数表!U16</f>
        <v>0</v>
      </c>
      <c r="V17" s="37">
        <f>V$4*投入係数表!V16</f>
        <v>0</v>
      </c>
      <c r="W17" s="37">
        <f>W$4*投入係数表!W16</f>
        <v>0</v>
      </c>
      <c r="X17" s="37">
        <f>X$4*投入係数表!X16</f>
        <v>0</v>
      </c>
      <c r="Y17" s="37">
        <f>Y$4*投入係数表!Y16</f>
        <v>0</v>
      </c>
      <c r="Z17" s="37">
        <f>Z$4*投入係数表!Z16</f>
        <v>0</v>
      </c>
      <c r="AA17" s="37">
        <f>AA$4*投入係数表!AA16</f>
        <v>0</v>
      </c>
      <c r="AB17" s="37">
        <f>AB$4*投入係数表!AB16</f>
        <v>0</v>
      </c>
      <c r="AC17" s="37">
        <f>AC$4*投入係数表!AC16</f>
        <v>0</v>
      </c>
      <c r="AD17" s="37">
        <f>AD$4*投入係数表!AD16</f>
        <v>0</v>
      </c>
      <c r="AE17" s="37">
        <f>AE$4*投入係数表!AE16</f>
        <v>0</v>
      </c>
      <c r="AF17" s="37">
        <f>AF$4*投入係数表!AF16</f>
        <v>0</v>
      </c>
      <c r="AG17" s="37">
        <f>AG$4*投入係数表!AG16</f>
        <v>0</v>
      </c>
      <c r="AH17" s="37">
        <f>AH$4*投入係数表!AH16</f>
        <v>0</v>
      </c>
      <c r="AI17" s="37">
        <f>AI$4*投入係数表!AI16</f>
        <v>0</v>
      </c>
      <c r="AJ17" s="37">
        <f>AJ$4*投入係数表!AJ16</f>
        <v>0</v>
      </c>
      <c r="AK17" s="37">
        <f>AK$4*投入係数表!AK16</f>
        <v>0</v>
      </c>
      <c r="AL17" s="37">
        <f>AL$4*投入係数表!AL16</f>
        <v>0</v>
      </c>
      <c r="AM17" s="37">
        <f>AM$4*投入係数表!AM16</f>
        <v>0</v>
      </c>
      <c r="AN17" s="37">
        <f>AN$4*投入係数表!AN16</f>
        <v>0</v>
      </c>
      <c r="AO17" s="37">
        <f>AO$4*投入係数表!AO16</f>
        <v>0</v>
      </c>
      <c r="AP17" s="34">
        <f t="shared" si="0"/>
        <v>0</v>
      </c>
    </row>
    <row r="18" spans="1:42" x14ac:dyDescent="0.15">
      <c r="A18" s="8" t="s">
        <v>212</v>
      </c>
      <c r="B18" s="9" t="s">
        <v>184</v>
      </c>
      <c r="C18" s="37">
        <f>C$4*投入係数表!C17</f>
        <v>0</v>
      </c>
      <c r="D18" s="37">
        <f>D$4*投入係数表!D17</f>
        <v>0</v>
      </c>
      <c r="E18" s="37">
        <f>E$4*投入係数表!E17</f>
        <v>0</v>
      </c>
      <c r="F18" s="37">
        <f>F$4*投入係数表!F17</f>
        <v>0</v>
      </c>
      <c r="G18" s="37">
        <f>G$4*投入係数表!G17</f>
        <v>0</v>
      </c>
      <c r="H18" s="37">
        <f>H$4*投入係数表!H17</f>
        <v>0</v>
      </c>
      <c r="I18" s="37">
        <f>I$4*投入係数表!I17</f>
        <v>0</v>
      </c>
      <c r="J18" s="37">
        <f>J$4*投入係数表!J17</f>
        <v>0</v>
      </c>
      <c r="K18" s="37">
        <f>K$4*投入係数表!K17</f>
        <v>0</v>
      </c>
      <c r="L18" s="37">
        <f>L$4*投入係数表!L17</f>
        <v>0</v>
      </c>
      <c r="M18" s="37">
        <f>M$4*投入係数表!M17</f>
        <v>0</v>
      </c>
      <c r="N18" s="37">
        <f>N$4*投入係数表!N17</f>
        <v>0</v>
      </c>
      <c r="O18" s="37">
        <f>O$4*投入係数表!O17</f>
        <v>0</v>
      </c>
      <c r="P18" s="37">
        <f>P$4*投入係数表!P17</f>
        <v>0</v>
      </c>
      <c r="Q18" s="37">
        <f>Q$4*投入係数表!Q17</f>
        <v>0</v>
      </c>
      <c r="R18" s="37">
        <f>R$4*投入係数表!R17</f>
        <v>0</v>
      </c>
      <c r="S18" s="37">
        <f>S$4*投入係数表!S17</f>
        <v>0</v>
      </c>
      <c r="T18" s="37">
        <f>T$4*投入係数表!T17</f>
        <v>0</v>
      </c>
      <c r="U18" s="37">
        <f>U$4*投入係数表!U17</f>
        <v>0</v>
      </c>
      <c r="V18" s="37">
        <f>V$4*投入係数表!V17</f>
        <v>0</v>
      </c>
      <c r="W18" s="37">
        <f>W$4*投入係数表!W17</f>
        <v>0</v>
      </c>
      <c r="X18" s="37">
        <f>X$4*投入係数表!X17</f>
        <v>0</v>
      </c>
      <c r="Y18" s="37">
        <f>Y$4*投入係数表!Y17</f>
        <v>0</v>
      </c>
      <c r="Z18" s="37">
        <f>Z$4*投入係数表!Z17</f>
        <v>0</v>
      </c>
      <c r="AA18" s="37">
        <f>AA$4*投入係数表!AA17</f>
        <v>0</v>
      </c>
      <c r="AB18" s="37">
        <f>AB$4*投入係数表!AB17</f>
        <v>0</v>
      </c>
      <c r="AC18" s="37">
        <f>AC$4*投入係数表!AC17</f>
        <v>0</v>
      </c>
      <c r="AD18" s="37">
        <f>AD$4*投入係数表!AD17</f>
        <v>0</v>
      </c>
      <c r="AE18" s="37">
        <f>AE$4*投入係数表!AE17</f>
        <v>0</v>
      </c>
      <c r="AF18" s="37">
        <f>AF$4*投入係数表!AF17</f>
        <v>0</v>
      </c>
      <c r="AG18" s="37">
        <f>AG$4*投入係数表!AG17</f>
        <v>0</v>
      </c>
      <c r="AH18" s="37">
        <f>AH$4*投入係数表!AH17</f>
        <v>0</v>
      </c>
      <c r="AI18" s="37">
        <f>AI$4*投入係数表!AI17</f>
        <v>0</v>
      </c>
      <c r="AJ18" s="37">
        <f>AJ$4*投入係数表!AJ17</f>
        <v>0</v>
      </c>
      <c r="AK18" s="37">
        <f>AK$4*投入係数表!AK17</f>
        <v>0</v>
      </c>
      <c r="AL18" s="37">
        <f>AL$4*投入係数表!AL17</f>
        <v>0</v>
      </c>
      <c r="AM18" s="37">
        <f>AM$4*投入係数表!AM17</f>
        <v>0</v>
      </c>
      <c r="AN18" s="37">
        <f>AN$4*投入係数表!AN17</f>
        <v>0</v>
      </c>
      <c r="AO18" s="37">
        <f>AO$4*投入係数表!AO17</f>
        <v>0</v>
      </c>
      <c r="AP18" s="34">
        <f t="shared" si="0"/>
        <v>0</v>
      </c>
    </row>
    <row r="19" spans="1:42" x14ac:dyDescent="0.15">
      <c r="A19" s="8" t="s">
        <v>213</v>
      </c>
      <c r="B19" s="9" t="s">
        <v>104</v>
      </c>
      <c r="C19" s="37">
        <f>C$4*投入係数表!C18</f>
        <v>0</v>
      </c>
      <c r="D19" s="37">
        <f>D$4*投入係数表!D18</f>
        <v>0</v>
      </c>
      <c r="E19" s="37">
        <f>E$4*投入係数表!E18</f>
        <v>0</v>
      </c>
      <c r="F19" s="37">
        <f>F$4*投入係数表!F18</f>
        <v>0</v>
      </c>
      <c r="G19" s="37">
        <f>G$4*投入係数表!G18</f>
        <v>0</v>
      </c>
      <c r="H19" s="37">
        <f>H$4*投入係数表!H18</f>
        <v>0</v>
      </c>
      <c r="I19" s="37">
        <f>I$4*投入係数表!I18</f>
        <v>0</v>
      </c>
      <c r="J19" s="37">
        <f>J$4*投入係数表!J18</f>
        <v>0</v>
      </c>
      <c r="K19" s="37">
        <f>K$4*投入係数表!K18</f>
        <v>0</v>
      </c>
      <c r="L19" s="37">
        <f>L$4*投入係数表!L18</f>
        <v>0</v>
      </c>
      <c r="M19" s="37">
        <f>M$4*投入係数表!M18</f>
        <v>0</v>
      </c>
      <c r="N19" s="37">
        <f>N$4*投入係数表!N18</f>
        <v>0</v>
      </c>
      <c r="O19" s="37">
        <f>O$4*投入係数表!O18</f>
        <v>0</v>
      </c>
      <c r="P19" s="37">
        <f>P$4*投入係数表!P18</f>
        <v>0</v>
      </c>
      <c r="Q19" s="37">
        <f>Q$4*投入係数表!Q18</f>
        <v>0</v>
      </c>
      <c r="R19" s="37">
        <f>R$4*投入係数表!R18</f>
        <v>0</v>
      </c>
      <c r="S19" s="37">
        <f>S$4*投入係数表!S18</f>
        <v>0</v>
      </c>
      <c r="T19" s="37">
        <f>T$4*投入係数表!T18</f>
        <v>0</v>
      </c>
      <c r="U19" s="37">
        <f>U$4*投入係数表!U18</f>
        <v>0</v>
      </c>
      <c r="V19" s="37">
        <f>V$4*投入係数表!V18</f>
        <v>0</v>
      </c>
      <c r="W19" s="37">
        <f>W$4*投入係数表!W18</f>
        <v>0</v>
      </c>
      <c r="X19" s="37">
        <f>X$4*投入係数表!X18</f>
        <v>0</v>
      </c>
      <c r="Y19" s="37">
        <f>Y$4*投入係数表!Y18</f>
        <v>0</v>
      </c>
      <c r="Z19" s="37">
        <f>Z$4*投入係数表!Z18</f>
        <v>0</v>
      </c>
      <c r="AA19" s="37">
        <f>AA$4*投入係数表!AA18</f>
        <v>0</v>
      </c>
      <c r="AB19" s="37">
        <f>AB$4*投入係数表!AB18</f>
        <v>0</v>
      </c>
      <c r="AC19" s="37">
        <f>AC$4*投入係数表!AC18</f>
        <v>0</v>
      </c>
      <c r="AD19" s="37">
        <f>AD$4*投入係数表!AD18</f>
        <v>0</v>
      </c>
      <c r="AE19" s="37">
        <f>AE$4*投入係数表!AE18</f>
        <v>0</v>
      </c>
      <c r="AF19" s="37">
        <f>AF$4*投入係数表!AF18</f>
        <v>0</v>
      </c>
      <c r="AG19" s="37">
        <f>AG$4*投入係数表!AG18</f>
        <v>0</v>
      </c>
      <c r="AH19" s="37">
        <f>AH$4*投入係数表!AH18</f>
        <v>0</v>
      </c>
      <c r="AI19" s="37">
        <f>AI$4*投入係数表!AI18</f>
        <v>0</v>
      </c>
      <c r="AJ19" s="37">
        <f>AJ$4*投入係数表!AJ18</f>
        <v>0</v>
      </c>
      <c r="AK19" s="37">
        <f>AK$4*投入係数表!AK18</f>
        <v>0</v>
      </c>
      <c r="AL19" s="37">
        <f>AL$4*投入係数表!AL18</f>
        <v>0</v>
      </c>
      <c r="AM19" s="37">
        <f>AM$4*投入係数表!AM18</f>
        <v>0</v>
      </c>
      <c r="AN19" s="37">
        <f>AN$4*投入係数表!AN18</f>
        <v>0</v>
      </c>
      <c r="AO19" s="37">
        <f>AO$4*投入係数表!AO18</f>
        <v>0</v>
      </c>
      <c r="AP19" s="34">
        <f t="shared" si="0"/>
        <v>0</v>
      </c>
    </row>
    <row r="20" spans="1:42" x14ac:dyDescent="0.15">
      <c r="A20" s="8" t="s">
        <v>214</v>
      </c>
      <c r="B20" s="9" t="s">
        <v>105</v>
      </c>
      <c r="C20" s="37">
        <f>C$4*投入係数表!C19</f>
        <v>0</v>
      </c>
      <c r="D20" s="37">
        <f>D$4*投入係数表!D19</f>
        <v>0</v>
      </c>
      <c r="E20" s="37">
        <f>E$4*投入係数表!E19</f>
        <v>0</v>
      </c>
      <c r="F20" s="37">
        <f>F$4*投入係数表!F19</f>
        <v>0</v>
      </c>
      <c r="G20" s="37">
        <f>G$4*投入係数表!G19</f>
        <v>0</v>
      </c>
      <c r="H20" s="37">
        <f>H$4*投入係数表!H19</f>
        <v>0</v>
      </c>
      <c r="I20" s="37">
        <f>I$4*投入係数表!I19</f>
        <v>0</v>
      </c>
      <c r="J20" s="37">
        <f>J$4*投入係数表!J19</f>
        <v>0</v>
      </c>
      <c r="K20" s="37">
        <f>K$4*投入係数表!K19</f>
        <v>0</v>
      </c>
      <c r="L20" s="37">
        <f>L$4*投入係数表!L19</f>
        <v>0</v>
      </c>
      <c r="M20" s="37">
        <f>M$4*投入係数表!M19</f>
        <v>0</v>
      </c>
      <c r="N20" s="37">
        <f>N$4*投入係数表!N19</f>
        <v>0</v>
      </c>
      <c r="O20" s="37">
        <f>O$4*投入係数表!O19</f>
        <v>0</v>
      </c>
      <c r="P20" s="37">
        <f>P$4*投入係数表!P19</f>
        <v>0</v>
      </c>
      <c r="Q20" s="37">
        <f>Q$4*投入係数表!Q19</f>
        <v>0</v>
      </c>
      <c r="R20" s="37">
        <f>R$4*投入係数表!R19</f>
        <v>0</v>
      </c>
      <c r="S20" s="37">
        <f>S$4*投入係数表!S19</f>
        <v>0</v>
      </c>
      <c r="T20" s="37">
        <f>T$4*投入係数表!T19</f>
        <v>0</v>
      </c>
      <c r="U20" s="37">
        <f>U$4*投入係数表!U19</f>
        <v>0</v>
      </c>
      <c r="V20" s="37">
        <f>V$4*投入係数表!V19</f>
        <v>0</v>
      </c>
      <c r="W20" s="37">
        <f>W$4*投入係数表!W19</f>
        <v>0</v>
      </c>
      <c r="X20" s="37">
        <f>X$4*投入係数表!X19</f>
        <v>0</v>
      </c>
      <c r="Y20" s="37">
        <f>Y$4*投入係数表!Y19</f>
        <v>0</v>
      </c>
      <c r="Z20" s="37">
        <f>Z$4*投入係数表!Z19</f>
        <v>0</v>
      </c>
      <c r="AA20" s="37">
        <f>AA$4*投入係数表!AA19</f>
        <v>0</v>
      </c>
      <c r="AB20" s="37">
        <f>AB$4*投入係数表!AB19</f>
        <v>0</v>
      </c>
      <c r="AC20" s="37">
        <f>AC$4*投入係数表!AC19</f>
        <v>0</v>
      </c>
      <c r="AD20" s="37">
        <f>AD$4*投入係数表!AD19</f>
        <v>0</v>
      </c>
      <c r="AE20" s="37">
        <f>AE$4*投入係数表!AE19</f>
        <v>0</v>
      </c>
      <c r="AF20" s="37">
        <f>AF$4*投入係数表!AF19</f>
        <v>0</v>
      </c>
      <c r="AG20" s="37">
        <f>AG$4*投入係数表!AG19</f>
        <v>0</v>
      </c>
      <c r="AH20" s="37">
        <f>AH$4*投入係数表!AH19</f>
        <v>0</v>
      </c>
      <c r="AI20" s="37">
        <f>AI$4*投入係数表!AI19</f>
        <v>0</v>
      </c>
      <c r="AJ20" s="37">
        <f>AJ$4*投入係数表!AJ19</f>
        <v>0</v>
      </c>
      <c r="AK20" s="37">
        <f>AK$4*投入係数表!AK19</f>
        <v>0</v>
      </c>
      <c r="AL20" s="37">
        <f>AL$4*投入係数表!AL19</f>
        <v>0</v>
      </c>
      <c r="AM20" s="37">
        <f>AM$4*投入係数表!AM19</f>
        <v>0</v>
      </c>
      <c r="AN20" s="37">
        <f>AN$4*投入係数表!AN19</f>
        <v>0</v>
      </c>
      <c r="AO20" s="37">
        <f>AO$4*投入係数表!AO19</f>
        <v>0</v>
      </c>
      <c r="AP20" s="34">
        <f t="shared" si="0"/>
        <v>0</v>
      </c>
    </row>
    <row r="21" spans="1:42" x14ac:dyDescent="0.15">
      <c r="A21" s="8" t="s">
        <v>215</v>
      </c>
      <c r="B21" s="9" t="s">
        <v>106</v>
      </c>
      <c r="C21" s="37">
        <f>C$4*投入係数表!C20</f>
        <v>0</v>
      </c>
      <c r="D21" s="37">
        <f>D$4*投入係数表!D20</f>
        <v>0</v>
      </c>
      <c r="E21" s="37">
        <f>E$4*投入係数表!E20</f>
        <v>0</v>
      </c>
      <c r="F21" s="37">
        <f>F$4*投入係数表!F20</f>
        <v>0</v>
      </c>
      <c r="G21" s="37">
        <f>G$4*投入係数表!G20</f>
        <v>0</v>
      </c>
      <c r="H21" s="37">
        <f>H$4*投入係数表!H20</f>
        <v>0</v>
      </c>
      <c r="I21" s="37">
        <f>I$4*投入係数表!I20</f>
        <v>0</v>
      </c>
      <c r="J21" s="37">
        <f>J$4*投入係数表!J20</f>
        <v>0</v>
      </c>
      <c r="K21" s="37">
        <f>K$4*投入係数表!K20</f>
        <v>0</v>
      </c>
      <c r="L21" s="37">
        <f>L$4*投入係数表!L20</f>
        <v>0</v>
      </c>
      <c r="M21" s="37">
        <f>M$4*投入係数表!M20</f>
        <v>0</v>
      </c>
      <c r="N21" s="37">
        <f>N$4*投入係数表!N20</f>
        <v>0</v>
      </c>
      <c r="O21" s="37">
        <f>O$4*投入係数表!O20</f>
        <v>0</v>
      </c>
      <c r="P21" s="37">
        <f>P$4*投入係数表!P20</f>
        <v>0</v>
      </c>
      <c r="Q21" s="37">
        <f>Q$4*投入係数表!Q20</f>
        <v>0</v>
      </c>
      <c r="R21" s="37">
        <f>R$4*投入係数表!R20</f>
        <v>0</v>
      </c>
      <c r="S21" s="37">
        <f>S$4*投入係数表!S20</f>
        <v>0</v>
      </c>
      <c r="T21" s="37">
        <f>T$4*投入係数表!T20</f>
        <v>0</v>
      </c>
      <c r="U21" s="37">
        <f>U$4*投入係数表!U20</f>
        <v>0</v>
      </c>
      <c r="V21" s="37">
        <f>V$4*投入係数表!V20</f>
        <v>0</v>
      </c>
      <c r="W21" s="37">
        <f>W$4*投入係数表!W20</f>
        <v>0</v>
      </c>
      <c r="X21" s="37">
        <f>X$4*投入係数表!X20</f>
        <v>0</v>
      </c>
      <c r="Y21" s="37">
        <f>Y$4*投入係数表!Y20</f>
        <v>0</v>
      </c>
      <c r="Z21" s="37">
        <f>Z$4*投入係数表!Z20</f>
        <v>0</v>
      </c>
      <c r="AA21" s="37">
        <f>AA$4*投入係数表!AA20</f>
        <v>0</v>
      </c>
      <c r="AB21" s="37">
        <f>AB$4*投入係数表!AB20</f>
        <v>0</v>
      </c>
      <c r="AC21" s="37">
        <f>AC$4*投入係数表!AC20</f>
        <v>0</v>
      </c>
      <c r="AD21" s="37">
        <f>AD$4*投入係数表!AD20</f>
        <v>0</v>
      </c>
      <c r="AE21" s="37">
        <f>AE$4*投入係数表!AE20</f>
        <v>0</v>
      </c>
      <c r="AF21" s="37">
        <f>AF$4*投入係数表!AF20</f>
        <v>0</v>
      </c>
      <c r="AG21" s="37">
        <f>AG$4*投入係数表!AG20</f>
        <v>0</v>
      </c>
      <c r="AH21" s="37">
        <f>AH$4*投入係数表!AH20</f>
        <v>0</v>
      </c>
      <c r="AI21" s="37">
        <f>AI$4*投入係数表!AI20</f>
        <v>0</v>
      </c>
      <c r="AJ21" s="37">
        <f>AJ$4*投入係数表!AJ20</f>
        <v>0</v>
      </c>
      <c r="AK21" s="37">
        <f>AK$4*投入係数表!AK20</f>
        <v>0</v>
      </c>
      <c r="AL21" s="37">
        <f>AL$4*投入係数表!AL20</f>
        <v>0</v>
      </c>
      <c r="AM21" s="37">
        <f>AM$4*投入係数表!AM20</f>
        <v>0</v>
      </c>
      <c r="AN21" s="37">
        <f>AN$4*投入係数表!AN20</f>
        <v>0</v>
      </c>
      <c r="AO21" s="37">
        <f>AO$4*投入係数表!AO20</f>
        <v>0</v>
      </c>
      <c r="AP21" s="34">
        <f t="shared" si="0"/>
        <v>0</v>
      </c>
    </row>
    <row r="22" spans="1:42" x14ac:dyDescent="0.15">
      <c r="A22" s="8" t="s">
        <v>216</v>
      </c>
      <c r="B22" s="9" t="s">
        <v>185</v>
      </c>
      <c r="C22" s="37">
        <f>C$4*投入係数表!C21</f>
        <v>0</v>
      </c>
      <c r="D22" s="37">
        <f>D$4*投入係数表!D21</f>
        <v>0</v>
      </c>
      <c r="E22" s="37">
        <f>E$4*投入係数表!E21</f>
        <v>0</v>
      </c>
      <c r="F22" s="37">
        <f>F$4*投入係数表!F21</f>
        <v>0</v>
      </c>
      <c r="G22" s="37">
        <f>G$4*投入係数表!G21</f>
        <v>0</v>
      </c>
      <c r="H22" s="37">
        <f>H$4*投入係数表!H21</f>
        <v>0</v>
      </c>
      <c r="I22" s="37">
        <f>I$4*投入係数表!I21</f>
        <v>0</v>
      </c>
      <c r="J22" s="37">
        <f>J$4*投入係数表!J21</f>
        <v>0</v>
      </c>
      <c r="K22" s="37">
        <f>K$4*投入係数表!K21</f>
        <v>0</v>
      </c>
      <c r="L22" s="37">
        <f>L$4*投入係数表!L21</f>
        <v>0</v>
      </c>
      <c r="M22" s="37">
        <f>M$4*投入係数表!M21</f>
        <v>0</v>
      </c>
      <c r="N22" s="37">
        <f>N$4*投入係数表!N21</f>
        <v>0</v>
      </c>
      <c r="O22" s="37">
        <f>O$4*投入係数表!O21</f>
        <v>0</v>
      </c>
      <c r="P22" s="37">
        <f>P$4*投入係数表!P21</f>
        <v>0</v>
      </c>
      <c r="Q22" s="37">
        <f>Q$4*投入係数表!Q21</f>
        <v>0</v>
      </c>
      <c r="R22" s="37">
        <f>R$4*投入係数表!R21</f>
        <v>0</v>
      </c>
      <c r="S22" s="37">
        <f>S$4*投入係数表!S21</f>
        <v>0</v>
      </c>
      <c r="T22" s="37">
        <f>T$4*投入係数表!T21</f>
        <v>0</v>
      </c>
      <c r="U22" s="37">
        <f>U$4*投入係数表!U21</f>
        <v>0</v>
      </c>
      <c r="V22" s="37">
        <f>V$4*投入係数表!V21</f>
        <v>0</v>
      </c>
      <c r="W22" s="37">
        <f>W$4*投入係数表!W21</f>
        <v>0</v>
      </c>
      <c r="X22" s="37">
        <f>X$4*投入係数表!X21</f>
        <v>0</v>
      </c>
      <c r="Y22" s="37">
        <f>Y$4*投入係数表!Y21</f>
        <v>0</v>
      </c>
      <c r="Z22" s="37">
        <f>Z$4*投入係数表!Z21</f>
        <v>0</v>
      </c>
      <c r="AA22" s="37">
        <f>AA$4*投入係数表!AA21</f>
        <v>0</v>
      </c>
      <c r="AB22" s="37">
        <f>AB$4*投入係数表!AB21</f>
        <v>0</v>
      </c>
      <c r="AC22" s="37">
        <f>AC$4*投入係数表!AC21</f>
        <v>0</v>
      </c>
      <c r="AD22" s="37">
        <f>AD$4*投入係数表!AD21</f>
        <v>0</v>
      </c>
      <c r="AE22" s="37">
        <f>AE$4*投入係数表!AE21</f>
        <v>0</v>
      </c>
      <c r="AF22" s="37">
        <f>AF$4*投入係数表!AF21</f>
        <v>0</v>
      </c>
      <c r="AG22" s="37">
        <f>AG$4*投入係数表!AG21</f>
        <v>0</v>
      </c>
      <c r="AH22" s="37">
        <f>AH$4*投入係数表!AH21</f>
        <v>0</v>
      </c>
      <c r="AI22" s="37">
        <f>AI$4*投入係数表!AI21</f>
        <v>0</v>
      </c>
      <c r="AJ22" s="37">
        <f>AJ$4*投入係数表!AJ21</f>
        <v>0</v>
      </c>
      <c r="AK22" s="37">
        <f>AK$4*投入係数表!AK21</f>
        <v>0</v>
      </c>
      <c r="AL22" s="37">
        <f>AL$4*投入係数表!AL21</f>
        <v>0</v>
      </c>
      <c r="AM22" s="37">
        <f>AM$4*投入係数表!AM21</f>
        <v>0</v>
      </c>
      <c r="AN22" s="37">
        <f>AN$4*投入係数表!AN21</f>
        <v>0</v>
      </c>
      <c r="AO22" s="37">
        <f>AO$4*投入係数表!AO21</f>
        <v>0</v>
      </c>
      <c r="AP22" s="34">
        <f t="shared" si="0"/>
        <v>0</v>
      </c>
    </row>
    <row r="23" spans="1:42" x14ac:dyDescent="0.15">
      <c r="A23" s="8" t="s">
        <v>217</v>
      </c>
      <c r="B23" s="9" t="s">
        <v>186</v>
      </c>
      <c r="C23" s="37">
        <f>C$4*投入係数表!C22</f>
        <v>0</v>
      </c>
      <c r="D23" s="37">
        <f>D$4*投入係数表!D22</f>
        <v>0</v>
      </c>
      <c r="E23" s="37">
        <f>E$4*投入係数表!E22</f>
        <v>0</v>
      </c>
      <c r="F23" s="37">
        <f>F$4*投入係数表!F22</f>
        <v>0</v>
      </c>
      <c r="G23" s="37">
        <f>G$4*投入係数表!G22</f>
        <v>0</v>
      </c>
      <c r="H23" s="37">
        <f>H$4*投入係数表!H22</f>
        <v>0</v>
      </c>
      <c r="I23" s="37">
        <f>I$4*投入係数表!I22</f>
        <v>0</v>
      </c>
      <c r="J23" s="37">
        <f>J$4*投入係数表!J22</f>
        <v>0</v>
      </c>
      <c r="K23" s="37">
        <f>K$4*投入係数表!K22</f>
        <v>0</v>
      </c>
      <c r="L23" s="37">
        <f>L$4*投入係数表!L22</f>
        <v>0</v>
      </c>
      <c r="M23" s="37">
        <f>M$4*投入係数表!M22</f>
        <v>0</v>
      </c>
      <c r="N23" s="37">
        <f>N$4*投入係数表!N22</f>
        <v>0</v>
      </c>
      <c r="O23" s="37">
        <f>O$4*投入係数表!O22</f>
        <v>0</v>
      </c>
      <c r="P23" s="37">
        <f>P$4*投入係数表!P22</f>
        <v>0</v>
      </c>
      <c r="Q23" s="37">
        <f>Q$4*投入係数表!Q22</f>
        <v>0</v>
      </c>
      <c r="R23" s="37">
        <f>R$4*投入係数表!R22</f>
        <v>0</v>
      </c>
      <c r="S23" s="37">
        <f>S$4*投入係数表!S22</f>
        <v>0</v>
      </c>
      <c r="T23" s="37">
        <f>T$4*投入係数表!T22</f>
        <v>0</v>
      </c>
      <c r="U23" s="37">
        <f>U$4*投入係数表!U22</f>
        <v>0</v>
      </c>
      <c r="V23" s="37">
        <f>V$4*投入係数表!V22</f>
        <v>0</v>
      </c>
      <c r="W23" s="37">
        <f>W$4*投入係数表!W22</f>
        <v>0</v>
      </c>
      <c r="X23" s="37">
        <f>X$4*投入係数表!X22</f>
        <v>0</v>
      </c>
      <c r="Y23" s="37">
        <f>Y$4*投入係数表!Y22</f>
        <v>0</v>
      </c>
      <c r="Z23" s="37">
        <f>Z$4*投入係数表!Z22</f>
        <v>0</v>
      </c>
      <c r="AA23" s="37">
        <f>AA$4*投入係数表!AA22</f>
        <v>0</v>
      </c>
      <c r="AB23" s="37">
        <f>AB$4*投入係数表!AB22</f>
        <v>0</v>
      </c>
      <c r="AC23" s="37">
        <f>AC$4*投入係数表!AC22</f>
        <v>0</v>
      </c>
      <c r="AD23" s="37">
        <f>AD$4*投入係数表!AD22</f>
        <v>0</v>
      </c>
      <c r="AE23" s="37">
        <f>AE$4*投入係数表!AE22</f>
        <v>0</v>
      </c>
      <c r="AF23" s="37">
        <f>AF$4*投入係数表!AF22</f>
        <v>0</v>
      </c>
      <c r="AG23" s="37">
        <f>AG$4*投入係数表!AG22</f>
        <v>0</v>
      </c>
      <c r="AH23" s="37">
        <f>AH$4*投入係数表!AH22</f>
        <v>0</v>
      </c>
      <c r="AI23" s="37">
        <f>AI$4*投入係数表!AI22</f>
        <v>0</v>
      </c>
      <c r="AJ23" s="37">
        <f>AJ$4*投入係数表!AJ22</f>
        <v>0</v>
      </c>
      <c r="AK23" s="37">
        <f>AK$4*投入係数表!AK22</f>
        <v>0</v>
      </c>
      <c r="AL23" s="37">
        <f>AL$4*投入係数表!AL22</f>
        <v>0</v>
      </c>
      <c r="AM23" s="37">
        <f>AM$4*投入係数表!AM22</f>
        <v>0</v>
      </c>
      <c r="AN23" s="37">
        <f>AN$4*投入係数表!AN22</f>
        <v>0</v>
      </c>
      <c r="AO23" s="37">
        <f>AO$4*投入係数表!AO22</f>
        <v>0</v>
      </c>
      <c r="AP23" s="34">
        <f t="shared" si="0"/>
        <v>0</v>
      </c>
    </row>
    <row r="24" spans="1:42" x14ac:dyDescent="0.15">
      <c r="A24" s="8" t="s">
        <v>218</v>
      </c>
      <c r="B24" s="9" t="s">
        <v>219</v>
      </c>
      <c r="C24" s="37">
        <f>C$4*投入係数表!C23</f>
        <v>0</v>
      </c>
      <c r="D24" s="37">
        <f>D$4*投入係数表!D23</f>
        <v>0</v>
      </c>
      <c r="E24" s="37">
        <f>E$4*投入係数表!E23</f>
        <v>0</v>
      </c>
      <c r="F24" s="37">
        <f>F$4*投入係数表!F23</f>
        <v>0</v>
      </c>
      <c r="G24" s="37">
        <f>G$4*投入係数表!G23</f>
        <v>0</v>
      </c>
      <c r="H24" s="37">
        <f>H$4*投入係数表!H23</f>
        <v>0</v>
      </c>
      <c r="I24" s="37">
        <f>I$4*投入係数表!I23</f>
        <v>0</v>
      </c>
      <c r="J24" s="37">
        <f>J$4*投入係数表!J23</f>
        <v>0</v>
      </c>
      <c r="K24" s="37">
        <f>K$4*投入係数表!K23</f>
        <v>0</v>
      </c>
      <c r="L24" s="37">
        <f>L$4*投入係数表!L23</f>
        <v>0</v>
      </c>
      <c r="M24" s="37">
        <f>M$4*投入係数表!M23</f>
        <v>0</v>
      </c>
      <c r="N24" s="37">
        <f>N$4*投入係数表!N23</f>
        <v>0</v>
      </c>
      <c r="O24" s="37">
        <f>O$4*投入係数表!O23</f>
        <v>0</v>
      </c>
      <c r="P24" s="37">
        <f>P$4*投入係数表!P23</f>
        <v>0</v>
      </c>
      <c r="Q24" s="37">
        <f>Q$4*投入係数表!Q23</f>
        <v>0</v>
      </c>
      <c r="R24" s="37">
        <f>R$4*投入係数表!R23</f>
        <v>0</v>
      </c>
      <c r="S24" s="37">
        <f>S$4*投入係数表!S23</f>
        <v>0</v>
      </c>
      <c r="T24" s="37">
        <f>T$4*投入係数表!T23</f>
        <v>0</v>
      </c>
      <c r="U24" s="37">
        <f>U$4*投入係数表!U23</f>
        <v>0</v>
      </c>
      <c r="V24" s="37">
        <f>V$4*投入係数表!V23</f>
        <v>0</v>
      </c>
      <c r="W24" s="37">
        <f>W$4*投入係数表!W23</f>
        <v>0</v>
      </c>
      <c r="X24" s="37">
        <f>X$4*投入係数表!X23</f>
        <v>0</v>
      </c>
      <c r="Y24" s="37">
        <f>Y$4*投入係数表!Y23</f>
        <v>0</v>
      </c>
      <c r="Z24" s="37">
        <f>Z$4*投入係数表!Z23</f>
        <v>0</v>
      </c>
      <c r="AA24" s="37">
        <f>AA$4*投入係数表!AA23</f>
        <v>0</v>
      </c>
      <c r="AB24" s="37">
        <f>AB$4*投入係数表!AB23</f>
        <v>0</v>
      </c>
      <c r="AC24" s="37">
        <f>AC$4*投入係数表!AC23</f>
        <v>0</v>
      </c>
      <c r="AD24" s="37">
        <f>AD$4*投入係数表!AD23</f>
        <v>0</v>
      </c>
      <c r="AE24" s="37">
        <f>AE$4*投入係数表!AE23</f>
        <v>0</v>
      </c>
      <c r="AF24" s="37">
        <f>AF$4*投入係数表!AF23</f>
        <v>0</v>
      </c>
      <c r="AG24" s="37">
        <f>AG$4*投入係数表!AG23</f>
        <v>0</v>
      </c>
      <c r="AH24" s="37">
        <f>AH$4*投入係数表!AH23</f>
        <v>0</v>
      </c>
      <c r="AI24" s="37">
        <f>AI$4*投入係数表!AI23</f>
        <v>0</v>
      </c>
      <c r="AJ24" s="37">
        <f>AJ$4*投入係数表!AJ23</f>
        <v>0</v>
      </c>
      <c r="AK24" s="37">
        <f>AK$4*投入係数表!AK23</f>
        <v>0</v>
      </c>
      <c r="AL24" s="37">
        <f>AL$4*投入係数表!AL23</f>
        <v>0</v>
      </c>
      <c r="AM24" s="37">
        <f>AM$4*投入係数表!AM23</f>
        <v>0</v>
      </c>
      <c r="AN24" s="37">
        <f>AN$4*投入係数表!AN23</f>
        <v>0</v>
      </c>
      <c r="AO24" s="37">
        <f>AO$4*投入係数表!AO23</f>
        <v>0</v>
      </c>
      <c r="AP24" s="34">
        <f t="shared" si="0"/>
        <v>0</v>
      </c>
    </row>
    <row r="25" spans="1:42" x14ac:dyDescent="0.15">
      <c r="A25" s="8" t="s">
        <v>220</v>
      </c>
      <c r="B25" s="9" t="s">
        <v>187</v>
      </c>
      <c r="C25" s="37">
        <f>C$4*投入係数表!C24</f>
        <v>0</v>
      </c>
      <c r="D25" s="37">
        <f>D$4*投入係数表!D24</f>
        <v>0</v>
      </c>
      <c r="E25" s="37">
        <f>E$4*投入係数表!E24</f>
        <v>0</v>
      </c>
      <c r="F25" s="37">
        <f>F$4*投入係数表!F24</f>
        <v>0</v>
      </c>
      <c r="G25" s="37">
        <f>G$4*投入係数表!G24</f>
        <v>0</v>
      </c>
      <c r="H25" s="37">
        <f>H$4*投入係数表!H24</f>
        <v>0</v>
      </c>
      <c r="I25" s="37">
        <f>I$4*投入係数表!I24</f>
        <v>0</v>
      </c>
      <c r="J25" s="37">
        <f>J$4*投入係数表!J24</f>
        <v>0</v>
      </c>
      <c r="K25" s="37">
        <f>K$4*投入係数表!K24</f>
        <v>0</v>
      </c>
      <c r="L25" s="37">
        <f>L$4*投入係数表!L24</f>
        <v>0</v>
      </c>
      <c r="M25" s="37">
        <f>M$4*投入係数表!M24</f>
        <v>0</v>
      </c>
      <c r="N25" s="37">
        <f>N$4*投入係数表!N24</f>
        <v>0</v>
      </c>
      <c r="O25" s="37">
        <f>O$4*投入係数表!O24</f>
        <v>0</v>
      </c>
      <c r="P25" s="37">
        <f>P$4*投入係数表!P24</f>
        <v>0</v>
      </c>
      <c r="Q25" s="37">
        <f>Q$4*投入係数表!Q24</f>
        <v>0</v>
      </c>
      <c r="R25" s="37">
        <f>R$4*投入係数表!R24</f>
        <v>0</v>
      </c>
      <c r="S25" s="37">
        <f>S$4*投入係数表!S24</f>
        <v>0</v>
      </c>
      <c r="T25" s="37">
        <f>T$4*投入係数表!T24</f>
        <v>0</v>
      </c>
      <c r="U25" s="37">
        <f>U$4*投入係数表!U24</f>
        <v>0</v>
      </c>
      <c r="V25" s="37">
        <f>V$4*投入係数表!V24</f>
        <v>0</v>
      </c>
      <c r="W25" s="37">
        <f>W$4*投入係数表!W24</f>
        <v>0</v>
      </c>
      <c r="X25" s="37">
        <f>X$4*投入係数表!X24</f>
        <v>0</v>
      </c>
      <c r="Y25" s="37">
        <f>Y$4*投入係数表!Y24</f>
        <v>0</v>
      </c>
      <c r="Z25" s="37">
        <f>Z$4*投入係数表!Z24</f>
        <v>0</v>
      </c>
      <c r="AA25" s="37">
        <f>AA$4*投入係数表!AA24</f>
        <v>0</v>
      </c>
      <c r="AB25" s="37">
        <f>AB$4*投入係数表!AB24</f>
        <v>0</v>
      </c>
      <c r="AC25" s="37">
        <f>AC$4*投入係数表!AC24</f>
        <v>0</v>
      </c>
      <c r="AD25" s="37">
        <f>AD$4*投入係数表!AD24</f>
        <v>0</v>
      </c>
      <c r="AE25" s="37">
        <f>AE$4*投入係数表!AE24</f>
        <v>0</v>
      </c>
      <c r="AF25" s="37">
        <f>AF$4*投入係数表!AF24</f>
        <v>0</v>
      </c>
      <c r="AG25" s="37">
        <f>AG$4*投入係数表!AG24</f>
        <v>0</v>
      </c>
      <c r="AH25" s="37">
        <f>AH$4*投入係数表!AH24</f>
        <v>0</v>
      </c>
      <c r="AI25" s="37">
        <f>AI$4*投入係数表!AI24</f>
        <v>0</v>
      </c>
      <c r="AJ25" s="37">
        <f>AJ$4*投入係数表!AJ24</f>
        <v>0</v>
      </c>
      <c r="AK25" s="37">
        <f>AK$4*投入係数表!AK24</f>
        <v>0</v>
      </c>
      <c r="AL25" s="37">
        <f>AL$4*投入係数表!AL24</f>
        <v>0</v>
      </c>
      <c r="AM25" s="37">
        <f>AM$4*投入係数表!AM24</f>
        <v>0</v>
      </c>
      <c r="AN25" s="37">
        <f>AN$4*投入係数表!AN24</f>
        <v>0</v>
      </c>
      <c r="AO25" s="37">
        <f>AO$4*投入係数表!AO24</f>
        <v>0</v>
      </c>
      <c r="AP25" s="34">
        <f t="shared" si="0"/>
        <v>0</v>
      </c>
    </row>
    <row r="26" spans="1:42" x14ac:dyDescent="0.15">
      <c r="A26" s="8" t="s">
        <v>221</v>
      </c>
      <c r="B26" s="9" t="s">
        <v>2</v>
      </c>
      <c r="C26" s="37">
        <f>C$4*投入係数表!C25</f>
        <v>0</v>
      </c>
      <c r="D26" s="37">
        <f>D$4*投入係数表!D25</f>
        <v>0</v>
      </c>
      <c r="E26" s="37">
        <f>E$4*投入係数表!E25</f>
        <v>0</v>
      </c>
      <c r="F26" s="37">
        <f>F$4*投入係数表!F25</f>
        <v>0</v>
      </c>
      <c r="G26" s="37">
        <f>G$4*投入係数表!G25</f>
        <v>0</v>
      </c>
      <c r="H26" s="37">
        <f>H$4*投入係数表!H25</f>
        <v>0</v>
      </c>
      <c r="I26" s="37">
        <f>I$4*投入係数表!I25</f>
        <v>0</v>
      </c>
      <c r="J26" s="37">
        <f>J$4*投入係数表!J25</f>
        <v>0</v>
      </c>
      <c r="K26" s="37">
        <f>K$4*投入係数表!K25</f>
        <v>0</v>
      </c>
      <c r="L26" s="37">
        <f>L$4*投入係数表!L25</f>
        <v>0</v>
      </c>
      <c r="M26" s="37">
        <f>M$4*投入係数表!M25</f>
        <v>0</v>
      </c>
      <c r="N26" s="37">
        <f>N$4*投入係数表!N25</f>
        <v>0</v>
      </c>
      <c r="O26" s="37">
        <f>O$4*投入係数表!O25</f>
        <v>0</v>
      </c>
      <c r="P26" s="37">
        <f>P$4*投入係数表!P25</f>
        <v>0</v>
      </c>
      <c r="Q26" s="37">
        <f>Q$4*投入係数表!Q25</f>
        <v>0</v>
      </c>
      <c r="R26" s="37">
        <f>R$4*投入係数表!R25</f>
        <v>0</v>
      </c>
      <c r="S26" s="37">
        <f>S$4*投入係数表!S25</f>
        <v>0</v>
      </c>
      <c r="T26" s="37">
        <f>T$4*投入係数表!T25</f>
        <v>0</v>
      </c>
      <c r="U26" s="37">
        <f>U$4*投入係数表!U25</f>
        <v>0</v>
      </c>
      <c r="V26" s="37">
        <f>V$4*投入係数表!V25</f>
        <v>0</v>
      </c>
      <c r="W26" s="37">
        <f>W$4*投入係数表!W25</f>
        <v>0</v>
      </c>
      <c r="X26" s="37">
        <f>X$4*投入係数表!X25</f>
        <v>0</v>
      </c>
      <c r="Y26" s="37">
        <f>Y$4*投入係数表!Y25</f>
        <v>0</v>
      </c>
      <c r="Z26" s="37">
        <f>Z$4*投入係数表!Z25</f>
        <v>0</v>
      </c>
      <c r="AA26" s="37">
        <f>AA$4*投入係数表!AA25</f>
        <v>0</v>
      </c>
      <c r="AB26" s="37">
        <f>AB$4*投入係数表!AB25</f>
        <v>0</v>
      </c>
      <c r="AC26" s="37">
        <f>AC$4*投入係数表!AC25</f>
        <v>0</v>
      </c>
      <c r="AD26" s="37">
        <f>AD$4*投入係数表!AD25</f>
        <v>0</v>
      </c>
      <c r="AE26" s="37">
        <f>AE$4*投入係数表!AE25</f>
        <v>0</v>
      </c>
      <c r="AF26" s="37">
        <f>AF$4*投入係数表!AF25</f>
        <v>0</v>
      </c>
      <c r="AG26" s="37">
        <f>AG$4*投入係数表!AG25</f>
        <v>0</v>
      </c>
      <c r="AH26" s="37">
        <f>AH$4*投入係数表!AH25</f>
        <v>0</v>
      </c>
      <c r="AI26" s="37">
        <f>AI$4*投入係数表!AI25</f>
        <v>0</v>
      </c>
      <c r="AJ26" s="37">
        <f>AJ$4*投入係数表!AJ25</f>
        <v>0</v>
      </c>
      <c r="AK26" s="37">
        <f>AK$4*投入係数表!AK25</f>
        <v>0</v>
      </c>
      <c r="AL26" s="37">
        <f>AL$4*投入係数表!AL25</f>
        <v>0</v>
      </c>
      <c r="AM26" s="37">
        <f>AM$4*投入係数表!AM25</f>
        <v>0</v>
      </c>
      <c r="AN26" s="37">
        <f>AN$4*投入係数表!AN25</f>
        <v>0</v>
      </c>
      <c r="AO26" s="37">
        <f>AO$4*投入係数表!AO25</f>
        <v>0</v>
      </c>
      <c r="AP26" s="34">
        <f t="shared" si="0"/>
        <v>0</v>
      </c>
    </row>
    <row r="27" spans="1:42" x14ac:dyDescent="0.15">
      <c r="A27" s="8" t="s">
        <v>222</v>
      </c>
      <c r="B27" s="9" t="s">
        <v>188</v>
      </c>
      <c r="C27" s="37">
        <f>C$4*投入係数表!C26</f>
        <v>0</v>
      </c>
      <c r="D27" s="37">
        <f>D$4*投入係数表!D26</f>
        <v>0</v>
      </c>
      <c r="E27" s="37">
        <f>E$4*投入係数表!E26</f>
        <v>0</v>
      </c>
      <c r="F27" s="37">
        <f>F$4*投入係数表!F26</f>
        <v>0</v>
      </c>
      <c r="G27" s="37">
        <f>G$4*投入係数表!G26</f>
        <v>0</v>
      </c>
      <c r="H27" s="37">
        <f>H$4*投入係数表!H26</f>
        <v>0</v>
      </c>
      <c r="I27" s="37">
        <f>I$4*投入係数表!I26</f>
        <v>0</v>
      </c>
      <c r="J27" s="37">
        <f>J$4*投入係数表!J26</f>
        <v>0</v>
      </c>
      <c r="K27" s="37">
        <f>K$4*投入係数表!K26</f>
        <v>0</v>
      </c>
      <c r="L27" s="37">
        <f>L$4*投入係数表!L26</f>
        <v>0</v>
      </c>
      <c r="M27" s="37">
        <f>M$4*投入係数表!M26</f>
        <v>0</v>
      </c>
      <c r="N27" s="37">
        <f>N$4*投入係数表!N26</f>
        <v>0</v>
      </c>
      <c r="O27" s="37">
        <f>O$4*投入係数表!O26</f>
        <v>0</v>
      </c>
      <c r="P27" s="37">
        <f>P$4*投入係数表!P26</f>
        <v>0</v>
      </c>
      <c r="Q27" s="37">
        <f>Q$4*投入係数表!Q26</f>
        <v>0</v>
      </c>
      <c r="R27" s="37">
        <f>R$4*投入係数表!R26</f>
        <v>0</v>
      </c>
      <c r="S27" s="37">
        <f>S$4*投入係数表!S26</f>
        <v>0</v>
      </c>
      <c r="T27" s="37">
        <f>T$4*投入係数表!T26</f>
        <v>0</v>
      </c>
      <c r="U27" s="37">
        <f>U$4*投入係数表!U26</f>
        <v>0</v>
      </c>
      <c r="V27" s="37">
        <f>V$4*投入係数表!V26</f>
        <v>0</v>
      </c>
      <c r="W27" s="37">
        <f>W$4*投入係数表!W26</f>
        <v>0</v>
      </c>
      <c r="X27" s="37">
        <f>X$4*投入係数表!X26</f>
        <v>0</v>
      </c>
      <c r="Y27" s="37">
        <f>Y$4*投入係数表!Y26</f>
        <v>0</v>
      </c>
      <c r="Z27" s="37">
        <f>Z$4*投入係数表!Z26</f>
        <v>0</v>
      </c>
      <c r="AA27" s="37">
        <f>AA$4*投入係数表!AA26</f>
        <v>0</v>
      </c>
      <c r="AB27" s="37">
        <f>AB$4*投入係数表!AB26</f>
        <v>0</v>
      </c>
      <c r="AC27" s="37">
        <f>AC$4*投入係数表!AC26</f>
        <v>0</v>
      </c>
      <c r="AD27" s="37">
        <f>AD$4*投入係数表!AD26</f>
        <v>0</v>
      </c>
      <c r="AE27" s="37">
        <f>AE$4*投入係数表!AE26</f>
        <v>0</v>
      </c>
      <c r="AF27" s="37">
        <f>AF$4*投入係数表!AF26</f>
        <v>0</v>
      </c>
      <c r="AG27" s="37">
        <f>AG$4*投入係数表!AG26</f>
        <v>0</v>
      </c>
      <c r="AH27" s="37">
        <f>AH$4*投入係数表!AH26</f>
        <v>0</v>
      </c>
      <c r="AI27" s="37">
        <f>AI$4*投入係数表!AI26</f>
        <v>0</v>
      </c>
      <c r="AJ27" s="37">
        <f>AJ$4*投入係数表!AJ26</f>
        <v>0</v>
      </c>
      <c r="AK27" s="37">
        <f>AK$4*投入係数表!AK26</f>
        <v>0</v>
      </c>
      <c r="AL27" s="37">
        <f>AL$4*投入係数表!AL26</f>
        <v>0</v>
      </c>
      <c r="AM27" s="37">
        <f>AM$4*投入係数表!AM26</f>
        <v>0</v>
      </c>
      <c r="AN27" s="37">
        <f>AN$4*投入係数表!AN26</f>
        <v>0</v>
      </c>
      <c r="AO27" s="37">
        <f>AO$4*投入係数表!AO26</f>
        <v>0</v>
      </c>
      <c r="AP27" s="34">
        <f t="shared" si="0"/>
        <v>0</v>
      </c>
    </row>
    <row r="28" spans="1:42" x14ac:dyDescent="0.15">
      <c r="A28" s="8" t="s">
        <v>223</v>
      </c>
      <c r="B28" s="9" t="s">
        <v>191</v>
      </c>
      <c r="C28" s="37">
        <f>C$4*投入係数表!C27</f>
        <v>0</v>
      </c>
      <c r="D28" s="37">
        <f>D$4*投入係数表!D27</f>
        <v>0</v>
      </c>
      <c r="E28" s="37">
        <f>E$4*投入係数表!E27</f>
        <v>0</v>
      </c>
      <c r="F28" s="37">
        <f>F$4*投入係数表!F27</f>
        <v>0</v>
      </c>
      <c r="G28" s="37">
        <f>G$4*投入係数表!G27</f>
        <v>0</v>
      </c>
      <c r="H28" s="37">
        <f>H$4*投入係数表!H27</f>
        <v>0</v>
      </c>
      <c r="I28" s="37">
        <f>I$4*投入係数表!I27</f>
        <v>0</v>
      </c>
      <c r="J28" s="37">
        <f>J$4*投入係数表!J27</f>
        <v>0</v>
      </c>
      <c r="K28" s="37">
        <f>K$4*投入係数表!K27</f>
        <v>0</v>
      </c>
      <c r="L28" s="37">
        <f>L$4*投入係数表!L27</f>
        <v>0</v>
      </c>
      <c r="M28" s="37">
        <f>M$4*投入係数表!M27</f>
        <v>0</v>
      </c>
      <c r="N28" s="37">
        <f>N$4*投入係数表!N27</f>
        <v>0</v>
      </c>
      <c r="O28" s="37">
        <f>O$4*投入係数表!O27</f>
        <v>0</v>
      </c>
      <c r="P28" s="37">
        <f>P$4*投入係数表!P27</f>
        <v>0</v>
      </c>
      <c r="Q28" s="37">
        <f>Q$4*投入係数表!Q27</f>
        <v>0</v>
      </c>
      <c r="R28" s="37">
        <f>R$4*投入係数表!R27</f>
        <v>0</v>
      </c>
      <c r="S28" s="37">
        <f>S$4*投入係数表!S27</f>
        <v>0</v>
      </c>
      <c r="T28" s="37">
        <f>T$4*投入係数表!T27</f>
        <v>0</v>
      </c>
      <c r="U28" s="37">
        <f>U$4*投入係数表!U27</f>
        <v>0</v>
      </c>
      <c r="V28" s="37">
        <f>V$4*投入係数表!V27</f>
        <v>0</v>
      </c>
      <c r="W28" s="37">
        <f>W$4*投入係数表!W27</f>
        <v>0</v>
      </c>
      <c r="X28" s="37">
        <f>X$4*投入係数表!X27</f>
        <v>0</v>
      </c>
      <c r="Y28" s="37">
        <f>Y$4*投入係数表!Y27</f>
        <v>0</v>
      </c>
      <c r="Z28" s="37">
        <f>Z$4*投入係数表!Z27</f>
        <v>0</v>
      </c>
      <c r="AA28" s="37">
        <f>AA$4*投入係数表!AA27</f>
        <v>0</v>
      </c>
      <c r="AB28" s="37">
        <f>AB$4*投入係数表!AB27</f>
        <v>0</v>
      </c>
      <c r="AC28" s="37">
        <f>AC$4*投入係数表!AC27</f>
        <v>0</v>
      </c>
      <c r="AD28" s="37">
        <f>AD$4*投入係数表!AD27</f>
        <v>0</v>
      </c>
      <c r="AE28" s="37">
        <f>AE$4*投入係数表!AE27</f>
        <v>0</v>
      </c>
      <c r="AF28" s="37">
        <f>AF$4*投入係数表!AF27</f>
        <v>0</v>
      </c>
      <c r="AG28" s="37">
        <f>AG$4*投入係数表!AG27</f>
        <v>0</v>
      </c>
      <c r="AH28" s="37">
        <f>AH$4*投入係数表!AH27</f>
        <v>0</v>
      </c>
      <c r="AI28" s="37">
        <f>AI$4*投入係数表!AI27</f>
        <v>0</v>
      </c>
      <c r="AJ28" s="37">
        <f>AJ$4*投入係数表!AJ27</f>
        <v>0</v>
      </c>
      <c r="AK28" s="37">
        <f>AK$4*投入係数表!AK27</f>
        <v>0</v>
      </c>
      <c r="AL28" s="37">
        <f>AL$4*投入係数表!AL27</f>
        <v>0</v>
      </c>
      <c r="AM28" s="37">
        <f>AM$4*投入係数表!AM27</f>
        <v>0</v>
      </c>
      <c r="AN28" s="37">
        <f>AN$4*投入係数表!AN27</f>
        <v>0</v>
      </c>
      <c r="AO28" s="37">
        <f>AO$4*投入係数表!AO27</f>
        <v>0</v>
      </c>
      <c r="AP28" s="34">
        <f t="shared" si="0"/>
        <v>0</v>
      </c>
    </row>
    <row r="29" spans="1:42" x14ac:dyDescent="0.15">
      <c r="A29" s="8" t="s">
        <v>224</v>
      </c>
      <c r="B29" s="9" t="s">
        <v>225</v>
      </c>
      <c r="C29" s="37">
        <f>C$4*投入係数表!C28</f>
        <v>0</v>
      </c>
      <c r="D29" s="37">
        <f>D$4*投入係数表!D28</f>
        <v>0</v>
      </c>
      <c r="E29" s="37">
        <f>E$4*投入係数表!E28</f>
        <v>0</v>
      </c>
      <c r="F29" s="37">
        <f>F$4*投入係数表!F28</f>
        <v>0</v>
      </c>
      <c r="G29" s="37">
        <f>G$4*投入係数表!G28</f>
        <v>0</v>
      </c>
      <c r="H29" s="37">
        <f>H$4*投入係数表!H28</f>
        <v>0</v>
      </c>
      <c r="I29" s="37">
        <f>I$4*投入係数表!I28</f>
        <v>0</v>
      </c>
      <c r="J29" s="37">
        <f>J$4*投入係数表!J28</f>
        <v>0</v>
      </c>
      <c r="K29" s="37">
        <f>K$4*投入係数表!K28</f>
        <v>0</v>
      </c>
      <c r="L29" s="37">
        <f>L$4*投入係数表!L28</f>
        <v>0</v>
      </c>
      <c r="M29" s="37">
        <f>M$4*投入係数表!M28</f>
        <v>0</v>
      </c>
      <c r="N29" s="37">
        <f>N$4*投入係数表!N28</f>
        <v>0</v>
      </c>
      <c r="O29" s="37">
        <f>O$4*投入係数表!O28</f>
        <v>0</v>
      </c>
      <c r="P29" s="37">
        <f>P$4*投入係数表!P28</f>
        <v>0</v>
      </c>
      <c r="Q29" s="37">
        <f>Q$4*投入係数表!Q28</f>
        <v>0</v>
      </c>
      <c r="R29" s="37">
        <f>R$4*投入係数表!R28</f>
        <v>0</v>
      </c>
      <c r="S29" s="37">
        <f>S$4*投入係数表!S28</f>
        <v>0</v>
      </c>
      <c r="T29" s="37">
        <f>T$4*投入係数表!T28</f>
        <v>0</v>
      </c>
      <c r="U29" s="37">
        <f>U$4*投入係数表!U28</f>
        <v>0</v>
      </c>
      <c r="V29" s="37">
        <f>V$4*投入係数表!V28</f>
        <v>0</v>
      </c>
      <c r="W29" s="37">
        <f>W$4*投入係数表!W28</f>
        <v>0</v>
      </c>
      <c r="X29" s="37">
        <f>X$4*投入係数表!X28</f>
        <v>0</v>
      </c>
      <c r="Y29" s="37">
        <f>Y$4*投入係数表!Y28</f>
        <v>0</v>
      </c>
      <c r="Z29" s="37">
        <f>Z$4*投入係数表!Z28</f>
        <v>0</v>
      </c>
      <c r="AA29" s="37">
        <f>AA$4*投入係数表!AA28</f>
        <v>0</v>
      </c>
      <c r="AB29" s="37">
        <f>AB$4*投入係数表!AB28</f>
        <v>0</v>
      </c>
      <c r="AC29" s="37">
        <f>AC$4*投入係数表!AC28</f>
        <v>0</v>
      </c>
      <c r="AD29" s="37">
        <f>AD$4*投入係数表!AD28</f>
        <v>0</v>
      </c>
      <c r="AE29" s="37">
        <f>AE$4*投入係数表!AE28</f>
        <v>0</v>
      </c>
      <c r="AF29" s="37">
        <f>AF$4*投入係数表!AF28</f>
        <v>0</v>
      </c>
      <c r="AG29" s="37">
        <f>AG$4*投入係数表!AG28</f>
        <v>0</v>
      </c>
      <c r="AH29" s="37">
        <f>AH$4*投入係数表!AH28</f>
        <v>0</v>
      </c>
      <c r="AI29" s="37">
        <f>AI$4*投入係数表!AI28</f>
        <v>0</v>
      </c>
      <c r="AJ29" s="37">
        <f>AJ$4*投入係数表!AJ28</f>
        <v>0</v>
      </c>
      <c r="AK29" s="37">
        <f>AK$4*投入係数表!AK28</f>
        <v>0</v>
      </c>
      <c r="AL29" s="37">
        <f>AL$4*投入係数表!AL28</f>
        <v>0</v>
      </c>
      <c r="AM29" s="37">
        <f>AM$4*投入係数表!AM28</f>
        <v>0</v>
      </c>
      <c r="AN29" s="37">
        <f>AN$4*投入係数表!AN28</f>
        <v>0</v>
      </c>
      <c r="AO29" s="37">
        <f>AO$4*投入係数表!AO28</f>
        <v>0</v>
      </c>
      <c r="AP29" s="34">
        <f t="shared" si="0"/>
        <v>0</v>
      </c>
    </row>
    <row r="30" spans="1:42" x14ac:dyDescent="0.15">
      <c r="A30" s="8" t="s">
        <v>226</v>
      </c>
      <c r="B30" s="9" t="s">
        <v>227</v>
      </c>
      <c r="C30" s="37">
        <f>C$4*投入係数表!C29</f>
        <v>0</v>
      </c>
      <c r="D30" s="37">
        <f>D$4*投入係数表!D29</f>
        <v>0</v>
      </c>
      <c r="E30" s="37">
        <f>E$4*投入係数表!E29</f>
        <v>0</v>
      </c>
      <c r="F30" s="37">
        <f>F$4*投入係数表!F29</f>
        <v>0</v>
      </c>
      <c r="G30" s="37">
        <f>G$4*投入係数表!G29</f>
        <v>0</v>
      </c>
      <c r="H30" s="37">
        <f>H$4*投入係数表!H29</f>
        <v>0</v>
      </c>
      <c r="I30" s="37">
        <f>I$4*投入係数表!I29</f>
        <v>0</v>
      </c>
      <c r="J30" s="37">
        <f>J$4*投入係数表!J29</f>
        <v>0</v>
      </c>
      <c r="K30" s="37">
        <f>K$4*投入係数表!K29</f>
        <v>0</v>
      </c>
      <c r="L30" s="37">
        <f>L$4*投入係数表!L29</f>
        <v>0</v>
      </c>
      <c r="M30" s="37">
        <f>M$4*投入係数表!M29</f>
        <v>0</v>
      </c>
      <c r="N30" s="37">
        <f>N$4*投入係数表!N29</f>
        <v>0</v>
      </c>
      <c r="O30" s="37">
        <f>O$4*投入係数表!O29</f>
        <v>0</v>
      </c>
      <c r="P30" s="37">
        <f>P$4*投入係数表!P29</f>
        <v>0</v>
      </c>
      <c r="Q30" s="37">
        <f>Q$4*投入係数表!Q29</f>
        <v>0</v>
      </c>
      <c r="R30" s="37">
        <f>R$4*投入係数表!R29</f>
        <v>0</v>
      </c>
      <c r="S30" s="37">
        <f>S$4*投入係数表!S29</f>
        <v>0</v>
      </c>
      <c r="T30" s="37">
        <f>T$4*投入係数表!T29</f>
        <v>0</v>
      </c>
      <c r="U30" s="37">
        <f>U$4*投入係数表!U29</f>
        <v>0</v>
      </c>
      <c r="V30" s="37">
        <f>V$4*投入係数表!V29</f>
        <v>0</v>
      </c>
      <c r="W30" s="37">
        <f>W$4*投入係数表!W29</f>
        <v>0</v>
      </c>
      <c r="X30" s="37">
        <f>X$4*投入係数表!X29</f>
        <v>0</v>
      </c>
      <c r="Y30" s="37">
        <f>Y$4*投入係数表!Y29</f>
        <v>0</v>
      </c>
      <c r="Z30" s="37">
        <f>Z$4*投入係数表!Z29</f>
        <v>0</v>
      </c>
      <c r="AA30" s="37">
        <f>AA$4*投入係数表!AA29</f>
        <v>0</v>
      </c>
      <c r="AB30" s="37">
        <f>AB$4*投入係数表!AB29</f>
        <v>0</v>
      </c>
      <c r="AC30" s="37">
        <f>AC$4*投入係数表!AC29</f>
        <v>0</v>
      </c>
      <c r="AD30" s="37">
        <f>AD$4*投入係数表!AD29</f>
        <v>0</v>
      </c>
      <c r="AE30" s="37">
        <f>AE$4*投入係数表!AE29</f>
        <v>0</v>
      </c>
      <c r="AF30" s="37">
        <f>AF$4*投入係数表!AF29</f>
        <v>0</v>
      </c>
      <c r="AG30" s="37">
        <f>AG$4*投入係数表!AG29</f>
        <v>0</v>
      </c>
      <c r="AH30" s="37">
        <f>AH$4*投入係数表!AH29</f>
        <v>0</v>
      </c>
      <c r="AI30" s="37">
        <f>AI$4*投入係数表!AI29</f>
        <v>0</v>
      </c>
      <c r="AJ30" s="37">
        <f>AJ$4*投入係数表!AJ29</f>
        <v>0</v>
      </c>
      <c r="AK30" s="37">
        <f>AK$4*投入係数表!AK29</f>
        <v>0</v>
      </c>
      <c r="AL30" s="37">
        <f>AL$4*投入係数表!AL29</f>
        <v>0</v>
      </c>
      <c r="AM30" s="37">
        <f>AM$4*投入係数表!AM29</f>
        <v>0</v>
      </c>
      <c r="AN30" s="37">
        <f>AN$4*投入係数表!AN29</f>
        <v>0</v>
      </c>
      <c r="AO30" s="37">
        <f>AO$4*投入係数表!AO29</f>
        <v>0</v>
      </c>
      <c r="AP30" s="34">
        <f t="shared" si="0"/>
        <v>0</v>
      </c>
    </row>
    <row r="31" spans="1:42" x14ac:dyDescent="0.15">
      <c r="A31" s="8" t="s">
        <v>228</v>
      </c>
      <c r="B31" s="9" t="s">
        <v>3</v>
      </c>
      <c r="C31" s="37">
        <f>C$4*投入係数表!C30</f>
        <v>0</v>
      </c>
      <c r="D31" s="37">
        <f>D$4*投入係数表!D30</f>
        <v>0</v>
      </c>
      <c r="E31" s="37">
        <f>E$4*投入係数表!E30</f>
        <v>0</v>
      </c>
      <c r="F31" s="37">
        <f>F$4*投入係数表!F30</f>
        <v>0</v>
      </c>
      <c r="G31" s="37">
        <f>G$4*投入係数表!G30</f>
        <v>0</v>
      </c>
      <c r="H31" s="37">
        <f>H$4*投入係数表!H30</f>
        <v>0</v>
      </c>
      <c r="I31" s="37">
        <f>I$4*投入係数表!I30</f>
        <v>0</v>
      </c>
      <c r="J31" s="37">
        <f>J$4*投入係数表!J30</f>
        <v>0</v>
      </c>
      <c r="K31" s="37">
        <f>K$4*投入係数表!K30</f>
        <v>0</v>
      </c>
      <c r="L31" s="37">
        <f>L$4*投入係数表!L30</f>
        <v>0</v>
      </c>
      <c r="M31" s="37">
        <f>M$4*投入係数表!M30</f>
        <v>0</v>
      </c>
      <c r="N31" s="37">
        <f>N$4*投入係数表!N30</f>
        <v>0</v>
      </c>
      <c r="O31" s="37">
        <f>O$4*投入係数表!O30</f>
        <v>0</v>
      </c>
      <c r="P31" s="37">
        <f>P$4*投入係数表!P30</f>
        <v>0</v>
      </c>
      <c r="Q31" s="37">
        <f>Q$4*投入係数表!Q30</f>
        <v>0</v>
      </c>
      <c r="R31" s="37">
        <f>R$4*投入係数表!R30</f>
        <v>0</v>
      </c>
      <c r="S31" s="37">
        <f>S$4*投入係数表!S30</f>
        <v>0</v>
      </c>
      <c r="T31" s="37">
        <f>T$4*投入係数表!T30</f>
        <v>0</v>
      </c>
      <c r="U31" s="37">
        <f>U$4*投入係数表!U30</f>
        <v>0</v>
      </c>
      <c r="V31" s="37">
        <f>V$4*投入係数表!V30</f>
        <v>0</v>
      </c>
      <c r="W31" s="37">
        <f>W$4*投入係数表!W30</f>
        <v>0</v>
      </c>
      <c r="X31" s="37">
        <f>X$4*投入係数表!X30</f>
        <v>0</v>
      </c>
      <c r="Y31" s="37">
        <f>Y$4*投入係数表!Y30</f>
        <v>0</v>
      </c>
      <c r="Z31" s="37">
        <f>Z$4*投入係数表!Z30</f>
        <v>0</v>
      </c>
      <c r="AA31" s="37">
        <f>AA$4*投入係数表!AA30</f>
        <v>0</v>
      </c>
      <c r="AB31" s="37">
        <f>AB$4*投入係数表!AB30</f>
        <v>0</v>
      </c>
      <c r="AC31" s="37">
        <f>AC$4*投入係数表!AC30</f>
        <v>0</v>
      </c>
      <c r="AD31" s="37">
        <f>AD$4*投入係数表!AD30</f>
        <v>0</v>
      </c>
      <c r="AE31" s="37">
        <f>AE$4*投入係数表!AE30</f>
        <v>0</v>
      </c>
      <c r="AF31" s="37">
        <f>AF$4*投入係数表!AF30</f>
        <v>0</v>
      </c>
      <c r="AG31" s="37">
        <f>AG$4*投入係数表!AG30</f>
        <v>0</v>
      </c>
      <c r="AH31" s="37">
        <f>AH$4*投入係数表!AH30</f>
        <v>0</v>
      </c>
      <c r="AI31" s="37">
        <f>AI$4*投入係数表!AI30</f>
        <v>0</v>
      </c>
      <c r="AJ31" s="37">
        <f>AJ$4*投入係数表!AJ30</f>
        <v>0</v>
      </c>
      <c r="AK31" s="37">
        <f>AK$4*投入係数表!AK30</f>
        <v>0</v>
      </c>
      <c r="AL31" s="37">
        <f>AL$4*投入係数表!AL30</f>
        <v>0</v>
      </c>
      <c r="AM31" s="37">
        <f>AM$4*投入係数表!AM30</f>
        <v>0</v>
      </c>
      <c r="AN31" s="37">
        <f>AN$4*投入係数表!AN30</f>
        <v>0</v>
      </c>
      <c r="AO31" s="37">
        <f>AO$4*投入係数表!AO30</f>
        <v>0</v>
      </c>
      <c r="AP31" s="34">
        <f t="shared" si="0"/>
        <v>0</v>
      </c>
    </row>
    <row r="32" spans="1:42" x14ac:dyDescent="0.15">
      <c r="A32" s="8" t="s">
        <v>229</v>
      </c>
      <c r="B32" s="9" t="s">
        <v>4</v>
      </c>
      <c r="C32" s="37">
        <f>C$4*投入係数表!C31</f>
        <v>0</v>
      </c>
      <c r="D32" s="37">
        <f>D$4*投入係数表!D31</f>
        <v>0</v>
      </c>
      <c r="E32" s="37">
        <f>E$4*投入係数表!E31</f>
        <v>0</v>
      </c>
      <c r="F32" s="37">
        <f>F$4*投入係数表!F31</f>
        <v>0</v>
      </c>
      <c r="G32" s="37">
        <f>G$4*投入係数表!G31</f>
        <v>0</v>
      </c>
      <c r="H32" s="37">
        <f>H$4*投入係数表!H31</f>
        <v>0</v>
      </c>
      <c r="I32" s="37">
        <f>I$4*投入係数表!I31</f>
        <v>0</v>
      </c>
      <c r="J32" s="37">
        <f>J$4*投入係数表!J31</f>
        <v>0</v>
      </c>
      <c r="K32" s="37">
        <f>K$4*投入係数表!K31</f>
        <v>0</v>
      </c>
      <c r="L32" s="37">
        <f>L$4*投入係数表!L31</f>
        <v>0</v>
      </c>
      <c r="M32" s="37">
        <f>M$4*投入係数表!M31</f>
        <v>0</v>
      </c>
      <c r="N32" s="37">
        <f>N$4*投入係数表!N31</f>
        <v>0</v>
      </c>
      <c r="O32" s="37">
        <f>O$4*投入係数表!O31</f>
        <v>0</v>
      </c>
      <c r="P32" s="37">
        <f>P$4*投入係数表!P31</f>
        <v>0</v>
      </c>
      <c r="Q32" s="37">
        <f>Q$4*投入係数表!Q31</f>
        <v>0</v>
      </c>
      <c r="R32" s="37">
        <f>R$4*投入係数表!R31</f>
        <v>0</v>
      </c>
      <c r="S32" s="37">
        <f>S$4*投入係数表!S31</f>
        <v>0</v>
      </c>
      <c r="T32" s="37">
        <f>T$4*投入係数表!T31</f>
        <v>0</v>
      </c>
      <c r="U32" s="37">
        <f>U$4*投入係数表!U31</f>
        <v>0</v>
      </c>
      <c r="V32" s="37">
        <f>V$4*投入係数表!V31</f>
        <v>0</v>
      </c>
      <c r="W32" s="37">
        <f>W$4*投入係数表!W31</f>
        <v>0</v>
      </c>
      <c r="X32" s="37">
        <f>X$4*投入係数表!X31</f>
        <v>0</v>
      </c>
      <c r="Y32" s="37">
        <f>Y$4*投入係数表!Y31</f>
        <v>0</v>
      </c>
      <c r="Z32" s="37">
        <f>Z$4*投入係数表!Z31</f>
        <v>0</v>
      </c>
      <c r="AA32" s="37">
        <f>AA$4*投入係数表!AA31</f>
        <v>0</v>
      </c>
      <c r="AB32" s="37">
        <f>AB$4*投入係数表!AB31</f>
        <v>0</v>
      </c>
      <c r="AC32" s="37">
        <f>AC$4*投入係数表!AC31</f>
        <v>0</v>
      </c>
      <c r="AD32" s="37">
        <f>AD$4*投入係数表!AD31</f>
        <v>0</v>
      </c>
      <c r="AE32" s="37">
        <f>AE$4*投入係数表!AE31</f>
        <v>0</v>
      </c>
      <c r="AF32" s="37">
        <f>AF$4*投入係数表!AF31</f>
        <v>0</v>
      </c>
      <c r="AG32" s="37">
        <f>AG$4*投入係数表!AG31</f>
        <v>0</v>
      </c>
      <c r="AH32" s="37">
        <f>AH$4*投入係数表!AH31</f>
        <v>0</v>
      </c>
      <c r="AI32" s="37">
        <f>AI$4*投入係数表!AI31</f>
        <v>0</v>
      </c>
      <c r="AJ32" s="37">
        <f>AJ$4*投入係数表!AJ31</f>
        <v>0</v>
      </c>
      <c r="AK32" s="37">
        <f>AK$4*投入係数表!AK31</f>
        <v>0</v>
      </c>
      <c r="AL32" s="37">
        <f>AL$4*投入係数表!AL31</f>
        <v>0</v>
      </c>
      <c r="AM32" s="37">
        <f>AM$4*投入係数表!AM31</f>
        <v>0</v>
      </c>
      <c r="AN32" s="37">
        <f>AN$4*投入係数表!AN31</f>
        <v>0</v>
      </c>
      <c r="AO32" s="37">
        <f>AO$4*投入係数表!AO31</f>
        <v>0</v>
      </c>
      <c r="AP32" s="34">
        <f t="shared" si="0"/>
        <v>0</v>
      </c>
    </row>
    <row r="33" spans="1:42" x14ac:dyDescent="0.15">
      <c r="A33" s="8" t="s">
        <v>230</v>
      </c>
      <c r="B33" s="9" t="s">
        <v>231</v>
      </c>
      <c r="C33" s="37">
        <f>C$4*投入係数表!C32</f>
        <v>0</v>
      </c>
      <c r="D33" s="37">
        <f>D$4*投入係数表!D32</f>
        <v>0</v>
      </c>
      <c r="E33" s="37">
        <f>E$4*投入係数表!E32</f>
        <v>0</v>
      </c>
      <c r="F33" s="37">
        <f>F$4*投入係数表!F32</f>
        <v>0</v>
      </c>
      <c r="G33" s="37">
        <f>G$4*投入係数表!G32</f>
        <v>0</v>
      </c>
      <c r="H33" s="37">
        <f>H$4*投入係数表!H32</f>
        <v>0</v>
      </c>
      <c r="I33" s="37">
        <f>I$4*投入係数表!I32</f>
        <v>0</v>
      </c>
      <c r="J33" s="37">
        <f>J$4*投入係数表!J32</f>
        <v>0</v>
      </c>
      <c r="K33" s="37">
        <f>K$4*投入係数表!K32</f>
        <v>0</v>
      </c>
      <c r="L33" s="37">
        <f>L$4*投入係数表!L32</f>
        <v>0</v>
      </c>
      <c r="M33" s="37">
        <f>M$4*投入係数表!M32</f>
        <v>0</v>
      </c>
      <c r="N33" s="37">
        <f>N$4*投入係数表!N32</f>
        <v>0</v>
      </c>
      <c r="O33" s="37">
        <f>O$4*投入係数表!O32</f>
        <v>0</v>
      </c>
      <c r="P33" s="37">
        <f>P$4*投入係数表!P32</f>
        <v>0</v>
      </c>
      <c r="Q33" s="37">
        <f>Q$4*投入係数表!Q32</f>
        <v>0</v>
      </c>
      <c r="R33" s="37">
        <f>R$4*投入係数表!R32</f>
        <v>0</v>
      </c>
      <c r="S33" s="37">
        <f>S$4*投入係数表!S32</f>
        <v>0</v>
      </c>
      <c r="T33" s="37">
        <f>T$4*投入係数表!T32</f>
        <v>0</v>
      </c>
      <c r="U33" s="37">
        <f>U$4*投入係数表!U32</f>
        <v>0</v>
      </c>
      <c r="V33" s="37">
        <f>V$4*投入係数表!V32</f>
        <v>0</v>
      </c>
      <c r="W33" s="37">
        <f>W$4*投入係数表!W32</f>
        <v>0</v>
      </c>
      <c r="X33" s="37">
        <f>X$4*投入係数表!X32</f>
        <v>0</v>
      </c>
      <c r="Y33" s="37">
        <f>Y$4*投入係数表!Y32</f>
        <v>0</v>
      </c>
      <c r="Z33" s="37">
        <f>Z$4*投入係数表!Z32</f>
        <v>0</v>
      </c>
      <c r="AA33" s="37">
        <f>AA$4*投入係数表!AA32</f>
        <v>0</v>
      </c>
      <c r="AB33" s="37">
        <f>AB$4*投入係数表!AB32</f>
        <v>0</v>
      </c>
      <c r="AC33" s="37">
        <f>AC$4*投入係数表!AC32</f>
        <v>0</v>
      </c>
      <c r="AD33" s="37">
        <f>AD$4*投入係数表!AD32</f>
        <v>0</v>
      </c>
      <c r="AE33" s="37">
        <f>AE$4*投入係数表!AE32</f>
        <v>0</v>
      </c>
      <c r="AF33" s="37">
        <f>AF$4*投入係数表!AF32</f>
        <v>0</v>
      </c>
      <c r="AG33" s="37">
        <f>AG$4*投入係数表!AG32</f>
        <v>0</v>
      </c>
      <c r="AH33" s="37">
        <f>AH$4*投入係数表!AH32</f>
        <v>0</v>
      </c>
      <c r="AI33" s="37">
        <f>AI$4*投入係数表!AI32</f>
        <v>0</v>
      </c>
      <c r="AJ33" s="37">
        <f>AJ$4*投入係数表!AJ32</f>
        <v>0</v>
      </c>
      <c r="AK33" s="37">
        <f>AK$4*投入係数表!AK32</f>
        <v>0</v>
      </c>
      <c r="AL33" s="37">
        <f>AL$4*投入係数表!AL32</f>
        <v>0</v>
      </c>
      <c r="AM33" s="37">
        <f>AM$4*投入係数表!AM32</f>
        <v>0</v>
      </c>
      <c r="AN33" s="37">
        <f>AN$4*投入係数表!AN32</f>
        <v>0</v>
      </c>
      <c r="AO33" s="37">
        <f>AO$4*投入係数表!AO32</f>
        <v>0</v>
      </c>
      <c r="AP33" s="34">
        <f t="shared" si="0"/>
        <v>0</v>
      </c>
    </row>
    <row r="34" spans="1:42" x14ac:dyDescent="0.15">
      <c r="A34" s="8" t="s">
        <v>232</v>
      </c>
      <c r="B34" s="9" t="s">
        <v>233</v>
      </c>
      <c r="C34" s="37">
        <f>C$4*投入係数表!C33</f>
        <v>0</v>
      </c>
      <c r="D34" s="37">
        <f>D$4*投入係数表!D33</f>
        <v>0</v>
      </c>
      <c r="E34" s="37">
        <f>E$4*投入係数表!E33</f>
        <v>0</v>
      </c>
      <c r="F34" s="37">
        <f>F$4*投入係数表!F33</f>
        <v>0</v>
      </c>
      <c r="G34" s="37">
        <f>G$4*投入係数表!G33</f>
        <v>0</v>
      </c>
      <c r="H34" s="37">
        <f>H$4*投入係数表!H33</f>
        <v>0</v>
      </c>
      <c r="I34" s="37">
        <f>I$4*投入係数表!I33</f>
        <v>0</v>
      </c>
      <c r="J34" s="37">
        <f>J$4*投入係数表!J33</f>
        <v>0</v>
      </c>
      <c r="K34" s="37">
        <f>K$4*投入係数表!K33</f>
        <v>0</v>
      </c>
      <c r="L34" s="37">
        <f>L$4*投入係数表!L33</f>
        <v>0</v>
      </c>
      <c r="M34" s="37">
        <f>M$4*投入係数表!M33</f>
        <v>0</v>
      </c>
      <c r="N34" s="37">
        <f>N$4*投入係数表!N33</f>
        <v>0</v>
      </c>
      <c r="O34" s="37">
        <f>O$4*投入係数表!O33</f>
        <v>0</v>
      </c>
      <c r="P34" s="37">
        <f>P$4*投入係数表!P33</f>
        <v>0</v>
      </c>
      <c r="Q34" s="37">
        <f>Q$4*投入係数表!Q33</f>
        <v>0</v>
      </c>
      <c r="R34" s="37">
        <f>R$4*投入係数表!R33</f>
        <v>0</v>
      </c>
      <c r="S34" s="37">
        <f>S$4*投入係数表!S33</f>
        <v>0</v>
      </c>
      <c r="T34" s="37">
        <f>T$4*投入係数表!T33</f>
        <v>0</v>
      </c>
      <c r="U34" s="37">
        <f>U$4*投入係数表!U33</f>
        <v>0</v>
      </c>
      <c r="V34" s="37">
        <f>V$4*投入係数表!V33</f>
        <v>0</v>
      </c>
      <c r="W34" s="37">
        <f>W$4*投入係数表!W33</f>
        <v>0</v>
      </c>
      <c r="X34" s="37">
        <f>X$4*投入係数表!X33</f>
        <v>0</v>
      </c>
      <c r="Y34" s="37">
        <f>Y$4*投入係数表!Y33</f>
        <v>0</v>
      </c>
      <c r="Z34" s="37">
        <f>Z$4*投入係数表!Z33</f>
        <v>0</v>
      </c>
      <c r="AA34" s="37">
        <f>AA$4*投入係数表!AA33</f>
        <v>0</v>
      </c>
      <c r="AB34" s="37">
        <f>AB$4*投入係数表!AB33</f>
        <v>0</v>
      </c>
      <c r="AC34" s="37">
        <f>AC$4*投入係数表!AC33</f>
        <v>0</v>
      </c>
      <c r="AD34" s="37">
        <f>AD$4*投入係数表!AD33</f>
        <v>0</v>
      </c>
      <c r="AE34" s="37">
        <f>AE$4*投入係数表!AE33</f>
        <v>0</v>
      </c>
      <c r="AF34" s="37">
        <f>AF$4*投入係数表!AF33</f>
        <v>0</v>
      </c>
      <c r="AG34" s="37">
        <f>AG$4*投入係数表!AG33</f>
        <v>0</v>
      </c>
      <c r="AH34" s="37">
        <f>AH$4*投入係数表!AH33</f>
        <v>0</v>
      </c>
      <c r="AI34" s="37">
        <f>AI$4*投入係数表!AI33</f>
        <v>0</v>
      </c>
      <c r="AJ34" s="37">
        <f>AJ$4*投入係数表!AJ33</f>
        <v>0</v>
      </c>
      <c r="AK34" s="37">
        <f>AK$4*投入係数表!AK33</f>
        <v>0</v>
      </c>
      <c r="AL34" s="37">
        <f>AL$4*投入係数表!AL33</f>
        <v>0</v>
      </c>
      <c r="AM34" s="37">
        <f>AM$4*投入係数表!AM33</f>
        <v>0</v>
      </c>
      <c r="AN34" s="37">
        <f>AN$4*投入係数表!AN33</f>
        <v>0</v>
      </c>
      <c r="AO34" s="37">
        <f>AO$4*投入係数表!AO33</f>
        <v>0</v>
      </c>
      <c r="AP34" s="34">
        <f t="shared" si="0"/>
        <v>0</v>
      </c>
    </row>
    <row r="35" spans="1:42" x14ac:dyDescent="0.15">
      <c r="A35" s="8" t="s">
        <v>234</v>
      </c>
      <c r="B35" s="9" t="s">
        <v>189</v>
      </c>
      <c r="C35" s="37">
        <f>C$4*投入係数表!C34</f>
        <v>0</v>
      </c>
      <c r="D35" s="37">
        <f>D$4*投入係数表!D34</f>
        <v>0</v>
      </c>
      <c r="E35" s="37">
        <f>E$4*投入係数表!E34</f>
        <v>0</v>
      </c>
      <c r="F35" s="37">
        <f>F$4*投入係数表!F34</f>
        <v>0</v>
      </c>
      <c r="G35" s="37">
        <f>G$4*投入係数表!G34</f>
        <v>0</v>
      </c>
      <c r="H35" s="37">
        <f>H$4*投入係数表!H34</f>
        <v>0</v>
      </c>
      <c r="I35" s="37">
        <f>I$4*投入係数表!I34</f>
        <v>0</v>
      </c>
      <c r="J35" s="37">
        <f>J$4*投入係数表!J34</f>
        <v>0</v>
      </c>
      <c r="K35" s="37">
        <f>K$4*投入係数表!K34</f>
        <v>0</v>
      </c>
      <c r="L35" s="37">
        <f>L$4*投入係数表!L34</f>
        <v>0</v>
      </c>
      <c r="M35" s="37">
        <f>M$4*投入係数表!M34</f>
        <v>0</v>
      </c>
      <c r="N35" s="37">
        <f>N$4*投入係数表!N34</f>
        <v>0</v>
      </c>
      <c r="O35" s="37">
        <f>O$4*投入係数表!O34</f>
        <v>0</v>
      </c>
      <c r="P35" s="37">
        <f>P$4*投入係数表!P34</f>
        <v>0</v>
      </c>
      <c r="Q35" s="37">
        <f>Q$4*投入係数表!Q34</f>
        <v>0</v>
      </c>
      <c r="R35" s="37">
        <f>R$4*投入係数表!R34</f>
        <v>0</v>
      </c>
      <c r="S35" s="37">
        <f>S$4*投入係数表!S34</f>
        <v>0</v>
      </c>
      <c r="T35" s="37">
        <f>T$4*投入係数表!T34</f>
        <v>0</v>
      </c>
      <c r="U35" s="37">
        <f>U$4*投入係数表!U34</f>
        <v>0</v>
      </c>
      <c r="V35" s="37">
        <f>V$4*投入係数表!V34</f>
        <v>0</v>
      </c>
      <c r="W35" s="37">
        <f>W$4*投入係数表!W34</f>
        <v>0</v>
      </c>
      <c r="X35" s="37">
        <f>X$4*投入係数表!X34</f>
        <v>0</v>
      </c>
      <c r="Y35" s="37">
        <f>Y$4*投入係数表!Y34</f>
        <v>0</v>
      </c>
      <c r="Z35" s="37">
        <f>Z$4*投入係数表!Z34</f>
        <v>0</v>
      </c>
      <c r="AA35" s="37">
        <f>AA$4*投入係数表!AA34</f>
        <v>0</v>
      </c>
      <c r="AB35" s="37">
        <f>AB$4*投入係数表!AB34</f>
        <v>0</v>
      </c>
      <c r="AC35" s="37">
        <f>AC$4*投入係数表!AC34</f>
        <v>0</v>
      </c>
      <c r="AD35" s="37">
        <f>AD$4*投入係数表!AD34</f>
        <v>0</v>
      </c>
      <c r="AE35" s="37">
        <f>AE$4*投入係数表!AE34</f>
        <v>0</v>
      </c>
      <c r="AF35" s="37">
        <f>AF$4*投入係数表!AF34</f>
        <v>0</v>
      </c>
      <c r="AG35" s="37">
        <f>AG$4*投入係数表!AG34</f>
        <v>0</v>
      </c>
      <c r="AH35" s="37">
        <f>AH$4*投入係数表!AH34</f>
        <v>0</v>
      </c>
      <c r="AI35" s="37">
        <f>AI$4*投入係数表!AI34</f>
        <v>0</v>
      </c>
      <c r="AJ35" s="37">
        <f>AJ$4*投入係数表!AJ34</f>
        <v>0</v>
      </c>
      <c r="AK35" s="37">
        <f>AK$4*投入係数表!AK34</f>
        <v>0</v>
      </c>
      <c r="AL35" s="37">
        <f>AL$4*投入係数表!AL34</f>
        <v>0</v>
      </c>
      <c r="AM35" s="37">
        <f>AM$4*投入係数表!AM34</f>
        <v>0</v>
      </c>
      <c r="AN35" s="37">
        <f>AN$4*投入係数表!AN34</f>
        <v>0</v>
      </c>
      <c r="AO35" s="37">
        <f>AO$4*投入係数表!AO34</f>
        <v>0</v>
      </c>
      <c r="AP35" s="34">
        <f t="shared" si="0"/>
        <v>0</v>
      </c>
    </row>
    <row r="36" spans="1:42" x14ac:dyDescent="0.15">
      <c r="A36" s="8" t="s">
        <v>235</v>
      </c>
      <c r="B36" s="9" t="s">
        <v>5</v>
      </c>
      <c r="C36" s="37">
        <f>C$4*投入係数表!C35</f>
        <v>0</v>
      </c>
      <c r="D36" s="37">
        <f>D$4*投入係数表!D35</f>
        <v>0</v>
      </c>
      <c r="E36" s="37">
        <f>E$4*投入係数表!E35</f>
        <v>0</v>
      </c>
      <c r="F36" s="37">
        <f>F$4*投入係数表!F35</f>
        <v>0</v>
      </c>
      <c r="G36" s="37">
        <f>G$4*投入係数表!G35</f>
        <v>0</v>
      </c>
      <c r="H36" s="37">
        <f>H$4*投入係数表!H35</f>
        <v>0</v>
      </c>
      <c r="I36" s="37">
        <f>I$4*投入係数表!I35</f>
        <v>0</v>
      </c>
      <c r="J36" s="37">
        <f>J$4*投入係数表!J35</f>
        <v>0</v>
      </c>
      <c r="K36" s="37">
        <f>K$4*投入係数表!K35</f>
        <v>0</v>
      </c>
      <c r="L36" s="37">
        <f>L$4*投入係数表!L35</f>
        <v>0</v>
      </c>
      <c r="M36" s="37">
        <f>M$4*投入係数表!M35</f>
        <v>0</v>
      </c>
      <c r="N36" s="37">
        <f>N$4*投入係数表!N35</f>
        <v>0</v>
      </c>
      <c r="O36" s="37">
        <f>O$4*投入係数表!O35</f>
        <v>0</v>
      </c>
      <c r="P36" s="37">
        <f>P$4*投入係数表!P35</f>
        <v>0</v>
      </c>
      <c r="Q36" s="37">
        <f>Q$4*投入係数表!Q35</f>
        <v>0</v>
      </c>
      <c r="R36" s="37">
        <f>R$4*投入係数表!R35</f>
        <v>0</v>
      </c>
      <c r="S36" s="37">
        <f>S$4*投入係数表!S35</f>
        <v>0</v>
      </c>
      <c r="T36" s="37">
        <f>T$4*投入係数表!T35</f>
        <v>0</v>
      </c>
      <c r="U36" s="37">
        <f>U$4*投入係数表!U35</f>
        <v>0</v>
      </c>
      <c r="V36" s="37">
        <f>V$4*投入係数表!V35</f>
        <v>0</v>
      </c>
      <c r="W36" s="37">
        <f>W$4*投入係数表!W35</f>
        <v>0</v>
      </c>
      <c r="X36" s="37">
        <f>X$4*投入係数表!X35</f>
        <v>0</v>
      </c>
      <c r="Y36" s="37">
        <f>Y$4*投入係数表!Y35</f>
        <v>0</v>
      </c>
      <c r="Z36" s="37">
        <f>Z$4*投入係数表!Z35</f>
        <v>0</v>
      </c>
      <c r="AA36" s="37">
        <f>AA$4*投入係数表!AA35</f>
        <v>0</v>
      </c>
      <c r="AB36" s="37">
        <f>AB$4*投入係数表!AB35</f>
        <v>0</v>
      </c>
      <c r="AC36" s="37">
        <f>AC$4*投入係数表!AC35</f>
        <v>0</v>
      </c>
      <c r="AD36" s="37">
        <f>AD$4*投入係数表!AD35</f>
        <v>0</v>
      </c>
      <c r="AE36" s="37">
        <f>AE$4*投入係数表!AE35</f>
        <v>0</v>
      </c>
      <c r="AF36" s="37">
        <f>AF$4*投入係数表!AF35</f>
        <v>0</v>
      </c>
      <c r="AG36" s="37">
        <f>AG$4*投入係数表!AG35</f>
        <v>0</v>
      </c>
      <c r="AH36" s="37">
        <f>AH$4*投入係数表!AH35</f>
        <v>0</v>
      </c>
      <c r="AI36" s="37">
        <f>AI$4*投入係数表!AI35</f>
        <v>0</v>
      </c>
      <c r="AJ36" s="37">
        <f>AJ$4*投入係数表!AJ35</f>
        <v>0</v>
      </c>
      <c r="AK36" s="37">
        <f>AK$4*投入係数表!AK35</f>
        <v>0</v>
      </c>
      <c r="AL36" s="37">
        <f>AL$4*投入係数表!AL35</f>
        <v>0</v>
      </c>
      <c r="AM36" s="37">
        <f>AM$4*投入係数表!AM35</f>
        <v>0</v>
      </c>
      <c r="AN36" s="37">
        <f>AN$4*投入係数表!AN35</f>
        <v>0</v>
      </c>
      <c r="AO36" s="37">
        <f>AO$4*投入係数表!AO35</f>
        <v>0</v>
      </c>
      <c r="AP36" s="34">
        <f t="shared" ref="AP36:AP43" si="1">SUM(C36:AO36)</f>
        <v>0</v>
      </c>
    </row>
    <row r="37" spans="1:42" x14ac:dyDescent="0.15">
      <c r="A37" s="8" t="s">
        <v>236</v>
      </c>
      <c r="B37" s="9" t="s">
        <v>237</v>
      </c>
      <c r="C37" s="37">
        <f>C$4*投入係数表!C36</f>
        <v>0</v>
      </c>
      <c r="D37" s="37">
        <f>D$4*投入係数表!D36</f>
        <v>0</v>
      </c>
      <c r="E37" s="37">
        <f>E$4*投入係数表!E36</f>
        <v>0</v>
      </c>
      <c r="F37" s="37">
        <f>F$4*投入係数表!F36</f>
        <v>0</v>
      </c>
      <c r="G37" s="37">
        <f>G$4*投入係数表!G36</f>
        <v>0</v>
      </c>
      <c r="H37" s="37">
        <f>H$4*投入係数表!H36</f>
        <v>0</v>
      </c>
      <c r="I37" s="37">
        <f>I$4*投入係数表!I36</f>
        <v>0</v>
      </c>
      <c r="J37" s="37">
        <f>J$4*投入係数表!J36</f>
        <v>0</v>
      </c>
      <c r="K37" s="37">
        <f>K$4*投入係数表!K36</f>
        <v>0</v>
      </c>
      <c r="L37" s="37">
        <f>L$4*投入係数表!L36</f>
        <v>0</v>
      </c>
      <c r="M37" s="37">
        <f>M$4*投入係数表!M36</f>
        <v>0</v>
      </c>
      <c r="N37" s="37">
        <f>N$4*投入係数表!N36</f>
        <v>0</v>
      </c>
      <c r="O37" s="37">
        <f>O$4*投入係数表!O36</f>
        <v>0</v>
      </c>
      <c r="P37" s="37">
        <f>P$4*投入係数表!P36</f>
        <v>0</v>
      </c>
      <c r="Q37" s="37">
        <f>Q$4*投入係数表!Q36</f>
        <v>0</v>
      </c>
      <c r="R37" s="37">
        <f>R$4*投入係数表!R36</f>
        <v>0</v>
      </c>
      <c r="S37" s="37">
        <f>S$4*投入係数表!S36</f>
        <v>0</v>
      </c>
      <c r="T37" s="37">
        <f>T$4*投入係数表!T36</f>
        <v>0</v>
      </c>
      <c r="U37" s="37">
        <f>U$4*投入係数表!U36</f>
        <v>0</v>
      </c>
      <c r="V37" s="37">
        <f>V$4*投入係数表!V36</f>
        <v>0</v>
      </c>
      <c r="W37" s="37">
        <f>W$4*投入係数表!W36</f>
        <v>0</v>
      </c>
      <c r="X37" s="37">
        <f>X$4*投入係数表!X36</f>
        <v>0</v>
      </c>
      <c r="Y37" s="37">
        <f>Y$4*投入係数表!Y36</f>
        <v>0</v>
      </c>
      <c r="Z37" s="37">
        <f>Z$4*投入係数表!Z36</f>
        <v>0</v>
      </c>
      <c r="AA37" s="37">
        <f>AA$4*投入係数表!AA36</f>
        <v>0</v>
      </c>
      <c r="AB37" s="37">
        <f>AB$4*投入係数表!AB36</f>
        <v>0</v>
      </c>
      <c r="AC37" s="37">
        <f>AC$4*投入係数表!AC36</f>
        <v>0</v>
      </c>
      <c r="AD37" s="37">
        <f>AD$4*投入係数表!AD36</f>
        <v>0</v>
      </c>
      <c r="AE37" s="37">
        <f>AE$4*投入係数表!AE36</f>
        <v>0</v>
      </c>
      <c r="AF37" s="37">
        <f>AF$4*投入係数表!AF36</f>
        <v>0</v>
      </c>
      <c r="AG37" s="37">
        <f>AG$4*投入係数表!AG36</f>
        <v>0</v>
      </c>
      <c r="AH37" s="37">
        <f>AH$4*投入係数表!AH36</f>
        <v>0</v>
      </c>
      <c r="AI37" s="37">
        <f>AI$4*投入係数表!AI36</f>
        <v>0</v>
      </c>
      <c r="AJ37" s="37">
        <f>AJ$4*投入係数表!AJ36</f>
        <v>0</v>
      </c>
      <c r="AK37" s="37">
        <f>AK$4*投入係数表!AK36</f>
        <v>0</v>
      </c>
      <c r="AL37" s="37">
        <f>AL$4*投入係数表!AL36</f>
        <v>0</v>
      </c>
      <c r="AM37" s="37">
        <f>AM$4*投入係数表!AM36</f>
        <v>0</v>
      </c>
      <c r="AN37" s="37">
        <f>AN$4*投入係数表!AN36</f>
        <v>0</v>
      </c>
      <c r="AO37" s="37">
        <f>AO$4*投入係数表!AO36</f>
        <v>0</v>
      </c>
      <c r="AP37" s="34">
        <f t="shared" si="1"/>
        <v>0</v>
      </c>
    </row>
    <row r="38" spans="1:42" x14ac:dyDescent="0.15">
      <c r="A38" s="8" t="s">
        <v>238</v>
      </c>
      <c r="B38" s="9" t="s">
        <v>239</v>
      </c>
      <c r="C38" s="37">
        <f>C$4*投入係数表!C37</f>
        <v>0</v>
      </c>
      <c r="D38" s="37">
        <f>D$4*投入係数表!D37</f>
        <v>0</v>
      </c>
      <c r="E38" s="37">
        <f>E$4*投入係数表!E37</f>
        <v>0</v>
      </c>
      <c r="F38" s="37">
        <f>F$4*投入係数表!F37</f>
        <v>0</v>
      </c>
      <c r="G38" s="37">
        <f>G$4*投入係数表!G37</f>
        <v>0</v>
      </c>
      <c r="H38" s="37">
        <f>H$4*投入係数表!H37</f>
        <v>0</v>
      </c>
      <c r="I38" s="37">
        <f>I$4*投入係数表!I37</f>
        <v>0</v>
      </c>
      <c r="J38" s="37">
        <f>J$4*投入係数表!J37</f>
        <v>0</v>
      </c>
      <c r="K38" s="37">
        <f>K$4*投入係数表!K37</f>
        <v>0</v>
      </c>
      <c r="L38" s="37">
        <f>L$4*投入係数表!L37</f>
        <v>0</v>
      </c>
      <c r="M38" s="37">
        <f>M$4*投入係数表!M37</f>
        <v>0</v>
      </c>
      <c r="N38" s="37">
        <f>N$4*投入係数表!N37</f>
        <v>0</v>
      </c>
      <c r="O38" s="37">
        <f>O$4*投入係数表!O37</f>
        <v>0</v>
      </c>
      <c r="P38" s="37">
        <f>P$4*投入係数表!P37</f>
        <v>0</v>
      </c>
      <c r="Q38" s="37">
        <f>Q$4*投入係数表!Q37</f>
        <v>0</v>
      </c>
      <c r="R38" s="37">
        <f>R$4*投入係数表!R37</f>
        <v>0</v>
      </c>
      <c r="S38" s="37">
        <f>S$4*投入係数表!S37</f>
        <v>0</v>
      </c>
      <c r="T38" s="37">
        <f>T$4*投入係数表!T37</f>
        <v>0</v>
      </c>
      <c r="U38" s="37">
        <f>U$4*投入係数表!U37</f>
        <v>0</v>
      </c>
      <c r="V38" s="37">
        <f>V$4*投入係数表!V37</f>
        <v>0</v>
      </c>
      <c r="W38" s="37">
        <f>W$4*投入係数表!W37</f>
        <v>0</v>
      </c>
      <c r="X38" s="37">
        <f>X$4*投入係数表!X37</f>
        <v>0</v>
      </c>
      <c r="Y38" s="37">
        <f>Y$4*投入係数表!Y37</f>
        <v>0</v>
      </c>
      <c r="Z38" s="37">
        <f>Z$4*投入係数表!Z37</f>
        <v>0</v>
      </c>
      <c r="AA38" s="37">
        <f>AA$4*投入係数表!AA37</f>
        <v>0</v>
      </c>
      <c r="AB38" s="37">
        <f>AB$4*投入係数表!AB37</f>
        <v>0</v>
      </c>
      <c r="AC38" s="37">
        <f>AC$4*投入係数表!AC37</f>
        <v>0</v>
      </c>
      <c r="AD38" s="37">
        <f>AD$4*投入係数表!AD37</f>
        <v>0</v>
      </c>
      <c r="AE38" s="37">
        <f>AE$4*投入係数表!AE37</f>
        <v>0</v>
      </c>
      <c r="AF38" s="37">
        <f>AF$4*投入係数表!AF37</f>
        <v>0</v>
      </c>
      <c r="AG38" s="37">
        <f>AG$4*投入係数表!AG37</f>
        <v>0</v>
      </c>
      <c r="AH38" s="37">
        <f>AH$4*投入係数表!AH37</f>
        <v>0</v>
      </c>
      <c r="AI38" s="37">
        <f>AI$4*投入係数表!AI37</f>
        <v>0</v>
      </c>
      <c r="AJ38" s="37">
        <f>AJ$4*投入係数表!AJ37</f>
        <v>0</v>
      </c>
      <c r="AK38" s="37">
        <f>AK$4*投入係数表!AK37</f>
        <v>0</v>
      </c>
      <c r="AL38" s="37">
        <f>AL$4*投入係数表!AL37</f>
        <v>0</v>
      </c>
      <c r="AM38" s="37">
        <f>AM$4*投入係数表!AM37</f>
        <v>0</v>
      </c>
      <c r="AN38" s="37">
        <f>AN$4*投入係数表!AN37</f>
        <v>0</v>
      </c>
      <c r="AO38" s="37">
        <f>AO$4*投入係数表!AO37</f>
        <v>0</v>
      </c>
      <c r="AP38" s="34">
        <f t="shared" si="1"/>
        <v>0</v>
      </c>
    </row>
    <row r="39" spans="1:42" x14ac:dyDescent="0.15">
      <c r="A39" s="8" t="s">
        <v>240</v>
      </c>
      <c r="B39" s="9" t="s">
        <v>107</v>
      </c>
      <c r="C39" s="37">
        <f>C$4*投入係数表!C38</f>
        <v>0</v>
      </c>
      <c r="D39" s="37">
        <f>D$4*投入係数表!D38</f>
        <v>0</v>
      </c>
      <c r="E39" s="37">
        <f>E$4*投入係数表!E38</f>
        <v>0</v>
      </c>
      <c r="F39" s="37">
        <f>F$4*投入係数表!F38</f>
        <v>0</v>
      </c>
      <c r="G39" s="37">
        <f>G$4*投入係数表!G38</f>
        <v>0</v>
      </c>
      <c r="H39" s="37">
        <f>H$4*投入係数表!H38</f>
        <v>0</v>
      </c>
      <c r="I39" s="37">
        <f>I$4*投入係数表!I38</f>
        <v>0</v>
      </c>
      <c r="J39" s="37">
        <f>J$4*投入係数表!J38</f>
        <v>0</v>
      </c>
      <c r="K39" s="37">
        <f>K$4*投入係数表!K38</f>
        <v>0</v>
      </c>
      <c r="L39" s="37">
        <f>L$4*投入係数表!L38</f>
        <v>0</v>
      </c>
      <c r="M39" s="37">
        <f>M$4*投入係数表!M38</f>
        <v>0</v>
      </c>
      <c r="N39" s="37">
        <f>N$4*投入係数表!N38</f>
        <v>0</v>
      </c>
      <c r="O39" s="37">
        <f>O$4*投入係数表!O38</f>
        <v>0</v>
      </c>
      <c r="P39" s="37">
        <f>P$4*投入係数表!P38</f>
        <v>0</v>
      </c>
      <c r="Q39" s="37">
        <f>Q$4*投入係数表!Q38</f>
        <v>0</v>
      </c>
      <c r="R39" s="37">
        <f>R$4*投入係数表!R38</f>
        <v>0</v>
      </c>
      <c r="S39" s="37">
        <f>S$4*投入係数表!S38</f>
        <v>0</v>
      </c>
      <c r="T39" s="37">
        <f>T$4*投入係数表!T38</f>
        <v>0</v>
      </c>
      <c r="U39" s="37">
        <f>U$4*投入係数表!U38</f>
        <v>0</v>
      </c>
      <c r="V39" s="37">
        <f>V$4*投入係数表!V38</f>
        <v>0</v>
      </c>
      <c r="W39" s="37">
        <f>W$4*投入係数表!W38</f>
        <v>0</v>
      </c>
      <c r="X39" s="37">
        <f>X$4*投入係数表!X38</f>
        <v>0</v>
      </c>
      <c r="Y39" s="37">
        <f>Y$4*投入係数表!Y38</f>
        <v>0</v>
      </c>
      <c r="Z39" s="37">
        <f>Z$4*投入係数表!Z38</f>
        <v>0</v>
      </c>
      <c r="AA39" s="37">
        <f>AA$4*投入係数表!AA38</f>
        <v>0</v>
      </c>
      <c r="AB39" s="37">
        <f>AB$4*投入係数表!AB38</f>
        <v>0</v>
      </c>
      <c r="AC39" s="37">
        <f>AC$4*投入係数表!AC38</f>
        <v>0</v>
      </c>
      <c r="AD39" s="37">
        <f>AD$4*投入係数表!AD38</f>
        <v>0</v>
      </c>
      <c r="AE39" s="37">
        <f>AE$4*投入係数表!AE38</f>
        <v>0</v>
      </c>
      <c r="AF39" s="37">
        <f>AF$4*投入係数表!AF38</f>
        <v>0</v>
      </c>
      <c r="AG39" s="37">
        <f>AG$4*投入係数表!AG38</f>
        <v>0</v>
      </c>
      <c r="AH39" s="37">
        <f>AH$4*投入係数表!AH38</f>
        <v>0</v>
      </c>
      <c r="AI39" s="37">
        <f>AI$4*投入係数表!AI38</f>
        <v>0</v>
      </c>
      <c r="AJ39" s="37">
        <f>AJ$4*投入係数表!AJ38</f>
        <v>0</v>
      </c>
      <c r="AK39" s="37">
        <f>AK$4*投入係数表!AK38</f>
        <v>0</v>
      </c>
      <c r="AL39" s="37">
        <f>AL$4*投入係数表!AL38</f>
        <v>0</v>
      </c>
      <c r="AM39" s="37">
        <f>AM$4*投入係数表!AM38</f>
        <v>0</v>
      </c>
      <c r="AN39" s="37">
        <f>AN$4*投入係数表!AN38</f>
        <v>0</v>
      </c>
      <c r="AO39" s="37">
        <f>AO$4*投入係数表!AO38</f>
        <v>0</v>
      </c>
      <c r="AP39" s="34">
        <f t="shared" si="1"/>
        <v>0</v>
      </c>
    </row>
    <row r="40" spans="1:42" x14ac:dyDescent="0.15">
      <c r="A40" s="8" t="s">
        <v>241</v>
      </c>
      <c r="B40" s="9" t="s">
        <v>190</v>
      </c>
      <c r="C40" s="37">
        <f>C$4*投入係数表!C39</f>
        <v>0</v>
      </c>
      <c r="D40" s="37">
        <f>D$4*投入係数表!D39</f>
        <v>0</v>
      </c>
      <c r="E40" s="37">
        <f>E$4*投入係数表!E39</f>
        <v>0</v>
      </c>
      <c r="F40" s="37">
        <f>F$4*投入係数表!F39</f>
        <v>0</v>
      </c>
      <c r="G40" s="37">
        <f>G$4*投入係数表!G39</f>
        <v>0</v>
      </c>
      <c r="H40" s="37">
        <f>H$4*投入係数表!H39</f>
        <v>0</v>
      </c>
      <c r="I40" s="37">
        <f>I$4*投入係数表!I39</f>
        <v>0</v>
      </c>
      <c r="J40" s="37">
        <f>J$4*投入係数表!J39</f>
        <v>0</v>
      </c>
      <c r="K40" s="37">
        <f>K$4*投入係数表!K39</f>
        <v>0</v>
      </c>
      <c r="L40" s="37">
        <f>L$4*投入係数表!L39</f>
        <v>0</v>
      </c>
      <c r="M40" s="37">
        <f>M$4*投入係数表!M39</f>
        <v>0</v>
      </c>
      <c r="N40" s="37">
        <f>N$4*投入係数表!N39</f>
        <v>0</v>
      </c>
      <c r="O40" s="37">
        <f>O$4*投入係数表!O39</f>
        <v>0</v>
      </c>
      <c r="P40" s="37">
        <f>P$4*投入係数表!P39</f>
        <v>0</v>
      </c>
      <c r="Q40" s="37">
        <f>Q$4*投入係数表!Q39</f>
        <v>0</v>
      </c>
      <c r="R40" s="37">
        <f>R$4*投入係数表!R39</f>
        <v>0</v>
      </c>
      <c r="S40" s="37">
        <f>S$4*投入係数表!S39</f>
        <v>0</v>
      </c>
      <c r="T40" s="37">
        <f>T$4*投入係数表!T39</f>
        <v>0</v>
      </c>
      <c r="U40" s="37">
        <f>U$4*投入係数表!U39</f>
        <v>0</v>
      </c>
      <c r="V40" s="37">
        <f>V$4*投入係数表!V39</f>
        <v>0</v>
      </c>
      <c r="W40" s="37">
        <f>W$4*投入係数表!W39</f>
        <v>0</v>
      </c>
      <c r="X40" s="37">
        <f>X$4*投入係数表!X39</f>
        <v>0</v>
      </c>
      <c r="Y40" s="37">
        <f>Y$4*投入係数表!Y39</f>
        <v>0</v>
      </c>
      <c r="Z40" s="37">
        <f>Z$4*投入係数表!Z39</f>
        <v>0</v>
      </c>
      <c r="AA40" s="37">
        <f>AA$4*投入係数表!AA39</f>
        <v>0</v>
      </c>
      <c r="AB40" s="37">
        <f>AB$4*投入係数表!AB39</f>
        <v>0</v>
      </c>
      <c r="AC40" s="37">
        <f>AC$4*投入係数表!AC39</f>
        <v>0</v>
      </c>
      <c r="AD40" s="37">
        <f>AD$4*投入係数表!AD39</f>
        <v>0</v>
      </c>
      <c r="AE40" s="37">
        <f>AE$4*投入係数表!AE39</f>
        <v>0</v>
      </c>
      <c r="AF40" s="37">
        <f>AF$4*投入係数表!AF39</f>
        <v>0</v>
      </c>
      <c r="AG40" s="37">
        <f>AG$4*投入係数表!AG39</f>
        <v>0</v>
      </c>
      <c r="AH40" s="37">
        <f>AH$4*投入係数表!AH39</f>
        <v>0</v>
      </c>
      <c r="AI40" s="37">
        <f>AI$4*投入係数表!AI39</f>
        <v>0</v>
      </c>
      <c r="AJ40" s="37">
        <f>AJ$4*投入係数表!AJ39</f>
        <v>0</v>
      </c>
      <c r="AK40" s="37">
        <f>AK$4*投入係数表!AK39</f>
        <v>0</v>
      </c>
      <c r="AL40" s="37">
        <f>AL$4*投入係数表!AL39</f>
        <v>0</v>
      </c>
      <c r="AM40" s="37">
        <f>AM$4*投入係数表!AM39</f>
        <v>0</v>
      </c>
      <c r="AN40" s="37">
        <f>AN$4*投入係数表!AN39</f>
        <v>0</v>
      </c>
      <c r="AO40" s="37">
        <f>AO$4*投入係数表!AO39</f>
        <v>0</v>
      </c>
      <c r="AP40" s="34">
        <f t="shared" si="1"/>
        <v>0</v>
      </c>
    </row>
    <row r="41" spans="1:42" x14ac:dyDescent="0.15">
      <c r="A41" s="8" t="s">
        <v>242</v>
      </c>
      <c r="B41" s="9" t="s">
        <v>243</v>
      </c>
      <c r="C41" s="37">
        <f>C$4*投入係数表!C40</f>
        <v>0</v>
      </c>
      <c r="D41" s="37">
        <f>D$4*投入係数表!D40</f>
        <v>0</v>
      </c>
      <c r="E41" s="37">
        <f>E$4*投入係数表!E40</f>
        <v>0</v>
      </c>
      <c r="F41" s="37">
        <f>F$4*投入係数表!F40</f>
        <v>0</v>
      </c>
      <c r="G41" s="37">
        <f>G$4*投入係数表!G40</f>
        <v>0</v>
      </c>
      <c r="H41" s="37">
        <f>H$4*投入係数表!H40</f>
        <v>0</v>
      </c>
      <c r="I41" s="37">
        <f>I$4*投入係数表!I40</f>
        <v>0</v>
      </c>
      <c r="J41" s="37">
        <f>J$4*投入係数表!J40</f>
        <v>0</v>
      </c>
      <c r="K41" s="37">
        <f>K$4*投入係数表!K40</f>
        <v>0</v>
      </c>
      <c r="L41" s="37">
        <f>L$4*投入係数表!L40</f>
        <v>0</v>
      </c>
      <c r="M41" s="37">
        <f>M$4*投入係数表!M40</f>
        <v>0</v>
      </c>
      <c r="N41" s="37">
        <f>N$4*投入係数表!N40</f>
        <v>0</v>
      </c>
      <c r="O41" s="37">
        <f>O$4*投入係数表!O40</f>
        <v>0</v>
      </c>
      <c r="P41" s="37">
        <f>P$4*投入係数表!P40</f>
        <v>0</v>
      </c>
      <c r="Q41" s="37">
        <f>Q$4*投入係数表!Q40</f>
        <v>0</v>
      </c>
      <c r="R41" s="37">
        <f>R$4*投入係数表!R40</f>
        <v>0</v>
      </c>
      <c r="S41" s="37">
        <f>S$4*投入係数表!S40</f>
        <v>0</v>
      </c>
      <c r="T41" s="37">
        <f>T$4*投入係数表!T40</f>
        <v>0</v>
      </c>
      <c r="U41" s="37">
        <f>U$4*投入係数表!U40</f>
        <v>0</v>
      </c>
      <c r="V41" s="37">
        <f>V$4*投入係数表!V40</f>
        <v>0</v>
      </c>
      <c r="W41" s="37">
        <f>W$4*投入係数表!W40</f>
        <v>0</v>
      </c>
      <c r="X41" s="37">
        <f>X$4*投入係数表!X40</f>
        <v>0</v>
      </c>
      <c r="Y41" s="37">
        <f>Y$4*投入係数表!Y40</f>
        <v>0</v>
      </c>
      <c r="Z41" s="37">
        <f>Z$4*投入係数表!Z40</f>
        <v>0</v>
      </c>
      <c r="AA41" s="37">
        <f>AA$4*投入係数表!AA40</f>
        <v>0</v>
      </c>
      <c r="AB41" s="37">
        <f>AB$4*投入係数表!AB40</f>
        <v>0</v>
      </c>
      <c r="AC41" s="37">
        <f>AC$4*投入係数表!AC40</f>
        <v>0</v>
      </c>
      <c r="AD41" s="37">
        <f>AD$4*投入係数表!AD40</f>
        <v>0</v>
      </c>
      <c r="AE41" s="37">
        <f>AE$4*投入係数表!AE40</f>
        <v>0</v>
      </c>
      <c r="AF41" s="37">
        <f>AF$4*投入係数表!AF40</f>
        <v>0</v>
      </c>
      <c r="AG41" s="37">
        <f>AG$4*投入係数表!AG40</f>
        <v>0</v>
      </c>
      <c r="AH41" s="37">
        <f>AH$4*投入係数表!AH40</f>
        <v>0</v>
      </c>
      <c r="AI41" s="37">
        <f>AI$4*投入係数表!AI40</f>
        <v>0</v>
      </c>
      <c r="AJ41" s="37">
        <f>AJ$4*投入係数表!AJ40</f>
        <v>0</v>
      </c>
      <c r="AK41" s="37">
        <f>AK$4*投入係数表!AK40</f>
        <v>0</v>
      </c>
      <c r="AL41" s="37">
        <f>AL$4*投入係数表!AL40</f>
        <v>0</v>
      </c>
      <c r="AM41" s="37">
        <f>AM$4*投入係数表!AM40</f>
        <v>0</v>
      </c>
      <c r="AN41" s="37">
        <f>AN$4*投入係数表!AN40</f>
        <v>0</v>
      </c>
      <c r="AO41" s="37">
        <f>AO$4*投入係数表!AO40</f>
        <v>0</v>
      </c>
      <c r="AP41" s="34">
        <f t="shared" si="1"/>
        <v>0</v>
      </c>
    </row>
    <row r="42" spans="1:42" x14ac:dyDescent="0.15">
      <c r="A42" s="8" t="s">
        <v>244</v>
      </c>
      <c r="B42" s="9" t="s">
        <v>6</v>
      </c>
      <c r="C42" s="37">
        <f>C$4*投入係数表!C41</f>
        <v>0</v>
      </c>
      <c r="D42" s="37">
        <f>D$4*投入係数表!D41</f>
        <v>0</v>
      </c>
      <c r="E42" s="37">
        <f>E$4*投入係数表!E41</f>
        <v>0</v>
      </c>
      <c r="F42" s="37">
        <f>F$4*投入係数表!F41</f>
        <v>0</v>
      </c>
      <c r="G42" s="37">
        <f>G$4*投入係数表!G41</f>
        <v>0</v>
      </c>
      <c r="H42" s="37">
        <f>H$4*投入係数表!H41</f>
        <v>0</v>
      </c>
      <c r="I42" s="37">
        <f>I$4*投入係数表!I41</f>
        <v>0</v>
      </c>
      <c r="J42" s="37">
        <f>J$4*投入係数表!J41</f>
        <v>0</v>
      </c>
      <c r="K42" s="37">
        <f>K$4*投入係数表!K41</f>
        <v>0</v>
      </c>
      <c r="L42" s="37">
        <f>L$4*投入係数表!L41</f>
        <v>0</v>
      </c>
      <c r="M42" s="37">
        <f>M$4*投入係数表!M41</f>
        <v>0</v>
      </c>
      <c r="N42" s="37">
        <f>N$4*投入係数表!N41</f>
        <v>0</v>
      </c>
      <c r="O42" s="37">
        <f>O$4*投入係数表!O41</f>
        <v>0</v>
      </c>
      <c r="P42" s="37">
        <f>P$4*投入係数表!P41</f>
        <v>0</v>
      </c>
      <c r="Q42" s="37">
        <f>Q$4*投入係数表!Q41</f>
        <v>0</v>
      </c>
      <c r="R42" s="37">
        <f>R$4*投入係数表!R41</f>
        <v>0</v>
      </c>
      <c r="S42" s="37">
        <f>S$4*投入係数表!S41</f>
        <v>0</v>
      </c>
      <c r="T42" s="37">
        <f>T$4*投入係数表!T41</f>
        <v>0</v>
      </c>
      <c r="U42" s="37">
        <f>U$4*投入係数表!U41</f>
        <v>0</v>
      </c>
      <c r="V42" s="37">
        <f>V$4*投入係数表!V41</f>
        <v>0</v>
      </c>
      <c r="W42" s="37">
        <f>W$4*投入係数表!W41</f>
        <v>0</v>
      </c>
      <c r="X42" s="37">
        <f>X$4*投入係数表!X41</f>
        <v>0</v>
      </c>
      <c r="Y42" s="37">
        <f>Y$4*投入係数表!Y41</f>
        <v>0</v>
      </c>
      <c r="Z42" s="37">
        <f>Z$4*投入係数表!Z41</f>
        <v>0</v>
      </c>
      <c r="AA42" s="37">
        <f>AA$4*投入係数表!AA41</f>
        <v>0</v>
      </c>
      <c r="AB42" s="37">
        <f>AB$4*投入係数表!AB41</f>
        <v>0</v>
      </c>
      <c r="AC42" s="37">
        <f>AC$4*投入係数表!AC41</f>
        <v>0</v>
      </c>
      <c r="AD42" s="37">
        <f>AD$4*投入係数表!AD41</f>
        <v>0</v>
      </c>
      <c r="AE42" s="37">
        <f>AE$4*投入係数表!AE41</f>
        <v>0</v>
      </c>
      <c r="AF42" s="37">
        <f>AF$4*投入係数表!AF41</f>
        <v>0</v>
      </c>
      <c r="AG42" s="37">
        <f>AG$4*投入係数表!AG41</f>
        <v>0</v>
      </c>
      <c r="AH42" s="37">
        <f>AH$4*投入係数表!AH41</f>
        <v>0</v>
      </c>
      <c r="AI42" s="37">
        <f>AI$4*投入係数表!AI41</f>
        <v>0</v>
      </c>
      <c r="AJ42" s="37">
        <f>AJ$4*投入係数表!AJ41</f>
        <v>0</v>
      </c>
      <c r="AK42" s="37">
        <f>AK$4*投入係数表!AK41</f>
        <v>0</v>
      </c>
      <c r="AL42" s="37">
        <f>AL$4*投入係数表!AL41</f>
        <v>0</v>
      </c>
      <c r="AM42" s="37">
        <f>AM$4*投入係数表!AM41</f>
        <v>0</v>
      </c>
      <c r="AN42" s="37">
        <f>AN$4*投入係数表!AN41</f>
        <v>0</v>
      </c>
      <c r="AO42" s="37">
        <f>AO$4*投入係数表!AO41</f>
        <v>0</v>
      </c>
      <c r="AP42" s="34">
        <f t="shared" si="1"/>
        <v>0</v>
      </c>
    </row>
    <row r="43" spans="1:42" x14ac:dyDescent="0.15">
      <c r="A43" s="181" t="s">
        <v>245</v>
      </c>
      <c r="B43" s="182" t="s">
        <v>8</v>
      </c>
      <c r="C43" s="183">
        <f>C$4*投入係数表!C42</f>
        <v>0</v>
      </c>
      <c r="D43" s="183">
        <f>D$4*投入係数表!D42</f>
        <v>0</v>
      </c>
      <c r="E43" s="183">
        <f>E$4*投入係数表!E42</f>
        <v>0</v>
      </c>
      <c r="F43" s="183">
        <f>F$4*投入係数表!F42</f>
        <v>0</v>
      </c>
      <c r="G43" s="183">
        <f>G$4*投入係数表!G42</f>
        <v>0</v>
      </c>
      <c r="H43" s="183">
        <f>H$4*投入係数表!H42</f>
        <v>0</v>
      </c>
      <c r="I43" s="183">
        <f>I$4*投入係数表!I42</f>
        <v>0</v>
      </c>
      <c r="J43" s="183">
        <f>J$4*投入係数表!J42</f>
        <v>0</v>
      </c>
      <c r="K43" s="183">
        <f>K$4*投入係数表!K42</f>
        <v>0</v>
      </c>
      <c r="L43" s="183">
        <f>L$4*投入係数表!L42</f>
        <v>0</v>
      </c>
      <c r="M43" s="183">
        <f>M$4*投入係数表!M42</f>
        <v>0</v>
      </c>
      <c r="N43" s="183">
        <f>N$4*投入係数表!N42</f>
        <v>0</v>
      </c>
      <c r="O43" s="183">
        <f>O$4*投入係数表!O42</f>
        <v>0</v>
      </c>
      <c r="P43" s="183">
        <f>P$4*投入係数表!P42</f>
        <v>0</v>
      </c>
      <c r="Q43" s="183">
        <f>Q$4*投入係数表!Q42</f>
        <v>0</v>
      </c>
      <c r="R43" s="183">
        <f>R$4*投入係数表!R42</f>
        <v>0</v>
      </c>
      <c r="S43" s="183">
        <f>S$4*投入係数表!S42</f>
        <v>0</v>
      </c>
      <c r="T43" s="183">
        <f>T$4*投入係数表!T42</f>
        <v>0</v>
      </c>
      <c r="U43" s="183">
        <f>U$4*投入係数表!U42</f>
        <v>0</v>
      </c>
      <c r="V43" s="183">
        <f>V$4*投入係数表!V42</f>
        <v>0</v>
      </c>
      <c r="W43" s="183">
        <f>W$4*投入係数表!W42</f>
        <v>0</v>
      </c>
      <c r="X43" s="183">
        <f>X$4*投入係数表!X42</f>
        <v>0</v>
      </c>
      <c r="Y43" s="183">
        <f>Y$4*投入係数表!Y42</f>
        <v>0</v>
      </c>
      <c r="Z43" s="183">
        <f>Z$4*投入係数表!Z42</f>
        <v>0</v>
      </c>
      <c r="AA43" s="183">
        <f>AA$4*投入係数表!AA42</f>
        <v>0</v>
      </c>
      <c r="AB43" s="183">
        <f>AB$4*投入係数表!AB42</f>
        <v>0</v>
      </c>
      <c r="AC43" s="183">
        <f>AC$4*投入係数表!AC42</f>
        <v>0</v>
      </c>
      <c r="AD43" s="183">
        <f>AD$4*投入係数表!AD42</f>
        <v>0</v>
      </c>
      <c r="AE43" s="183">
        <f>AE$4*投入係数表!AE42</f>
        <v>0</v>
      </c>
      <c r="AF43" s="183">
        <f>AF$4*投入係数表!AF42</f>
        <v>0</v>
      </c>
      <c r="AG43" s="183">
        <f>AG$4*投入係数表!AG42</f>
        <v>0</v>
      </c>
      <c r="AH43" s="183">
        <f>AH$4*投入係数表!AH42</f>
        <v>0</v>
      </c>
      <c r="AI43" s="183">
        <f>AI$4*投入係数表!AI42</f>
        <v>0</v>
      </c>
      <c r="AJ43" s="183">
        <f>AJ$4*投入係数表!AJ42</f>
        <v>0</v>
      </c>
      <c r="AK43" s="183">
        <f>AK$4*投入係数表!AK42</f>
        <v>0</v>
      </c>
      <c r="AL43" s="183">
        <f>AL$4*投入係数表!AL42</f>
        <v>0</v>
      </c>
      <c r="AM43" s="183">
        <f>AM$4*投入係数表!AM42</f>
        <v>0</v>
      </c>
      <c r="AN43" s="183">
        <f>AN$4*投入係数表!AN42</f>
        <v>0</v>
      </c>
      <c r="AO43" s="183">
        <f>AO$4*投入係数表!AO42</f>
        <v>0</v>
      </c>
      <c r="AP43" s="184">
        <f t="shared" si="1"/>
        <v>0</v>
      </c>
    </row>
  </sheetData>
  <mergeCells count="1">
    <mergeCell ref="A2:B3"/>
  </mergeCells>
  <phoneticPr fontId="2"/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1BA7A7-7026-4EC6-8067-CED78157B9F3}">
  <sheetPr codeName="Sheet12">
    <pageSetUpPr fitToPage="1"/>
  </sheetPr>
  <dimension ref="A1:AY44"/>
  <sheetViews>
    <sheetView zoomScaleNormal="100" workbookViewId="0">
      <pane xSplit="2" ySplit="3" topLeftCell="C4" activePane="bottomRight" state="frozen"/>
      <selection sqref="A1:IV65536"/>
      <selection pane="topRight" sqref="A1:IV65536"/>
      <selection pane="bottomLeft" sqref="A1:IV65536"/>
      <selection pane="bottomRight"/>
    </sheetView>
  </sheetViews>
  <sheetFormatPr defaultColWidth="9" defaultRowHeight="13.5" x14ac:dyDescent="0.15"/>
  <cols>
    <col min="1" max="1" width="3.625" style="2" customWidth="1"/>
    <col min="2" max="2" width="29.625" style="3" customWidth="1"/>
    <col min="3" max="41" width="12.625" style="1" customWidth="1"/>
    <col min="42" max="43" width="12.625" customWidth="1"/>
    <col min="44" max="51" width="8.875" customWidth="1"/>
    <col min="52" max="16384" width="9" style="1"/>
  </cols>
  <sheetData>
    <row r="1" spans="1:51" ht="30" customHeight="1" x14ac:dyDescent="0.25">
      <c r="A1" s="14" t="s">
        <v>195</v>
      </c>
      <c r="B1" s="15"/>
      <c r="D1" s="4"/>
    </row>
    <row r="2" spans="1:51" x14ac:dyDescent="0.15">
      <c r="A2" s="338" t="s">
        <v>11</v>
      </c>
      <c r="B2" s="339"/>
      <c r="C2" s="30" t="s">
        <v>196</v>
      </c>
      <c r="D2" s="31" t="s">
        <v>198</v>
      </c>
      <c r="E2" s="31" t="s">
        <v>199</v>
      </c>
      <c r="F2" s="31" t="s">
        <v>200</v>
      </c>
      <c r="G2" s="31" t="s">
        <v>201</v>
      </c>
      <c r="H2" s="31" t="s">
        <v>203</v>
      </c>
      <c r="I2" s="31" t="s">
        <v>204</v>
      </c>
      <c r="J2" s="31" t="s">
        <v>205</v>
      </c>
      <c r="K2" s="31" t="s">
        <v>206</v>
      </c>
      <c r="L2" s="31" t="s">
        <v>207</v>
      </c>
      <c r="M2" s="31" t="s">
        <v>209</v>
      </c>
      <c r="N2" s="31" t="s">
        <v>210</v>
      </c>
      <c r="O2" s="31" t="s">
        <v>211</v>
      </c>
      <c r="P2" s="31" t="s">
        <v>212</v>
      </c>
      <c r="Q2" s="31" t="s">
        <v>213</v>
      </c>
      <c r="R2" s="31" t="s">
        <v>214</v>
      </c>
      <c r="S2" s="31" t="s">
        <v>215</v>
      </c>
      <c r="T2" s="31" t="s">
        <v>216</v>
      </c>
      <c r="U2" s="31" t="s">
        <v>217</v>
      </c>
      <c r="V2" s="31" t="s">
        <v>218</v>
      </c>
      <c r="W2" s="31" t="s">
        <v>220</v>
      </c>
      <c r="X2" s="31" t="s">
        <v>221</v>
      </c>
      <c r="Y2" s="31" t="s">
        <v>222</v>
      </c>
      <c r="Z2" s="31" t="s">
        <v>223</v>
      </c>
      <c r="AA2" s="31" t="s">
        <v>224</v>
      </c>
      <c r="AB2" s="31" t="s">
        <v>226</v>
      </c>
      <c r="AC2" s="31" t="s">
        <v>228</v>
      </c>
      <c r="AD2" s="31" t="s">
        <v>229</v>
      </c>
      <c r="AE2" s="31" t="s">
        <v>230</v>
      </c>
      <c r="AF2" s="31" t="s">
        <v>232</v>
      </c>
      <c r="AG2" s="31" t="s">
        <v>234</v>
      </c>
      <c r="AH2" s="31" t="s">
        <v>235</v>
      </c>
      <c r="AI2" s="31" t="s">
        <v>236</v>
      </c>
      <c r="AJ2" s="31" t="s">
        <v>238</v>
      </c>
      <c r="AK2" s="31" t="s">
        <v>240</v>
      </c>
      <c r="AL2" s="31" t="s">
        <v>241</v>
      </c>
      <c r="AM2" s="31" t="s">
        <v>242</v>
      </c>
      <c r="AN2" s="31" t="s">
        <v>244</v>
      </c>
      <c r="AO2" s="31" t="s">
        <v>245</v>
      </c>
      <c r="AP2" s="344" t="s">
        <v>12</v>
      </c>
      <c r="AQ2" s="344" t="s">
        <v>10</v>
      </c>
      <c r="AR2" s="1"/>
      <c r="AS2" s="1"/>
      <c r="AT2" s="1"/>
      <c r="AU2" s="1"/>
      <c r="AV2" s="1"/>
      <c r="AW2" s="1"/>
      <c r="AX2" s="1"/>
      <c r="AY2" s="1"/>
    </row>
    <row r="3" spans="1:51" customFormat="1" ht="36" customHeight="1" x14ac:dyDescent="0.15">
      <c r="A3" s="340"/>
      <c r="B3" s="341"/>
      <c r="C3" s="5" t="s">
        <v>197</v>
      </c>
      <c r="D3" s="6" t="s">
        <v>0</v>
      </c>
      <c r="E3" s="6" t="s">
        <v>1</v>
      </c>
      <c r="F3" s="6" t="s">
        <v>176</v>
      </c>
      <c r="G3" s="6" t="s">
        <v>202</v>
      </c>
      <c r="H3" s="6" t="s">
        <v>177</v>
      </c>
      <c r="I3" s="6" t="s">
        <v>178</v>
      </c>
      <c r="J3" s="6" t="s">
        <v>179</v>
      </c>
      <c r="K3" s="6" t="s">
        <v>180</v>
      </c>
      <c r="L3" s="6" t="s">
        <v>208</v>
      </c>
      <c r="M3" s="6" t="s">
        <v>181</v>
      </c>
      <c r="N3" s="6" t="s">
        <v>182</v>
      </c>
      <c r="O3" s="6" t="s">
        <v>183</v>
      </c>
      <c r="P3" s="6" t="s">
        <v>184</v>
      </c>
      <c r="Q3" s="6" t="s">
        <v>104</v>
      </c>
      <c r="R3" s="6" t="s">
        <v>105</v>
      </c>
      <c r="S3" s="6" t="s">
        <v>106</v>
      </c>
      <c r="T3" s="6" t="s">
        <v>185</v>
      </c>
      <c r="U3" s="6" t="s">
        <v>186</v>
      </c>
      <c r="V3" s="6" t="s">
        <v>219</v>
      </c>
      <c r="W3" s="6" t="s">
        <v>187</v>
      </c>
      <c r="X3" s="6" t="s">
        <v>2</v>
      </c>
      <c r="Y3" s="6" t="s">
        <v>188</v>
      </c>
      <c r="Z3" s="6" t="s">
        <v>191</v>
      </c>
      <c r="AA3" s="6" t="s">
        <v>225</v>
      </c>
      <c r="AB3" s="6" t="s">
        <v>227</v>
      </c>
      <c r="AC3" s="6" t="s">
        <v>3</v>
      </c>
      <c r="AD3" s="6" t="s">
        <v>4</v>
      </c>
      <c r="AE3" s="6" t="s">
        <v>231</v>
      </c>
      <c r="AF3" s="6" t="s">
        <v>233</v>
      </c>
      <c r="AG3" s="6" t="s">
        <v>189</v>
      </c>
      <c r="AH3" s="6" t="s">
        <v>5</v>
      </c>
      <c r="AI3" s="6" t="s">
        <v>237</v>
      </c>
      <c r="AJ3" s="6" t="s">
        <v>239</v>
      </c>
      <c r="AK3" s="6" t="s">
        <v>107</v>
      </c>
      <c r="AL3" s="6" t="s">
        <v>190</v>
      </c>
      <c r="AM3" s="6" t="s">
        <v>243</v>
      </c>
      <c r="AN3" s="6" t="s">
        <v>6</v>
      </c>
      <c r="AO3" s="6" t="s">
        <v>8</v>
      </c>
      <c r="AP3" s="345"/>
      <c r="AQ3" s="345"/>
    </row>
    <row r="4" spans="1:51" customFormat="1" ht="13.5" customHeight="1" x14ac:dyDescent="0.15">
      <c r="A4" s="8" t="s">
        <v>196</v>
      </c>
      <c r="B4" s="9" t="s">
        <v>197</v>
      </c>
      <c r="C4" s="18">
        <v>1.059993371365527</v>
      </c>
      <c r="D4" s="19">
        <v>1.1381258552266864E-3</v>
      </c>
      <c r="E4" s="19">
        <v>1.6187714575006239E-3</v>
      </c>
      <c r="F4" s="19">
        <v>3.3424589680178016E-5</v>
      </c>
      <c r="G4" s="19">
        <v>0.13131982763154129</v>
      </c>
      <c r="H4" s="19">
        <v>1.382590869294512E-3</v>
      </c>
      <c r="I4" s="19">
        <v>6.4165135039114776E-4</v>
      </c>
      <c r="J4" s="19">
        <v>1.8947522399748462E-3</v>
      </c>
      <c r="K4" s="19">
        <v>2.1864702315486393E-5</v>
      </c>
      <c r="L4" s="19">
        <v>1.2574214651314915E-2</v>
      </c>
      <c r="M4" s="19">
        <v>8.9574516383085563E-5</v>
      </c>
      <c r="N4" s="19">
        <v>2.1759577016474552E-5</v>
      </c>
      <c r="O4" s="19">
        <v>3.5185884665069793E-5</v>
      </c>
      <c r="P4" s="19">
        <v>2.2185620341049239E-5</v>
      </c>
      <c r="Q4" s="19">
        <v>4.2992539291221527E-5</v>
      </c>
      <c r="R4" s="19">
        <v>3.6965309387285643E-5</v>
      </c>
      <c r="S4" s="19">
        <v>1.476197263570592E-4</v>
      </c>
      <c r="T4" s="19">
        <v>5.3546036884676816E-5</v>
      </c>
      <c r="U4" s="19">
        <v>1.2884329993796971E-4</v>
      </c>
      <c r="V4" s="19">
        <v>1.248199298552792E-4</v>
      </c>
      <c r="W4" s="19">
        <v>1.0909432141492402E-4</v>
      </c>
      <c r="X4" s="19">
        <v>2.4681156120548091E-3</v>
      </c>
      <c r="Y4" s="19">
        <v>9.4301239539469508E-4</v>
      </c>
      <c r="Z4" s="19">
        <v>3.6143430067351512E-5</v>
      </c>
      <c r="AA4" s="19">
        <v>1.6830717199550516E-4</v>
      </c>
      <c r="AB4" s="19">
        <v>7.0461643212955651E-5</v>
      </c>
      <c r="AC4" s="19">
        <v>1.4077449249096875E-4</v>
      </c>
      <c r="AD4" s="19">
        <v>4.0609136801040355E-5</v>
      </c>
      <c r="AE4" s="19">
        <v>2.9367519926679135E-5</v>
      </c>
      <c r="AF4" s="19">
        <v>4.1657201927528902E-5</v>
      </c>
      <c r="AG4" s="19">
        <v>1.4997284238363418E-4</v>
      </c>
      <c r="AH4" s="19">
        <v>6.3350366597379672E-5</v>
      </c>
      <c r="AI4" s="19">
        <v>1.4034541193058807E-3</v>
      </c>
      <c r="AJ4" s="19">
        <v>1.5379274295824416E-3</v>
      </c>
      <c r="AK4" s="19">
        <v>1.3090465850944465E-3</v>
      </c>
      <c r="AL4" s="19">
        <v>7.1432713495714608E-5</v>
      </c>
      <c r="AM4" s="19">
        <v>1.0407768744938548E-2</v>
      </c>
      <c r="AN4" s="19">
        <v>2.9913547165667554E-4</v>
      </c>
      <c r="AO4" s="19">
        <v>1.972035270449891E-4</v>
      </c>
      <c r="AP4" s="28">
        <v>1.2308089218782723</v>
      </c>
      <c r="AQ4" s="20">
        <v>0.97911640756398766</v>
      </c>
    </row>
    <row r="5" spans="1:51" x14ac:dyDescent="0.15">
      <c r="A5" s="8" t="s">
        <v>198</v>
      </c>
      <c r="B5" s="9" t="s">
        <v>0</v>
      </c>
      <c r="C5" s="17">
        <v>9.7106665226699826E-4</v>
      </c>
      <c r="D5" s="12">
        <v>1.2133877948361484</v>
      </c>
      <c r="E5" s="12">
        <v>4.7706138437363515E-5</v>
      </c>
      <c r="F5" s="12">
        <v>3.9757694402074096E-5</v>
      </c>
      <c r="G5" s="12">
        <v>1.1359902563081298E-3</v>
      </c>
      <c r="H5" s="12">
        <v>6.321996309499959E-5</v>
      </c>
      <c r="I5" s="12">
        <v>3.1505017329941508E-2</v>
      </c>
      <c r="J5" s="12">
        <v>6.0784121681077422E-4</v>
      </c>
      <c r="K5" s="12">
        <v>2.446242481525752E-5</v>
      </c>
      <c r="L5" s="12">
        <v>9.1662945989646308E-5</v>
      </c>
      <c r="M5" s="12">
        <v>2.5240281309723975E-4</v>
      </c>
      <c r="N5" s="12">
        <v>2.9621099120877643E-5</v>
      </c>
      <c r="O5" s="12">
        <v>2.6166213335700783E-5</v>
      </c>
      <c r="P5" s="12">
        <v>5.3460770031695667E-5</v>
      </c>
      <c r="Q5" s="12">
        <v>3.5605827031930443E-5</v>
      </c>
      <c r="R5" s="12">
        <v>2.2017012617234995E-5</v>
      </c>
      <c r="S5" s="12">
        <v>1.0276188260881369E-4</v>
      </c>
      <c r="T5" s="12">
        <v>7.6709363968942496E-5</v>
      </c>
      <c r="U5" s="12">
        <v>8.6743253323428768E-5</v>
      </c>
      <c r="V5" s="12">
        <v>7.6311692205189538E-5</v>
      </c>
      <c r="W5" s="12">
        <v>2.5271472614092805E-5</v>
      </c>
      <c r="X5" s="12">
        <v>8.1789236427819135E-4</v>
      </c>
      <c r="Y5" s="12">
        <v>3.7159606381125145E-4</v>
      </c>
      <c r="Z5" s="12">
        <v>7.6130062612124149E-5</v>
      </c>
      <c r="AA5" s="12">
        <v>8.2149200851602564E-5</v>
      </c>
      <c r="AB5" s="12">
        <v>8.3024562096747535E-5</v>
      </c>
      <c r="AC5" s="12">
        <v>1.0924348356802145E-4</v>
      </c>
      <c r="AD5" s="12">
        <v>8.9397139700674489E-5</v>
      </c>
      <c r="AE5" s="12">
        <v>1.9520505338852262E-5</v>
      </c>
      <c r="AF5" s="12">
        <v>7.0365483362635068E-5</v>
      </c>
      <c r="AG5" s="12">
        <v>2.0829444819049864E-4</v>
      </c>
      <c r="AH5" s="12">
        <v>4.7961538775225291E-5</v>
      </c>
      <c r="AI5" s="12">
        <v>1.9642913963913849E-4</v>
      </c>
      <c r="AJ5" s="12">
        <v>1.8470327294403338E-4</v>
      </c>
      <c r="AK5" s="12">
        <v>2.5880705720609045E-4</v>
      </c>
      <c r="AL5" s="12">
        <v>8.5188169565458745E-5</v>
      </c>
      <c r="AM5" s="12">
        <v>1.2828107799373553E-3</v>
      </c>
      <c r="AN5" s="12">
        <v>4.7748555955862181E-3</v>
      </c>
      <c r="AO5" s="12">
        <v>3.4823664831782029E-5</v>
      </c>
      <c r="AP5" s="23">
        <v>1.2574547833904666</v>
      </c>
      <c r="AQ5" s="20">
        <v>1.0003133616455795</v>
      </c>
      <c r="AR5" s="1"/>
      <c r="AS5" s="1"/>
      <c r="AT5" s="1"/>
      <c r="AU5" s="1"/>
      <c r="AV5" s="1"/>
      <c r="AW5" s="1"/>
      <c r="AX5" s="1"/>
      <c r="AY5" s="1"/>
    </row>
    <row r="6" spans="1:51" x14ac:dyDescent="0.15">
      <c r="A6" s="8" t="s">
        <v>199</v>
      </c>
      <c r="B6" s="9" t="s">
        <v>1</v>
      </c>
      <c r="C6" s="17">
        <v>1.2648068128502004E-4</v>
      </c>
      <c r="D6" s="12">
        <v>2.4663171485689043E-5</v>
      </c>
      <c r="E6" s="12">
        <v>1.003833568274588</v>
      </c>
      <c r="F6" s="12">
        <v>1.3117469426751144E-6</v>
      </c>
      <c r="G6" s="12">
        <v>6.3978217306682626E-3</v>
      </c>
      <c r="H6" s="12">
        <v>5.7522846951210199E-6</v>
      </c>
      <c r="I6" s="12">
        <v>6.4842212822468097E-6</v>
      </c>
      <c r="J6" s="12">
        <v>6.7048500160595069E-5</v>
      </c>
      <c r="K6" s="12">
        <v>7.3151575678574046E-7</v>
      </c>
      <c r="L6" s="12">
        <v>3.0438920913251315E-6</v>
      </c>
      <c r="M6" s="12">
        <v>3.0861726964812882E-6</v>
      </c>
      <c r="N6" s="12">
        <v>1.0357044608918962E-6</v>
      </c>
      <c r="O6" s="12">
        <v>4.1583983208018358E-6</v>
      </c>
      <c r="P6" s="12">
        <v>6.5439190037354554E-7</v>
      </c>
      <c r="Q6" s="12">
        <v>7.2524282761059978E-7</v>
      </c>
      <c r="R6" s="12">
        <v>6.2782911001242002E-7</v>
      </c>
      <c r="S6" s="12">
        <v>1.3874423401036352E-6</v>
      </c>
      <c r="T6" s="12">
        <v>1.2292787471493742E-6</v>
      </c>
      <c r="U6" s="12">
        <v>9.842713071125487E-7</v>
      </c>
      <c r="V6" s="12">
        <v>1.4427964655369034E-6</v>
      </c>
      <c r="W6" s="12">
        <v>6.4294522184671822E-7</v>
      </c>
      <c r="X6" s="12">
        <v>5.009030394911505E-4</v>
      </c>
      <c r="Y6" s="12">
        <v>1.8970667236867721E-6</v>
      </c>
      <c r="Z6" s="12">
        <v>1.6346824470855054E-6</v>
      </c>
      <c r="AA6" s="12">
        <v>1.9810596264043247E-6</v>
      </c>
      <c r="AB6" s="12">
        <v>1.4302360635127443E-6</v>
      </c>
      <c r="AC6" s="12">
        <v>2.5511711476824979E-6</v>
      </c>
      <c r="AD6" s="12">
        <v>3.1993027371209509E-6</v>
      </c>
      <c r="AE6" s="12">
        <v>1.2976257154508361E-6</v>
      </c>
      <c r="AF6" s="12">
        <v>1.5033176551475913E-6</v>
      </c>
      <c r="AG6" s="12">
        <v>1.819852681659967E-5</v>
      </c>
      <c r="AH6" s="12">
        <v>4.589327118092295E-6</v>
      </c>
      <c r="AI6" s="12">
        <v>6.4976253553112638E-5</v>
      </c>
      <c r="AJ6" s="12">
        <v>1.6915008791127545E-4</v>
      </c>
      <c r="AK6" s="12">
        <v>1.1260813624138339E-5</v>
      </c>
      <c r="AL6" s="12">
        <v>4.1127303218004146E-6</v>
      </c>
      <c r="AM6" s="12">
        <v>1.4618651818056709E-3</v>
      </c>
      <c r="AN6" s="12">
        <v>1.6884290558673184E-5</v>
      </c>
      <c r="AO6" s="12">
        <v>1.2126135465288418E-5</v>
      </c>
      <c r="AP6" s="23">
        <v>1.0127624413411365</v>
      </c>
      <c r="AQ6" s="20">
        <v>0.80565903094724101</v>
      </c>
      <c r="AR6" s="1"/>
      <c r="AS6" s="1"/>
      <c r="AT6" s="1"/>
      <c r="AU6" s="1"/>
      <c r="AV6" s="1"/>
      <c r="AW6" s="1"/>
      <c r="AX6" s="1"/>
      <c r="AY6" s="1"/>
    </row>
    <row r="7" spans="1:51" x14ac:dyDescent="0.15">
      <c r="A7" s="8" t="s">
        <v>200</v>
      </c>
      <c r="B7" s="9" t="s">
        <v>176</v>
      </c>
      <c r="C7" s="17">
        <v>6.0920695478815495E-5</v>
      </c>
      <c r="D7" s="12">
        <v>4.820136411855947E-5</v>
      </c>
      <c r="E7" s="12">
        <v>3.0278059712464622E-5</v>
      </c>
      <c r="F7" s="12">
        <v>1.0001183460855092</v>
      </c>
      <c r="G7" s="12">
        <v>6.9039419651433721E-5</v>
      </c>
      <c r="H7" s="12">
        <v>7.3471177701983325E-5</v>
      </c>
      <c r="I7" s="12">
        <v>2.5635968612034164E-4</v>
      </c>
      <c r="J7" s="12">
        <v>2.7872907772315508E-4</v>
      </c>
      <c r="K7" s="12">
        <v>1.4806992376505987E-3</v>
      </c>
      <c r="L7" s="12">
        <v>1.3274646465019928E-4</v>
      </c>
      <c r="M7" s="12">
        <v>1.0760747287245078E-3</v>
      </c>
      <c r="N7" s="12">
        <v>3.0416900151045926E-4</v>
      </c>
      <c r="O7" s="12">
        <v>8.0285299178709055E-3</v>
      </c>
      <c r="P7" s="12">
        <v>1.3394575198715972E-4</v>
      </c>
      <c r="Q7" s="12">
        <v>8.4830249441271918E-5</v>
      </c>
      <c r="R7" s="12">
        <v>5.1173280015398461E-5</v>
      </c>
      <c r="S7" s="12">
        <v>1.01187961927759E-4</v>
      </c>
      <c r="T7" s="12">
        <v>1.6637350077866614E-4</v>
      </c>
      <c r="U7" s="12">
        <v>9.5843079399633621E-5</v>
      </c>
      <c r="V7" s="12">
        <v>4.9721218648597228E-5</v>
      </c>
      <c r="W7" s="12">
        <v>9.4327741622405475E-5</v>
      </c>
      <c r="X7" s="12">
        <v>1.190128879904665E-4</v>
      </c>
      <c r="Y7" s="12">
        <v>1.2558238377469782E-4</v>
      </c>
      <c r="Z7" s="12">
        <v>4.3162750128171003E-3</v>
      </c>
      <c r="AA7" s="12">
        <v>2.3908388140776653E-4</v>
      </c>
      <c r="AB7" s="12">
        <v>2.8503823321470633E-4</v>
      </c>
      <c r="AC7" s="12">
        <v>1.15643762818715E-4</v>
      </c>
      <c r="AD7" s="12">
        <v>3.0555833981415876E-5</v>
      </c>
      <c r="AE7" s="12">
        <v>1.9377150692098669E-5</v>
      </c>
      <c r="AF7" s="12">
        <v>5.2484753536112971E-5</v>
      </c>
      <c r="AG7" s="12">
        <v>4.7179488345297757E-5</v>
      </c>
      <c r="AH7" s="12">
        <v>5.8874133127312741E-5</v>
      </c>
      <c r="AI7" s="12">
        <v>7.5536560632539555E-5</v>
      </c>
      <c r="AJ7" s="12">
        <v>6.3711725661814045E-5</v>
      </c>
      <c r="AK7" s="12">
        <v>2.8940868468574508E-5</v>
      </c>
      <c r="AL7" s="12">
        <v>2.9487168544938613E-5</v>
      </c>
      <c r="AM7" s="12">
        <v>1.4719875132767412E-4</v>
      </c>
      <c r="AN7" s="12">
        <v>6.3132238528703846E-5</v>
      </c>
      <c r="AO7" s="12">
        <v>3.2764155459621169E-5</v>
      </c>
      <c r="AP7" s="23">
        <v>1.0185848466905725</v>
      </c>
      <c r="AQ7" s="20">
        <v>0.81029079182237462</v>
      </c>
      <c r="AR7" s="1"/>
      <c r="AS7" s="1"/>
      <c r="AT7" s="1"/>
      <c r="AU7" s="1"/>
      <c r="AV7" s="1"/>
      <c r="AW7" s="1"/>
      <c r="AX7" s="1"/>
      <c r="AY7" s="1"/>
    </row>
    <row r="8" spans="1:51" x14ac:dyDescent="0.15">
      <c r="A8" s="8" t="s">
        <v>201</v>
      </c>
      <c r="B8" s="9" t="s">
        <v>202</v>
      </c>
      <c r="C8" s="17">
        <v>2.0346560890051525E-2</v>
      </c>
      <c r="D8" s="12">
        <v>3.9027340646739304E-3</v>
      </c>
      <c r="E8" s="12">
        <v>1.2301142729517342E-2</v>
      </c>
      <c r="F8" s="12">
        <v>1.9014487416005277E-5</v>
      </c>
      <c r="G8" s="12">
        <v>1.0458609594275758</v>
      </c>
      <c r="H8" s="12">
        <v>5.1479077113857725E-4</v>
      </c>
      <c r="I8" s="12">
        <v>5.6027368881621036E-4</v>
      </c>
      <c r="J8" s="12">
        <v>3.2062117268150808E-3</v>
      </c>
      <c r="K8" s="12">
        <v>2.3674760369888967E-5</v>
      </c>
      <c r="L8" s="12">
        <v>2.8336966500530099E-4</v>
      </c>
      <c r="M8" s="12">
        <v>1.6769067904059249E-4</v>
      </c>
      <c r="N8" s="12">
        <v>1.5842996547536391E-5</v>
      </c>
      <c r="O8" s="12">
        <v>1.3136603089321998E-5</v>
      </c>
      <c r="P8" s="12">
        <v>1.3321586117792565E-5</v>
      </c>
      <c r="Q8" s="12">
        <v>1.6494551645586265E-5</v>
      </c>
      <c r="R8" s="12">
        <v>1.0492764074507553E-5</v>
      </c>
      <c r="S8" s="12">
        <v>1.9807962819813974E-5</v>
      </c>
      <c r="T8" s="12">
        <v>2.3634196362928299E-5</v>
      </c>
      <c r="U8" s="12">
        <v>2.0117351819047217E-5</v>
      </c>
      <c r="V8" s="12">
        <v>2.2025748899059564E-5</v>
      </c>
      <c r="W8" s="12">
        <v>1.240511299646E-5</v>
      </c>
      <c r="X8" s="12">
        <v>6.2122100985713673E-4</v>
      </c>
      <c r="Y8" s="12">
        <v>6.7335006853805614E-5</v>
      </c>
      <c r="Z8" s="12">
        <v>1.6645445149604085E-5</v>
      </c>
      <c r="AA8" s="12">
        <v>3.7779671280379019E-5</v>
      </c>
      <c r="AB8" s="12">
        <v>1.9942369067979824E-5</v>
      </c>
      <c r="AC8" s="12">
        <v>7.1917417057495536E-5</v>
      </c>
      <c r="AD8" s="12">
        <v>3.1439774818182374E-5</v>
      </c>
      <c r="AE8" s="12">
        <v>2.3800947812824749E-5</v>
      </c>
      <c r="AF8" s="12">
        <v>2.5707325722008311E-5</v>
      </c>
      <c r="AG8" s="12">
        <v>2.9915726863606449E-4</v>
      </c>
      <c r="AH8" s="12">
        <v>2.0829217079410835E-4</v>
      </c>
      <c r="AI8" s="12">
        <v>2.2872941693789115E-3</v>
      </c>
      <c r="AJ8" s="12">
        <v>2.6668445803934831E-3</v>
      </c>
      <c r="AK8" s="12">
        <v>5.0701339172221917E-4</v>
      </c>
      <c r="AL8" s="12">
        <v>6.4760613327023009E-5</v>
      </c>
      <c r="AM8" s="12">
        <v>2.6831005707696639E-2</v>
      </c>
      <c r="AN8" s="12">
        <v>1.1832255697855423E-4</v>
      </c>
      <c r="AO8" s="12">
        <v>1.1354129860412791E-3</v>
      </c>
      <c r="AP8" s="23">
        <v>1.1223875941773798</v>
      </c>
      <c r="AQ8" s="20">
        <v>0.89286654457159476</v>
      </c>
      <c r="AR8" s="1"/>
      <c r="AS8" s="1"/>
      <c r="AT8" s="1"/>
      <c r="AU8" s="1"/>
      <c r="AV8" s="1"/>
      <c r="AW8" s="1"/>
      <c r="AX8" s="1"/>
      <c r="AY8" s="1"/>
    </row>
    <row r="9" spans="1:51" x14ac:dyDescent="0.15">
      <c r="A9" s="8" t="s">
        <v>203</v>
      </c>
      <c r="B9" s="9" t="s">
        <v>177</v>
      </c>
      <c r="C9" s="17">
        <v>1.825599379621725E-4</v>
      </c>
      <c r="D9" s="12">
        <v>7.3712557287242193E-5</v>
      </c>
      <c r="E9" s="12">
        <v>1.247989873685416E-3</v>
      </c>
      <c r="F9" s="12">
        <v>1.601084570589862E-4</v>
      </c>
      <c r="G9" s="12">
        <v>7.9979875568651532E-5</v>
      </c>
      <c r="H9" s="12">
        <v>1.0089790299334582</v>
      </c>
      <c r="I9" s="12">
        <v>3.1673383876726287E-4</v>
      </c>
      <c r="J9" s="12">
        <v>1.1790391511585892E-4</v>
      </c>
      <c r="K9" s="12">
        <v>3.813921239052791E-5</v>
      </c>
      <c r="L9" s="12">
        <v>4.0436349852029767E-4</v>
      </c>
      <c r="M9" s="12">
        <v>1.4290397342653301E-4</v>
      </c>
      <c r="N9" s="12">
        <v>7.1737731995851744E-5</v>
      </c>
      <c r="O9" s="12">
        <v>3.2521770443841465E-5</v>
      </c>
      <c r="P9" s="12">
        <v>7.2698554226108286E-5</v>
      </c>
      <c r="Q9" s="12">
        <v>7.1091729060106205E-5</v>
      </c>
      <c r="R9" s="12">
        <v>4.8477106178415097E-5</v>
      </c>
      <c r="S9" s="12">
        <v>1.1932691938387043E-4</v>
      </c>
      <c r="T9" s="12">
        <v>1.8647140635179787E-4</v>
      </c>
      <c r="U9" s="12">
        <v>9.4388351047786412E-5</v>
      </c>
      <c r="V9" s="12">
        <v>7.7390022102503736E-5</v>
      </c>
      <c r="W9" s="12">
        <v>5.5345577868744466E-5</v>
      </c>
      <c r="X9" s="12">
        <v>3.0585920474774048E-4</v>
      </c>
      <c r="Y9" s="12">
        <v>1.7009883962056568E-4</v>
      </c>
      <c r="Z9" s="12">
        <v>2.6726665792452692E-5</v>
      </c>
      <c r="AA9" s="12">
        <v>8.1150011652374155E-5</v>
      </c>
      <c r="AB9" s="12">
        <v>1.5079877142308139E-4</v>
      </c>
      <c r="AC9" s="12">
        <v>2.2455764565735195E-4</v>
      </c>
      <c r="AD9" s="12">
        <v>8.836661708444794E-5</v>
      </c>
      <c r="AE9" s="12">
        <v>1.2101036483980535E-5</v>
      </c>
      <c r="AF9" s="12">
        <v>8.6019094664870538E-5</v>
      </c>
      <c r="AG9" s="12">
        <v>5.8670628725775441E-5</v>
      </c>
      <c r="AH9" s="12">
        <v>2.2428861898938246E-4</v>
      </c>
      <c r="AI9" s="12">
        <v>5.0333566217044396E-5</v>
      </c>
      <c r="AJ9" s="12">
        <v>1.9048510810660367E-4</v>
      </c>
      <c r="AK9" s="12">
        <v>1.2061428068161897E-3</v>
      </c>
      <c r="AL9" s="12">
        <v>1.2139006055567248E-4</v>
      </c>
      <c r="AM9" s="12">
        <v>2.3960928482801973E-4</v>
      </c>
      <c r="AN9" s="12">
        <v>1.0327948880344425E-3</v>
      </c>
      <c r="AO9" s="12">
        <v>4.7838195912119018E-5</v>
      </c>
      <c r="AP9" s="23">
        <v>1.0168901052872119</v>
      </c>
      <c r="AQ9" s="20">
        <v>0.80894261414417246</v>
      </c>
      <c r="AR9" s="1"/>
      <c r="AS9" s="1"/>
      <c r="AT9" s="1"/>
      <c r="AU9" s="1"/>
      <c r="AV9" s="1"/>
      <c r="AW9" s="1"/>
      <c r="AX9" s="1"/>
      <c r="AY9" s="1"/>
    </row>
    <row r="10" spans="1:51" x14ac:dyDescent="0.15">
      <c r="A10" s="8" t="s">
        <v>204</v>
      </c>
      <c r="B10" s="9" t="s">
        <v>178</v>
      </c>
      <c r="C10" s="17">
        <v>1.2784709918292021E-2</v>
      </c>
      <c r="D10" s="12">
        <v>8.825743894711682E-3</v>
      </c>
      <c r="E10" s="12">
        <v>1.2272290550713442E-3</v>
      </c>
      <c r="F10" s="12">
        <v>1.3492432806513632E-3</v>
      </c>
      <c r="G10" s="12">
        <v>7.8638267652248392E-3</v>
      </c>
      <c r="H10" s="12">
        <v>2.0978213312104477E-3</v>
      </c>
      <c r="I10" s="12">
        <v>1.102306583396734</v>
      </c>
      <c r="J10" s="12">
        <v>1.1805379856782563E-2</v>
      </c>
      <c r="K10" s="12">
        <v>8.10280783196208E-4</v>
      </c>
      <c r="L10" s="12">
        <v>2.8459819601606455E-3</v>
      </c>
      <c r="M10" s="12">
        <v>8.7575672206322824E-3</v>
      </c>
      <c r="N10" s="12">
        <v>1.0035431598102087E-3</v>
      </c>
      <c r="O10" s="12">
        <v>8.5127338752137897E-4</v>
      </c>
      <c r="P10" s="12">
        <v>1.8408598020539112E-3</v>
      </c>
      <c r="Q10" s="12">
        <v>1.2207469797918913E-3</v>
      </c>
      <c r="R10" s="12">
        <v>7.5065842876512851E-4</v>
      </c>
      <c r="S10" s="12">
        <v>3.5563142450570815E-3</v>
      </c>
      <c r="T10" s="12">
        <v>2.6368301352540586E-3</v>
      </c>
      <c r="U10" s="12">
        <v>2.9967177940239884E-3</v>
      </c>
      <c r="V10" s="12">
        <v>2.6264472075717585E-3</v>
      </c>
      <c r="W10" s="12">
        <v>8.6074025783292659E-4</v>
      </c>
      <c r="X10" s="12">
        <v>2.2741936755773098E-2</v>
      </c>
      <c r="Y10" s="12">
        <v>1.0895738786251073E-2</v>
      </c>
      <c r="Z10" s="12">
        <v>2.5925380477581214E-3</v>
      </c>
      <c r="AA10" s="12">
        <v>2.7137321784969164E-3</v>
      </c>
      <c r="AB10" s="12">
        <v>2.8611428689213603E-3</v>
      </c>
      <c r="AC10" s="12">
        <v>3.7562031370402911E-3</v>
      </c>
      <c r="AD10" s="12">
        <v>3.0615265817524628E-3</v>
      </c>
      <c r="AE10" s="12">
        <v>6.1782332818895896E-4</v>
      </c>
      <c r="AF10" s="12">
        <v>2.4030208207025078E-3</v>
      </c>
      <c r="AG10" s="12">
        <v>6.7971989599174719E-3</v>
      </c>
      <c r="AH10" s="12">
        <v>1.5127136277070972E-3</v>
      </c>
      <c r="AI10" s="12">
        <v>3.9406809201279255E-3</v>
      </c>
      <c r="AJ10" s="12">
        <v>3.3910310429638808E-3</v>
      </c>
      <c r="AK10" s="12">
        <v>8.8448372506977745E-3</v>
      </c>
      <c r="AL10" s="12">
        <v>2.8731786871385627E-3</v>
      </c>
      <c r="AM10" s="12">
        <v>3.1482156788655651E-3</v>
      </c>
      <c r="AN10" s="12">
        <v>0.16686415442160976</v>
      </c>
      <c r="AO10" s="12">
        <v>9.8328389828804762E-4</v>
      </c>
      <c r="AP10" s="23">
        <v>1.4290174558525501</v>
      </c>
      <c r="AQ10" s="20">
        <v>1.1367925701947077</v>
      </c>
      <c r="AR10" s="1"/>
      <c r="AS10" s="1"/>
      <c r="AT10" s="1"/>
      <c r="AU10" s="1"/>
      <c r="AV10" s="1"/>
      <c r="AW10" s="1"/>
      <c r="AX10" s="1"/>
      <c r="AY10" s="1"/>
    </row>
    <row r="11" spans="1:51" x14ac:dyDescent="0.15">
      <c r="A11" s="8" t="s">
        <v>205</v>
      </c>
      <c r="B11" s="9" t="s">
        <v>179</v>
      </c>
      <c r="C11" s="17">
        <v>3.2442178536499213E-3</v>
      </c>
      <c r="D11" s="12">
        <v>1.0368993255813932E-4</v>
      </c>
      <c r="E11" s="12">
        <v>2.0914745097348327E-4</v>
      </c>
      <c r="F11" s="12">
        <v>2.9773672719336992E-4</v>
      </c>
      <c r="G11" s="12">
        <v>7.9783429125182602E-4</v>
      </c>
      <c r="H11" s="12">
        <v>3.4033747855687266E-3</v>
      </c>
      <c r="I11" s="12">
        <v>2.113640976583387E-3</v>
      </c>
      <c r="J11" s="12">
        <v>1.014625144170415</v>
      </c>
      <c r="K11" s="12">
        <v>1.862004983884329E-3</v>
      </c>
      <c r="L11" s="12">
        <v>8.7615780904301156E-3</v>
      </c>
      <c r="M11" s="12">
        <v>1.8186869827140307E-3</v>
      </c>
      <c r="N11" s="12">
        <v>2.221670434741434E-4</v>
      </c>
      <c r="O11" s="12">
        <v>2.4788743801045166E-4</v>
      </c>
      <c r="P11" s="12">
        <v>5.0055403085620242E-4</v>
      </c>
      <c r="Q11" s="12">
        <v>2.1634296187089368E-4</v>
      </c>
      <c r="R11" s="12">
        <v>2.1455818898367409E-4</v>
      </c>
      <c r="S11" s="12">
        <v>8.5664934794636455E-4</v>
      </c>
      <c r="T11" s="12">
        <v>7.0030210902596543E-4</v>
      </c>
      <c r="U11" s="12">
        <v>1.3043077147546986E-3</v>
      </c>
      <c r="V11" s="12">
        <v>6.4030876043191473E-4</v>
      </c>
      <c r="W11" s="12">
        <v>5.3582064147092824E-4</v>
      </c>
      <c r="X11" s="12">
        <v>1.7152994286739876E-3</v>
      </c>
      <c r="Y11" s="12">
        <v>3.3529024961820065E-4</v>
      </c>
      <c r="Z11" s="12">
        <v>7.9108880402806094E-5</v>
      </c>
      <c r="AA11" s="12">
        <v>5.7556453222631487E-4</v>
      </c>
      <c r="AB11" s="12">
        <v>8.5176869317346495E-4</v>
      </c>
      <c r="AC11" s="12">
        <v>4.789156837004722E-5</v>
      </c>
      <c r="AD11" s="12">
        <v>5.2429680649238234E-5</v>
      </c>
      <c r="AE11" s="12">
        <v>1.617043638825692E-5</v>
      </c>
      <c r="AF11" s="12">
        <v>9.3430887872831184E-5</v>
      </c>
      <c r="AG11" s="12">
        <v>1.2219955583251519E-4</v>
      </c>
      <c r="AH11" s="12">
        <v>1.1043276300335751E-4</v>
      </c>
      <c r="AI11" s="12">
        <v>4.1792337889963769E-4</v>
      </c>
      <c r="AJ11" s="12">
        <v>7.9414812084714573E-3</v>
      </c>
      <c r="AK11" s="12">
        <v>2.0305232115197478E-4</v>
      </c>
      <c r="AL11" s="12">
        <v>2.720185122091578E-4</v>
      </c>
      <c r="AM11" s="12">
        <v>5.2698599978401837E-4</v>
      </c>
      <c r="AN11" s="12">
        <v>9.3868759559187465E-4</v>
      </c>
      <c r="AO11" s="12">
        <v>2.3643632134623025E-4</v>
      </c>
      <c r="AP11" s="23">
        <v>1.0572121264957131</v>
      </c>
      <c r="AQ11" s="20">
        <v>0.84101904115864212</v>
      </c>
      <c r="AR11" s="1"/>
      <c r="AS11" s="1"/>
      <c r="AT11" s="1"/>
      <c r="AU11" s="1"/>
      <c r="AV11" s="1"/>
      <c r="AW11" s="1"/>
      <c r="AX11" s="1"/>
      <c r="AY11" s="1"/>
    </row>
    <row r="12" spans="1:51" x14ac:dyDescent="0.15">
      <c r="A12" s="8" t="s">
        <v>206</v>
      </c>
      <c r="B12" s="9" t="s">
        <v>180</v>
      </c>
      <c r="C12" s="17">
        <v>1.1005450475364211E-3</v>
      </c>
      <c r="D12" s="12">
        <v>1.1971420936477996E-3</v>
      </c>
      <c r="E12" s="12">
        <v>3.7305257850671135E-3</v>
      </c>
      <c r="F12" s="12">
        <v>3.0303042918860541E-3</v>
      </c>
      <c r="G12" s="12">
        <v>5.9069540985724007E-4</v>
      </c>
      <c r="H12" s="12">
        <v>3.2560261516553931E-4</v>
      </c>
      <c r="I12" s="12">
        <v>7.0293909402741083E-4</v>
      </c>
      <c r="J12" s="12">
        <v>7.0099084838132024E-4</v>
      </c>
      <c r="K12" s="12">
        <v>1.0150861567176761</v>
      </c>
      <c r="L12" s="12">
        <v>3.5387249350550429E-4</v>
      </c>
      <c r="M12" s="12">
        <v>1.8758707301682474E-3</v>
      </c>
      <c r="N12" s="12">
        <v>9.3996078094566848E-4</v>
      </c>
      <c r="O12" s="12">
        <v>5.8570738650616158E-4</v>
      </c>
      <c r="P12" s="12">
        <v>4.7370310380310106E-4</v>
      </c>
      <c r="Q12" s="12">
        <v>2.7677973650038997E-4</v>
      </c>
      <c r="R12" s="12">
        <v>1.8808952657470502E-4</v>
      </c>
      <c r="S12" s="12">
        <v>3.2991856645231096E-4</v>
      </c>
      <c r="T12" s="12">
        <v>2.8660894745023913E-4</v>
      </c>
      <c r="U12" s="12">
        <v>2.4536493728936453E-4</v>
      </c>
      <c r="V12" s="12">
        <v>1.8745675213188785E-4</v>
      </c>
      <c r="W12" s="12">
        <v>4.3312965676408044E-4</v>
      </c>
      <c r="X12" s="12">
        <v>1.1929748708167209E-3</v>
      </c>
      <c r="Y12" s="12">
        <v>1.4859957139870357E-3</v>
      </c>
      <c r="Z12" s="12">
        <v>2.6973289862745583E-3</v>
      </c>
      <c r="AA12" s="12">
        <v>1.0927228855646288E-3</v>
      </c>
      <c r="AB12" s="12">
        <v>1.4186865496244449E-3</v>
      </c>
      <c r="AC12" s="12">
        <v>5.0754072824192521E-4</v>
      </c>
      <c r="AD12" s="12">
        <v>3.0503615975336604E-4</v>
      </c>
      <c r="AE12" s="12">
        <v>9.09707830221896E-5</v>
      </c>
      <c r="AF12" s="12">
        <v>7.3220782680702102E-3</v>
      </c>
      <c r="AG12" s="12">
        <v>2.922971468800195E-4</v>
      </c>
      <c r="AH12" s="12">
        <v>8.2648645921645E-4</v>
      </c>
      <c r="AI12" s="12">
        <v>4.7598429337883066E-4</v>
      </c>
      <c r="AJ12" s="12">
        <v>3.2752859614920048E-4</v>
      </c>
      <c r="AK12" s="12">
        <v>5.1713294273525207E-4</v>
      </c>
      <c r="AL12" s="12">
        <v>2.8503320413064253E-4</v>
      </c>
      <c r="AM12" s="12">
        <v>7.0376375282310631E-4</v>
      </c>
      <c r="AN12" s="12">
        <v>5.2961511203604157E-4</v>
      </c>
      <c r="AO12" s="12">
        <v>9.9216032505778555E-4</v>
      </c>
      <c r="AP12" s="23">
        <v>1.053704701299099</v>
      </c>
      <c r="AQ12" s="20">
        <v>0.83822886187308132</v>
      </c>
      <c r="AR12" s="1"/>
      <c r="AS12" s="1"/>
      <c r="AT12" s="1"/>
      <c r="AU12" s="1"/>
      <c r="AV12" s="1"/>
      <c r="AW12" s="1"/>
      <c r="AX12" s="1"/>
      <c r="AY12" s="1"/>
    </row>
    <row r="13" spans="1:51" x14ac:dyDescent="0.15">
      <c r="A13" s="8" t="s">
        <v>207</v>
      </c>
      <c r="B13" s="9" t="s">
        <v>208</v>
      </c>
      <c r="C13" s="17">
        <v>2.1437072894731155E-3</v>
      </c>
      <c r="D13" s="12">
        <v>1.6664895684742377E-3</v>
      </c>
      <c r="E13" s="12">
        <v>3.5222283996381993E-3</v>
      </c>
      <c r="F13" s="12">
        <v>1.0992145452383623E-3</v>
      </c>
      <c r="G13" s="12">
        <v>3.2698055932350455E-3</v>
      </c>
      <c r="H13" s="12">
        <v>1.3636969839952975E-3</v>
      </c>
      <c r="I13" s="12">
        <v>5.7302733302486376E-3</v>
      </c>
      <c r="J13" s="12">
        <v>1.0751461878807581E-2</v>
      </c>
      <c r="K13" s="12">
        <v>3.3305634246486428E-4</v>
      </c>
      <c r="L13" s="12">
        <v>1.0290009813814434</v>
      </c>
      <c r="M13" s="12">
        <v>1.7009138650896437E-3</v>
      </c>
      <c r="N13" s="12">
        <v>4.8528545083850624E-4</v>
      </c>
      <c r="O13" s="12">
        <v>6.3622499223092168E-4</v>
      </c>
      <c r="P13" s="12">
        <v>6.9883731804833084E-4</v>
      </c>
      <c r="Q13" s="12">
        <v>2.3625800491938798E-3</v>
      </c>
      <c r="R13" s="12">
        <v>2.2569229163358464E-3</v>
      </c>
      <c r="S13" s="12">
        <v>1.0633490322981925E-2</v>
      </c>
      <c r="T13" s="12">
        <v>2.7059668721868052E-3</v>
      </c>
      <c r="U13" s="12">
        <v>9.2812437037792656E-3</v>
      </c>
      <c r="V13" s="12">
        <v>8.7270647597622198E-3</v>
      </c>
      <c r="W13" s="12">
        <v>8.1219111765617295E-3</v>
      </c>
      <c r="X13" s="12">
        <v>1.013586383832585E-2</v>
      </c>
      <c r="Y13" s="12">
        <v>3.0540209401693878E-3</v>
      </c>
      <c r="Z13" s="12">
        <v>3.4791129961961168E-4</v>
      </c>
      <c r="AA13" s="12">
        <v>7.6112813586794092E-3</v>
      </c>
      <c r="AB13" s="12">
        <v>4.1147551631527321E-3</v>
      </c>
      <c r="AC13" s="12">
        <v>1.4299266164420844E-3</v>
      </c>
      <c r="AD13" s="12">
        <v>8.7221706476902099E-4</v>
      </c>
      <c r="AE13" s="12">
        <v>2.5927601252587521E-4</v>
      </c>
      <c r="AF13" s="12">
        <v>1.2167164017708146E-3</v>
      </c>
      <c r="AG13" s="12">
        <v>8.6423867440475733E-4</v>
      </c>
      <c r="AH13" s="12">
        <v>7.3812856121650383E-4</v>
      </c>
      <c r="AI13" s="12">
        <v>9.7050504464504372E-4</v>
      </c>
      <c r="AJ13" s="12">
        <v>7.8994424688457897E-4</v>
      </c>
      <c r="AK13" s="12">
        <v>1.970360422273585E-3</v>
      </c>
      <c r="AL13" s="12">
        <v>2.3990358896170379E-3</v>
      </c>
      <c r="AM13" s="12">
        <v>1.0302479819672557E-3</v>
      </c>
      <c r="AN13" s="12">
        <v>1.0000766812049701E-2</v>
      </c>
      <c r="AO13" s="12">
        <v>7.0370728438771144E-4</v>
      </c>
      <c r="AP13" s="23">
        <v>1.155000260352929</v>
      </c>
      <c r="AQ13" s="20">
        <v>0.91881013011057366</v>
      </c>
      <c r="AR13" s="1"/>
      <c r="AS13" s="1"/>
      <c r="AT13" s="1"/>
      <c r="AU13" s="1"/>
      <c r="AV13" s="1"/>
      <c r="AW13" s="1"/>
      <c r="AX13" s="1"/>
      <c r="AY13" s="1"/>
    </row>
    <row r="14" spans="1:51" x14ac:dyDescent="0.15">
      <c r="A14" s="8" t="s">
        <v>209</v>
      </c>
      <c r="B14" s="9" t="s">
        <v>181</v>
      </c>
      <c r="C14" s="17">
        <v>1.5421056957630502E-3</v>
      </c>
      <c r="D14" s="12">
        <v>2.3698717296571198E-4</v>
      </c>
      <c r="E14" s="12">
        <v>1.6246554441592221E-4</v>
      </c>
      <c r="F14" s="12">
        <v>2.4564749110804213E-4</v>
      </c>
      <c r="G14" s="12">
        <v>1.4297969325874264E-3</v>
      </c>
      <c r="H14" s="12">
        <v>2.7663808524300184E-4</v>
      </c>
      <c r="I14" s="12">
        <v>1.0639436619531101E-3</v>
      </c>
      <c r="J14" s="12">
        <v>6.1105470371320483E-3</v>
      </c>
      <c r="K14" s="12">
        <v>1.0549130899446441E-2</v>
      </c>
      <c r="L14" s="12">
        <v>1.1376608178507433E-3</v>
      </c>
      <c r="M14" s="12">
        <v>1.0344819612508498</v>
      </c>
      <c r="N14" s="12">
        <v>3.8781786730877729E-3</v>
      </c>
      <c r="O14" s="12">
        <v>3.3303778673095395E-3</v>
      </c>
      <c r="P14" s="12">
        <v>2.5998301855100769E-3</v>
      </c>
      <c r="Q14" s="12">
        <v>2.518757390051279E-3</v>
      </c>
      <c r="R14" s="12">
        <v>1.7568816542431005E-3</v>
      </c>
      <c r="S14" s="12">
        <v>1.1202151210228686E-2</v>
      </c>
      <c r="T14" s="12">
        <v>1.8037809413482802E-2</v>
      </c>
      <c r="U14" s="12">
        <v>5.3685931848487791E-3</v>
      </c>
      <c r="V14" s="12">
        <v>1.4395752407961632E-3</v>
      </c>
      <c r="W14" s="12">
        <v>2.7678046765581225E-3</v>
      </c>
      <c r="X14" s="12">
        <v>2.0275102937395784E-3</v>
      </c>
      <c r="Y14" s="12">
        <v>2.3244393872806347E-2</v>
      </c>
      <c r="Z14" s="12">
        <v>5.7289359048790303E-4</v>
      </c>
      <c r="AA14" s="12">
        <v>3.3764164323787007E-3</v>
      </c>
      <c r="AB14" s="12">
        <v>4.2288595049547341E-4</v>
      </c>
      <c r="AC14" s="12">
        <v>2.893195322441413E-4</v>
      </c>
      <c r="AD14" s="12">
        <v>2.038071489690087E-4</v>
      </c>
      <c r="AE14" s="12">
        <v>3.954929687359182E-4</v>
      </c>
      <c r="AF14" s="12">
        <v>4.3158596116118315E-4</v>
      </c>
      <c r="AG14" s="12">
        <v>2.4965412545459401E-4</v>
      </c>
      <c r="AH14" s="12">
        <v>3.9533295692822132E-4</v>
      </c>
      <c r="AI14" s="12">
        <v>1.2011475098866479E-3</v>
      </c>
      <c r="AJ14" s="12">
        <v>5.3394572623233758E-4</v>
      </c>
      <c r="AK14" s="12">
        <v>3.9201213680656034E-4</v>
      </c>
      <c r="AL14" s="12">
        <v>6.2779688170546875E-4</v>
      </c>
      <c r="AM14" s="12">
        <v>7.0953649341450183E-4</v>
      </c>
      <c r="AN14" s="12">
        <v>2.5632620584940219E-3</v>
      </c>
      <c r="AO14" s="12">
        <v>1.576226794730307E-3</v>
      </c>
      <c r="AP14" s="23">
        <v>1.1493500645201025</v>
      </c>
      <c r="AQ14" s="20">
        <v>0.91431536301266569</v>
      </c>
      <c r="AR14" s="1"/>
      <c r="AS14" s="1"/>
      <c r="AT14" s="1"/>
      <c r="AU14" s="1"/>
      <c r="AV14" s="1"/>
      <c r="AW14" s="1"/>
      <c r="AX14" s="1"/>
      <c r="AY14" s="1"/>
    </row>
    <row r="15" spans="1:51" x14ac:dyDescent="0.15">
      <c r="A15" s="8" t="s">
        <v>210</v>
      </c>
      <c r="B15" s="9" t="s">
        <v>182</v>
      </c>
      <c r="C15" s="17">
        <v>5.0812800262832191E-5</v>
      </c>
      <c r="D15" s="12">
        <v>2.7657391177837545E-5</v>
      </c>
      <c r="E15" s="12">
        <v>3.0998881248059487E-5</v>
      </c>
      <c r="F15" s="12">
        <v>2.5700951890316728E-4</v>
      </c>
      <c r="G15" s="12">
        <v>1.0278127057012272E-4</v>
      </c>
      <c r="H15" s="12">
        <v>3.3534973384658725E-5</v>
      </c>
      <c r="I15" s="12">
        <v>1.0629079542969436E-3</v>
      </c>
      <c r="J15" s="12">
        <v>1.5045278445054603E-4</v>
      </c>
      <c r="K15" s="12">
        <v>3.1526641616747968E-5</v>
      </c>
      <c r="L15" s="12">
        <v>2.395062374092261E-4</v>
      </c>
      <c r="M15" s="12">
        <v>7.3287312094358977E-4</v>
      </c>
      <c r="N15" s="12">
        <v>1.029561810839861</v>
      </c>
      <c r="O15" s="12">
        <v>5.2108823086413489E-5</v>
      </c>
      <c r="P15" s="12">
        <v>1.4074108587663472E-2</v>
      </c>
      <c r="Q15" s="12">
        <v>8.3028066249575625E-3</v>
      </c>
      <c r="R15" s="12">
        <v>6.1243610396355076E-3</v>
      </c>
      <c r="S15" s="12">
        <v>1.4928718689485652E-3</v>
      </c>
      <c r="T15" s="12">
        <v>8.2781645918716094E-4</v>
      </c>
      <c r="U15" s="12">
        <v>2.6823892036162149E-3</v>
      </c>
      <c r="V15" s="12">
        <v>9.2969943955364736E-4</v>
      </c>
      <c r="W15" s="12">
        <v>3.0206170743699886E-3</v>
      </c>
      <c r="X15" s="12">
        <v>3.5848488154766652E-4</v>
      </c>
      <c r="Y15" s="12">
        <v>2.2620061048962622E-3</v>
      </c>
      <c r="Z15" s="12">
        <v>5.6303634428984072E-5</v>
      </c>
      <c r="AA15" s="12">
        <v>1.4604937415185187E-4</v>
      </c>
      <c r="AB15" s="12">
        <v>2.2989309297809881E-5</v>
      </c>
      <c r="AC15" s="12">
        <v>3.568412159629768E-5</v>
      </c>
      <c r="AD15" s="12">
        <v>2.2521601975695321E-5</v>
      </c>
      <c r="AE15" s="12">
        <v>3.7422778188301587E-5</v>
      </c>
      <c r="AF15" s="12">
        <v>5.3591754953744358E-5</v>
      </c>
      <c r="AG15" s="12">
        <v>3.1184593242267144E-5</v>
      </c>
      <c r="AH15" s="12">
        <v>5.0535575051492823E-5</v>
      </c>
      <c r="AI15" s="12">
        <v>3.1076020103937699E-5</v>
      </c>
      <c r="AJ15" s="12">
        <v>2.2053942391230072E-5</v>
      </c>
      <c r="AK15" s="12">
        <v>3.7404217117618673E-5</v>
      </c>
      <c r="AL15" s="12">
        <v>5.7747321577036268E-5</v>
      </c>
      <c r="AM15" s="12">
        <v>3.7959798815157976E-5</v>
      </c>
      <c r="AN15" s="12">
        <v>1.877696388809291E-4</v>
      </c>
      <c r="AO15" s="12">
        <v>2.610194524680921E-4</v>
      </c>
      <c r="AP15" s="23">
        <v>1.0735004556558281</v>
      </c>
      <c r="AQ15" s="20">
        <v>0.85397651168797006</v>
      </c>
      <c r="AR15" s="1"/>
      <c r="AS15" s="1"/>
      <c r="AT15" s="1"/>
      <c r="AU15" s="1"/>
      <c r="AV15" s="1"/>
      <c r="AW15" s="1"/>
      <c r="AX15" s="1"/>
      <c r="AY15" s="1"/>
    </row>
    <row r="16" spans="1:51" x14ac:dyDescent="0.15">
      <c r="A16" s="8" t="s">
        <v>211</v>
      </c>
      <c r="B16" s="9" t="s">
        <v>183</v>
      </c>
      <c r="C16" s="17">
        <v>1.2706846014074441E-5</v>
      </c>
      <c r="D16" s="12">
        <v>5.6166474422645687E-6</v>
      </c>
      <c r="E16" s="12">
        <v>1.3987526195698684E-5</v>
      </c>
      <c r="F16" s="12">
        <v>1.9551965587629018E-5</v>
      </c>
      <c r="G16" s="12">
        <v>9.6084754407370582E-5</v>
      </c>
      <c r="H16" s="12">
        <v>8.4048901392700728E-6</v>
      </c>
      <c r="I16" s="12">
        <v>1.4992200493149817E-4</v>
      </c>
      <c r="J16" s="12">
        <v>4.8510997307225836E-4</v>
      </c>
      <c r="K16" s="12">
        <v>1.0116233737222337E-5</v>
      </c>
      <c r="L16" s="12">
        <v>1.2657759281302388E-4</v>
      </c>
      <c r="M16" s="12">
        <v>3.064441249202025E-4</v>
      </c>
      <c r="N16" s="12">
        <v>1.4514698815852744E-4</v>
      </c>
      <c r="O16" s="12">
        <v>1.011325470000074</v>
      </c>
      <c r="P16" s="12">
        <v>2.1812215576943457E-3</v>
      </c>
      <c r="Q16" s="12">
        <v>1.1552429506840355E-3</v>
      </c>
      <c r="R16" s="12">
        <v>6.88855749887259E-4</v>
      </c>
      <c r="S16" s="12">
        <v>2.8234099425468438E-3</v>
      </c>
      <c r="T16" s="12">
        <v>2.6557015712748437E-3</v>
      </c>
      <c r="U16" s="12">
        <v>5.0466172669213572E-3</v>
      </c>
      <c r="V16" s="12">
        <v>1.8366670212879178E-3</v>
      </c>
      <c r="W16" s="12">
        <v>1.6050958774778473E-3</v>
      </c>
      <c r="X16" s="12">
        <v>5.2423210150412966E-4</v>
      </c>
      <c r="Y16" s="12">
        <v>4.4861204041314829E-4</v>
      </c>
      <c r="Z16" s="12">
        <v>3.691952738001843E-5</v>
      </c>
      <c r="AA16" s="12">
        <v>4.3270322123202743E-5</v>
      </c>
      <c r="AB16" s="12">
        <v>8.9745430009923172E-6</v>
      </c>
      <c r="AC16" s="12">
        <v>1.0046317154504328E-5</v>
      </c>
      <c r="AD16" s="12">
        <v>8.4917670238671712E-6</v>
      </c>
      <c r="AE16" s="12">
        <v>8.0451237427792968E-6</v>
      </c>
      <c r="AF16" s="12">
        <v>1.1528353843794165E-5</v>
      </c>
      <c r="AG16" s="12">
        <v>1.7208180385097533E-5</v>
      </c>
      <c r="AH16" s="12">
        <v>2.109358595829826E-5</v>
      </c>
      <c r="AI16" s="12">
        <v>1.3342056130226149E-5</v>
      </c>
      <c r="AJ16" s="12">
        <v>7.9142073768194511E-5</v>
      </c>
      <c r="AK16" s="12">
        <v>2.2564792942612134E-5</v>
      </c>
      <c r="AL16" s="12">
        <v>3.2527565980586171E-5</v>
      </c>
      <c r="AM16" s="12">
        <v>2.6359559832496339E-5</v>
      </c>
      <c r="AN16" s="12">
        <v>9.2725560155889938E-5</v>
      </c>
      <c r="AO16" s="12">
        <v>1.0550581887581919E-4</v>
      </c>
      <c r="AP16" s="23">
        <v>1.0322085407754831</v>
      </c>
      <c r="AQ16" s="20">
        <v>0.82112852802419889</v>
      </c>
      <c r="AR16" s="1"/>
      <c r="AS16" s="1"/>
      <c r="AT16" s="1"/>
      <c r="AU16" s="1"/>
      <c r="AV16" s="1"/>
      <c r="AW16" s="1"/>
      <c r="AX16" s="1"/>
      <c r="AY16" s="1"/>
    </row>
    <row r="17" spans="1:51" x14ac:dyDescent="0.15">
      <c r="A17" s="8" t="s">
        <v>212</v>
      </c>
      <c r="B17" s="9" t="s">
        <v>184</v>
      </c>
      <c r="C17" s="17">
        <v>1.6002335244518994E-3</v>
      </c>
      <c r="D17" s="12">
        <v>7.5398820906303363E-4</v>
      </c>
      <c r="E17" s="12">
        <v>8.090709195402591E-4</v>
      </c>
      <c r="F17" s="12">
        <v>3.5357249476126E-3</v>
      </c>
      <c r="G17" s="12">
        <v>6.2869413727349669E-3</v>
      </c>
      <c r="H17" s="12">
        <v>7.9436587361381638E-4</v>
      </c>
      <c r="I17" s="12">
        <v>5.8972016756394467E-3</v>
      </c>
      <c r="J17" s="12">
        <v>8.091293991338679E-3</v>
      </c>
      <c r="K17" s="12">
        <v>4.0402375857233065E-4</v>
      </c>
      <c r="L17" s="12">
        <v>4.2409431793569386E-3</v>
      </c>
      <c r="M17" s="12">
        <v>3.4971471387384E-3</v>
      </c>
      <c r="N17" s="12">
        <v>1.6758478653086288E-3</v>
      </c>
      <c r="O17" s="12">
        <v>7.3096844485758829E-4</v>
      </c>
      <c r="P17" s="12">
        <v>1.0251631697413683</v>
      </c>
      <c r="Q17" s="12">
        <v>1.6292405882865631E-2</v>
      </c>
      <c r="R17" s="12">
        <v>9.2840134995708905E-3</v>
      </c>
      <c r="S17" s="12">
        <v>1.0347279690452965E-2</v>
      </c>
      <c r="T17" s="12">
        <v>9.6680552581330098E-3</v>
      </c>
      <c r="U17" s="12">
        <v>8.0880205991789716E-3</v>
      </c>
      <c r="V17" s="12">
        <v>1.2519732338370233E-2</v>
      </c>
      <c r="W17" s="12">
        <v>3.3952642033905807E-3</v>
      </c>
      <c r="X17" s="12">
        <v>5.4417885323045923E-3</v>
      </c>
      <c r="Y17" s="12">
        <v>2.9023079118381336E-2</v>
      </c>
      <c r="Z17" s="12">
        <v>8.4050959732131689E-4</v>
      </c>
      <c r="AA17" s="12">
        <v>2.0223547870146658E-3</v>
      </c>
      <c r="AB17" s="12">
        <v>3.6097815297185174E-4</v>
      </c>
      <c r="AC17" s="12">
        <v>1.2583489336807801E-3</v>
      </c>
      <c r="AD17" s="12">
        <v>3.187366813962495E-4</v>
      </c>
      <c r="AE17" s="12">
        <v>5.776558647969059E-4</v>
      </c>
      <c r="AF17" s="12">
        <v>9.3216018248712309E-4</v>
      </c>
      <c r="AG17" s="12">
        <v>5.359577033726945E-4</v>
      </c>
      <c r="AH17" s="12">
        <v>1.6382630183607336E-3</v>
      </c>
      <c r="AI17" s="12">
        <v>4.6965892193574663E-4</v>
      </c>
      <c r="AJ17" s="12">
        <v>4.6673441822287512E-4</v>
      </c>
      <c r="AK17" s="12">
        <v>1.2137118475874999E-3</v>
      </c>
      <c r="AL17" s="12">
        <v>6.717772667765372E-4</v>
      </c>
      <c r="AM17" s="12">
        <v>1.3636663068198171E-3</v>
      </c>
      <c r="AN17" s="12">
        <v>1.4768310051563953E-3</v>
      </c>
      <c r="AO17" s="12">
        <v>1.8167157695024936E-3</v>
      </c>
      <c r="AP17" s="23">
        <v>1.1835046202222492</v>
      </c>
      <c r="AQ17" s="20">
        <v>0.94148553157952741</v>
      </c>
      <c r="AR17" s="1"/>
      <c r="AS17" s="1"/>
      <c r="AT17" s="1"/>
      <c r="AU17" s="1"/>
      <c r="AV17" s="1"/>
      <c r="AW17" s="1"/>
      <c r="AX17" s="1"/>
      <c r="AY17" s="1"/>
    </row>
    <row r="18" spans="1:51" x14ac:dyDescent="0.15">
      <c r="A18" s="8" t="s">
        <v>213</v>
      </c>
      <c r="B18" s="9" t="s">
        <v>104</v>
      </c>
      <c r="C18" s="17">
        <v>1.8283679218645345E-5</v>
      </c>
      <c r="D18" s="12">
        <v>1.4533923948496538E-5</v>
      </c>
      <c r="E18" s="12">
        <v>9.1059203501908338E-6</v>
      </c>
      <c r="F18" s="12">
        <v>2.7012310893170593E-4</v>
      </c>
      <c r="G18" s="12">
        <v>1.8175073726757516E-5</v>
      </c>
      <c r="H18" s="12">
        <v>1.3414846357821054E-5</v>
      </c>
      <c r="I18" s="12">
        <v>2.8392426951538989E-5</v>
      </c>
      <c r="J18" s="12">
        <v>3.2975228220131868E-5</v>
      </c>
      <c r="K18" s="12">
        <v>1.9427753613277226E-5</v>
      </c>
      <c r="L18" s="12">
        <v>3.4199160946889607E-5</v>
      </c>
      <c r="M18" s="12">
        <v>3.6285664687296345E-4</v>
      </c>
      <c r="N18" s="12">
        <v>4.1968792167620849E-5</v>
      </c>
      <c r="O18" s="12">
        <v>1.2420038958705905E-5</v>
      </c>
      <c r="P18" s="12">
        <v>5.9891724378706161E-5</v>
      </c>
      <c r="Q18" s="12">
        <v>1.0085311446388114</v>
      </c>
      <c r="R18" s="12">
        <v>2.0379643686488946E-3</v>
      </c>
      <c r="S18" s="12">
        <v>4.8277345673147527E-4</v>
      </c>
      <c r="T18" s="12">
        <v>1.5805700797081048E-4</v>
      </c>
      <c r="U18" s="12">
        <v>3.8698676866099604E-4</v>
      </c>
      <c r="V18" s="12">
        <v>1.1382457698442714E-4</v>
      </c>
      <c r="W18" s="12">
        <v>4.3812705335086763E-4</v>
      </c>
      <c r="X18" s="12">
        <v>6.5016742989688995E-5</v>
      </c>
      <c r="Y18" s="12">
        <v>4.6469133084054164E-4</v>
      </c>
      <c r="Z18" s="12">
        <v>3.6271142203041842E-5</v>
      </c>
      <c r="AA18" s="12">
        <v>7.0600176188520471E-4</v>
      </c>
      <c r="AB18" s="12">
        <v>2.9194065671053612E-5</v>
      </c>
      <c r="AC18" s="12">
        <v>2.9196690951434112E-5</v>
      </c>
      <c r="AD18" s="12">
        <v>3.7716701192999927E-5</v>
      </c>
      <c r="AE18" s="12">
        <v>1.4628533080218378E-5</v>
      </c>
      <c r="AF18" s="12">
        <v>5.5178377976502337E-5</v>
      </c>
      <c r="AG18" s="12">
        <v>4.6484132241453394E-5</v>
      </c>
      <c r="AH18" s="12">
        <v>4.8316286500233046E-5</v>
      </c>
      <c r="AI18" s="12">
        <v>3.6655475926260791E-5</v>
      </c>
      <c r="AJ18" s="12">
        <v>2.0204684423215021E-5</v>
      </c>
      <c r="AK18" s="12">
        <v>2.7793416765216864E-5</v>
      </c>
      <c r="AL18" s="12">
        <v>4.5186513126194952E-4</v>
      </c>
      <c r="AM18" s="12">
        <v>2.4010674252056692E-5</v>
      </c>
      <c r="AN18" s="12">
        <v>1.4758557227640467E-5</v>
      </c>
      <c r="AO18" s="12">
        <v>2.4167592368694967E-5</v>
      </c>
      <c r="AP18" s="23">
        <v>1.0152167974935598</v>
      </c>
      <c r="AQ18" s="20">
        <v>0.80761148704024366</v>
      </c>
      <c r="AR18" s="1"/>
      <c r="AS18" s="1"/>
      <c r="AT18" s="1"/>
      <c r="AU18" s="1"/>
      <c r="AV18" s="1"/>
      <c r="AW18" s="1"/>
      <c r="AX18" s="1"/>
      <c r="AY18" s="1"/>
    </row>
    <row r="19" spans="1:51" x14ac:dyDescent="0.15">
      <c r="A19" s="8" t="s">
        <v>214</v>
      </c>
      <c r="B19" s="9" t="s">
        <v>105</v>
      </c>
      <c r="C19" s="17">
        <v>4.6589633227475674E-5</v>
      </c>
      <c r="D19" s="12">
        <v>6.3015508671576776E-5</v>
      </c>
      <c r="E19" s="12">
        <v>2.048711605833586E-5</v>
      </c>
      <c r="F19" s="12">
        <v>1.4683251852870539E-4</v>
      </c>
      <c r="G19" s="12">
        <v>4.8068144708941927E-5</v>
      </c>
      <c r="H19" s="12">
        <v>3.5193204546941905E-5</v>
      </c>
      <c r="I19" s="12">
        <v>5.2816088568781219E-5</v>
      </c>
      <c r="J19" s="12">
        <v>8.0857480285617431E-5</v>
      </c>
      <c r="K19" s="12">
        <v>4.607141707870471E-5</v>
      </c>
      <c r="L19" s="12">
        <v>3.0034529344617267E-4</v>
      </c>
      <c r="M19" s="12">
        <v>1.4466198920763153E-4</v>
      </c>
      <c r="N19" s="12">
        <v>1.0261664367621305E-4</v>
      </c>
      <c r="O19" s="12">
        <v>2.9861478027051869E-5</v>
      </c>
      <c r="P19" s="12">
        <v>9.2119809718485367E-5</v>
      </c>
      <c r="Q19" s="12">
        <v>5.1545768093414076E-4</v>
      </c>
      <c r="R19" s="12">
        <v>1.0155926054693238</v>
      </c>
      <c r="S19" s="12">
        <v>1.6619027747317831E-4</v>
      </c>
      <c r="T19" s="12">
        <v>3.6383371691434455E-4</v>
      </c>
      <c r="U19" s="12">
        <v>2.4850409526025268E-4</v>
      </c>
      <c r="V19" s="12">
        <v>1.2733805757719546E-4</v>
      </c>
      <c r="W19" s="12">
        <v>1.363145139435832E-4</v>
      </c>
      <c r="X19" s="12">
        <v>8.0480521630044052E-5</v>
      </c>
      <c r="Y19" s="12">
        <v>1.1327412113879847E-4</v>
      </c>
      <c r="Z19" s="12">
        <v>8.2314665368704264E-5</v>
      </c>
      <c r="AA19" s="12">
        <v>1.7223377455518035E-4</v>
      </c>
      <c r="AB19" s="12">
        <v>6.8968727580202583E-5</v>
      </c>
      <c r="AC19" s="12">
        <v>7.778571391192273E-5</v>
      </c>
      <c r="AD19" s="12">
        <v>1.0906143450223685E-4</v>
      </c>
      <c r="AE19" s="12">
        <v>2.4932070656729207E-5</v>
      </c>
      <c r="AF19" s="12">
        <v>1.4413971585878194E-4</v>
      </c>
      <c r="AG19" s="12">
        <v>1.3229555157768499E-4</v>
      </c>
      <c r="AH19" s="12">
        <v>8.1559905917665993E-5</v>
      </c>
      <c r="AI19" s="12">
        <v>8.6574101958282408E-5</v>
      </c>
      <c r="AJ19" s="12">
        <v>4.6541997864676834E-5</v>
      </c>
      <c r="AK19" s="12">
        <v>7.7551911954544775E-5</v>
      </c>
      <c r="AL19" s="12">
        <v>1.4305521546940465E-3</v>
      </c>
      <c r="AM19" s="12">
        <v>4.9732129971329791E-5</v>
      </c>
      <c r="AN19" s="12">
        <v>2.9965112258405878E-5</v>
      </c>
      <c r="AO19" s="12">
        <v>4.4222996074526684E-5</v>
      </c>
      <c r="AP19" s="23">
        <v>1.0212119667446504</v>
      </c>
      <c r="AQ19" s="20">
        <v>0.81238068270946917</v>
      </c>
      <c r="AR19" s="1"/>
      <c r="AS19" s="1"/>
      <c r="AT19" s="1"/>
      <c r="AU19" s="1"/>
      <c r="AV19" s="1"/>
      <c r="AW19" s="1"/>
      <c r="AX19" s="1"/>
      <c r="AY19" s="1"/>
    </row>
    <row r="20" spans="1:51" x14ac:dyDescent="0.15">
      <c r="A20" s="8" t="s">
        <v>215</v>
      </c>
      <c r="B20" s="9" t="s">
        <v>106</v>
      </c>
      <c r="C20" s="17">
        <v>2.0094860357320212E-5</v>
      </c>
      <c r="D20" s="12">
        <v>2.9339261185608519E-5</v>
      </c>
      <c r="E20" s="12">
        <v>1.124175105193075E-5</v>
      </c>
      <c r="F20" s="12">
        <v>2.4277731579641001E-5</v>
      </c>
      <c r="G20" s="12">
        <v>1.9768734684493188E-5</v>
      </c>
      <c r="H20" s="12">
        <v>1.6577488714669781E-5</v>
      </c>
      <c r="I20" s="12">
        <v>1.7890551520134534E-5</v>
      </c>
      <c r="J20" s="12">
        <v>2.8803002971728215E-5</v>
      </c>
      <c r="K20" s="12">
        <v>1.3455208033818422E-5</v>
      </c>
      <c r="L20" s="12">
        <v>1.7044350270308189E-5</v>
      </c>
      <c r="M20" s="12">
        <v>2.4695367786028618E-5</v>
      </c>
      <c r="N20" s="12">
        <v>1.2416386810229691E-5</v>
      </c>
      <c r="O20" s="12">
        <v>7.9617293697416312E-6</v>
      </c>
      <c r="P20" s="12">
        <v>1.5457914843401952E-5</v>
      </c>
      <c r="Q20" s="12">
        <v>1.9006206709490107E-4</v>
      </c>
      <c r="R20" s="12">
        <v>4.0738086370550885E-4</v>
      </c>
      <c r="S20" s="12">
        <v>1.0070179578535854</v>
      </c>
      <c r="T20" s="12">
        <v>2.3107233884043132E-5</v>
      </c>
      <c r="U20" s="12">
        <v>5.8376484432133579E-5</v>
      </c>
      <c r="V20" s="12">
        <v>8.2112075819871827E-5</v>
      </c>
      <c r="W20" s="12">
        <v>6.6600614926607307E-5</v>
      </c>
      <c r="X20" s="12">
        <v>3.6308761244032734E-5</v>
      </c>
      <c r="Y20" s="12">
        <v>4.7361539014002753E-5</v>
      </c>
      <c r="Z20" s="12">
        <v>2.5194947891392002E-5</v>
      </c>
      <c r="AA20" s="12">
        <v>5.5062624634641112E-5</v>
      </c>
      <c r="AB20" s="12">
        <v>3.1692395384262393E-5</v>
      </c>
      <c r="AC20" s="12">
        <v>1.193218978230883E-4</v>
      </c>
      <c r="AD20" s="12">
        <v>4.3268917790064501E-5</v>
      </c>
      <c r="AE20" s="12">
        <v>9.0488583268557986E-6</v>
      </c>
      <c r="AF20" s="12">
        <v>4.9149408504289348E-5</v>
      </c>
      <c r="AG20" s="12">
        <v>5.5147158676464437E-5</v>
      </c>
      <c r="AH20" s="12">
        <v>3.6230399503530292E-4</v>
      </c>
      <c r="AI20" s="12">
        <v>3.7984729142268164E-5</v>
      </c>
      <c r="AJ20" s="12">
        <v>1.2645028826495474E-3</v>
      </c>
      <c r="AK20" s="12">
        <v>3.7988041554242228E-5</v>
      </c>
      <c r="AL20" s="12">
        <v>4.1515963994726322E-4</v>
      </c>
      <c r="AM20" s="12">
        <v>1.5749022915267609E-4</v>
      </c>
      <c r="AN20" s="12">
        <v>2.5690804524066751E-3</v>
      </c>
      <c r="AO20" s="12">
        <v>4.9437160330081671E-5</v>
      </c>
      <c r="AP20" s="23">
        <v>1.0134701251721348</v>
      </c>
      <c r="AQ20" s="20">
        <v>0.80622199798296967</v>
      </c>
      <c r="AR20" s="1"/>
      <c r="AS20" s="1"/>
      <c r="AT20" s="1"/>
      <c r="AU20" s="1"/>
      <c r="AV20" s="1"/>
      <c r="AW20" s="1"/>
      <c r="AX20" s="1"/>
      <c r="AY20" s="1"/>
    </row>
    <row r="21" spans="1:51" x14ac:dyDescent="0.15">
      <c r="A21" s="8" t="s">
        <v>216</v>
      </c>
      <c r="B21" s="9" t="s">
        <v>185</v>
      </c>
      <c r="C21" s="17">
        <v>1.3758073953298706E-5</v>
      </c>
      <c r="D21" s="12">
        <v>1.5297521222294867E-5</v>
      </c>
      <c r="E21" s="12">
        <v>9.747075809652284E-6</v>
      </c>
      <c r="F21" s="12">
        <v>2.0426356455077282E-5</v>
      </c>
      <c r="G21" s="12">
        <v>1.4814811799202007E-5</v>
      </c>
      <c r="H21" s="12">
        <v>1.1842684737317726E-5</v>
      </c>
      <c r="I21" s="12">
        <v>1.3147350135946213E-5</v>
      </c>
      <c r="J21" s="12">
        <v>2.4126600878131877E-5</v>
      </c>
      <c r="K21" s="12">
        <v>1.1218391097959736E-5</v>
      </c>
      <c r="L21" s="12">
        <v>1.3612925714895311E-5</v>
      </c>
      <c r="M21" s="12">
        <v>2.0538640304779493E-5</v>
      </c>
      <c r="N21" s="12">
        <v>1.0073331955147488E-5</v>
      </c>
      <c r="O21" s="12">
        <v>8.6184148501000522E-6</v>
      </c>
      <c r="P21" s="12">
        <v>3.2582127248420752E-5</v>
      </c>
      <c r="Q21" s="12">
        <v>8.9710033329356466E-5</v>
      </c>
      <c r="R21" s="12">
        <v>2.7536732419623458E-4</v>
      </c>
      <c r="S21" s="12">
        <v>3.8044754854881322E-3</v>
      </c>
      <c r="T21" s="12">
        <v>1.0106389735075385</v>
      </c>
      <c r="U21" s="12">
        <v>2.8791485781312961E-3</v>
      </c>
      <c r="V21" s="12">
        <v>1.0356875546140922E-2</v>
      </c>
      <c r="W21" s="12">
        <v>4.5898152736054782E-4</v>
      </c>
      <c r="X21" s="12">
        <v>1.481731234991824E-4</v>
      </c>
      <c r="Y21" s="12">
        <v>4.0914076572245542E-5</v>
      </c>
      <c r="Z21" s="12">
        <v>2.4180261826951757E-5</v>
      </c>
      <c r="AA21" s="12">
        <v>4.1272781564986057E-5</v>
      </c>
      <c r="AB21" s="12">
        <v>2.3098726948913519E-5</v>
      </c>
      <c r="AC21" s="12">
        <v>2.65137252200356E-5</v>
      </c>
      <c r="AD21" s="12">
        <v>3.758333052624208E-5</v>
      </c>
      <c r="AE21" s="12">
        <v>7.9647314273579865E-6</v>
      </c>
      <c r="AF21" s="12">
        <v>4.2318653112786025E-5</v>
      </c>
      <c r="AG21" s="12">
        <v>6.1987329739016691E-5</v>
      </c>
      <c r="AH21" s="12">
        <v>8.1639779956416695E-5</v>
      </c>
      <c r="AI21" s="12">
        <v>5.2904752192098613E-5</v>
      </c>
      <c r="AJ21" s="12">
        <v>2.1098421112809408E-5</v>
      </c>
      <c r="AK21" s="12">
        <v>2.9245430749002855E-5</v>
      </c>
      <c r="AL21" s="12">
        <v>4.0620753356652073E-4</v>
      </c>
      <c r="AM21" s="12">
        <v>1.7526332901017101E-5</v>
      </c>
      <c r="AN21" s="12">
        <v>1.1227291107035521E-3</v>
      </c>
      <c r="AO21" s="12">
        <v>1.9481198763364578E-5</v>
      </c>
      <c r="AP21" s="23">
        <v>1.0309281756087294</v>
      </c>
      <c r="AQ21" s="20">
        <v>0.82010998930534651</v>
      </c>
      <c r="AR21" s="1"/>
      <c r="AS21" s="1"/>
      <c r="AT21" s="1"/>
      <c r="AU21" s="1"/>
      <c r="AV21" s="1"/>
      <c r="AW21" s="1"/>
      <c r="AX21" s="1"/>
      <c r="AY21" s="1"/>
    </row>
    <row r="22" spans="1:51" x14ac:dyDescent="0.15">
      <c r="A22" s="8" t="s">
        <v>217</v>
      </c>
      <c r="B22" s="9" t="s">
        <v>186</v>
      </c>
      <c r="C22" s="17">
        <v>2.2888101786229542E-5</v>
      </c>
      <c r="D22" s="12">
        <v>1.3833276356024E-5</v>
      </c>
      <c r="E22" s="12">
        <v>1.7358423233612312E-4</v>
      </c>
      <c r="F22" s="12">
        <v>5.1572502459503705E-5</v>
      </c>
      <c r="G22" s="12">
        <v>2.1603534105564961E-5</v>
      </c>
      <c r="H22" s="12">
        <v>1.6074276699497054E-5</v>
      </c>
      <c r="I22" s="12">
        <v>2.9483809216461918E-5</v>
      </c>
      <c r="J22" s="12">
        <v>3.381293032542387E-5</v>
      </c>
      <c r="K22" s="12">
        <v>1.9326605130623884E-5</v>
      </c>
      <c r="L22" s="12">
        <v>2.3317405396359406E-5</v>
      </c>
      <c r="M22" s="12">
        <v>3.2031387826278205E-5</v>
      </c>
      <c r="N22" s="12">
        <v>1.6928914329244249E-5</v>
      </c>
      <c r="O22" s="12">
        <v>1.2153771740977061E-5</v>
      </c>
      <c r="P22" s="12">
        <v>4.2355348764472648E-5</v>
      </c>
      <c r="Q22" s="12">
        <v>1.0797977316802125E-3</v>
      </c>
      <c r="R22" s="12">
        <v>1.5309566651312181E-3</v>
      </c>
      <c r="S22" s="12">
        <v>1.046560519106704E-3</v>
      </c>
      <c r="T22" s="12">
        <v>7.2628116359310972E-4</v>
      </c>
      <c r="U22" s="12">
        <v>1.0057836888156741</v>
      </c>
      <c r="V22" s="12">
        <v>1.4877799272219171E-3</v>
      </c>
      <c r="W22" s="12">
        <v>3.4130820043409105E-3</v>
      </c>
      <c r="X22" s="12">
        <v>1.3696215247873466E-4</v>
      </c>
      <c r="Y22" s="12">
        <v>6.1034503896234321E-4</v>
      </c>
      <c r="Z22" s="12">
        <v>4.325534699792767E-5</v>
      </c>
      <c r="AA22" s="12">
        <v>1.009796119105382E-4</v>
      </c>
      <c r="AB22" s="12">
        <v>2.9716850745563584E-5</v>
      </c>
      <c r="AC22" s="12">
        <v>4.8800733105033168E-5</v>
      </c>
      <c r="AD22" s="12">
        <v>4.5017871164246501E-5</v>
      </c>
      <c r="AE22" s="12">
        <v>1.9489732247722847E-5</v>
      </c>
      <c r="AF22" s="12">
        <v>6.8074036853944944E-5</v>
      </c>
      <c r="AG22" s="12">
        <v>6.6055087799850009E-5</v>
      </c>
      <c r="AH22" s="12">
        <v>1.5737084615455009E-4</v>
      </c>
      <c r="AI22" s="12">
        <v>1.0987667493818389E-4</v>
      </c>
      <c r="AJ22" s="12">
        <v>2.6930964004016354E-5</v>
      </c>
      <c r="AK22" s="12">
        <v>3.2841139587028384E-5</v>
      </c>
      <c r="AL22" s="12">
        <v>5.3471084873508415E-4</v>
      </c>
      <c r="AM22" s="12">
        <v>3.4151030476027144E-5</v>
      </c>
      <c r="AN22" s="12">
        <v>2.1373562900292367E-5</v>
      </c>
      <c r="AO22" s="12">
        <v>5.7232425938338606E-5</v>
      </c>
      <c r="AP22" s="23">
        <v>1.01772029687822</v>
      </c>
      <c r="AQ22" s="20">
        <v>0.80960303689032642</v>
      </c>
      <c r="AR22" s="1"/>
      <c r="AS22" s="1"/>
      <c r="AT22" s="1"/>
      <c r="AU22" s="1"/>
      <c r="AV22" s="1"/>
      <c r="AW22" s="1"/>
      <c r="AX22" s="1"/>
      <c r="AY22" s="1"/>
    </row>
    <row r="23" spans="1:51" x14ac:dyDescent="0.15">
      <c r="A23" s="8" t="s">
        <v>218</v>
      </c>
      <c r="B23" s="9" t="s">
        <v>219</v>
      </c>
      <c r="C23" s="17">
        <v>6.9113084426593568E-6</v>
      </c>
      <c r="D23" s="12">
        <v>1.8342262420208835E-5</v>
      </c>
      <c r="E23" s="12">
        <v>1.2085366409904159E-5</v>
      </c>
      <c r="F23" s="12">
        <v>1.017383904672132E-5</v>
      </c>
      <c r="G23" s="12">
        <v>7.4994131920869133E-6</v>
      </c>
      <c r="H23" s="12">
        <v>5.0478477130839545E-6</v>
      </c>
      <c r="I23" s="12">
        <v>6.9910323386431596E-6</v>
      </c>
      <c r="J23" s="12">
        <v>1.7119001156417596E-5</v>
      </c>
      <c r="K23" s="12">
        <v>1.2141542614741075E-5</v>
      </c>
      <c r="L23" s="12">
        <v>7.701291585436048E-6</v>
      </c>
      <c r="M23" s="12">
        <v>1.416000718966103E-5</v>
      </c>
      <c r="N23" s="12">
        <v>5.1609097415999717E-6</v>
      </c>
      <c r="O23" s="12">
        <v>3.5352344867572695E-6</v>
      </c>
      <c r="P23" s="12">
        <v>8.6055601628530142E-6</v>
      </c>
      <c r="Q23" s="12">
        <v>3.7081022646813034E-5</v>
      </c>
      <c r="R23" s="12">
        <v>1.7666688273540121E-5</v>
      </c>
      <c r="S23" s="12">
        <v>8.7063118280510694E-6</v>
      </c>
      <c r="T23" s="12">
        <v>9.9927159695744737E-6</v>
      </c>
      <c r="U23" s="12">
        <v>8.8850894931790507E-6</v>
      </c>
      <c r="V23" s="12">
        <v>1.0026313393773358</v>
      </c>
      <c r="W23" s="12">
        <v>2.1442414589573842E-5</v>
      </c>
      <c r="X23" s="12">
        <v>1.0173636119198444E-5</v>
      </c>
      <c r="Y23" s="12">
        <v>1.9795962884861066E-4</v>
      </c>
      <c r="Z23" s="12">
        <v>1.3465465638752541E-5</v>
      </c>
      <c r="AA23" s="12">
        <v>2.3745084553778947E-5</v>
      </c>
      <c r="AB23" s="12">
        <v>1.0972013513506601E-5</v>
      </c>
      <c r="AC23" s="12">
        <v>3.0166859017043528E-5</v>
      </c>
      <c r="AD23" s="12">
        <v>2.2537688659185607E-5</v>
      </c>
      <c r="AE23" s="12">
        <v>1.0246521847724875E-5</v>
      </c>
      <c r="AF23" s="12">
        <v>2.4630161440076669E-5</v>
      </c>
      <c r="AG23" s="12">
        <v>2.3758114244712833E-5</v>
      </c>
      <c r="AH23" s="12">
        <v>1.6122096540421266E-4</v>
      </c>
      <c r="AI23" s="12">
        <v>1.7541002065038248E-5</v>
      </c>
      <c r="AJ23" s="12">
        <v>7.6479105552956852E-6</v>
      </c>
      <c r="AK23" s="12">
        <v>1.4502746986378214E-5</v>
      </c>
      <c r="AL23" s="12">
        <v>1.3449616417865167E-4</v>
      </c>
      <c r="AM23" s="12">
        <v>1.6950731252784743E-5</v>
      </c>
      <c r="AN23" s="12">
        <v>6.3026174844306611E-6</v>
      </c>
      <c r="AO23" s="12">
        <v>2.3676369926011276E-5</v>
      </c>
      <c r="AP23" s="23">
        <v>1.003620581918373</v>
      </c>
      <c r="AQ23" s="20">
        <v>0.79838662302318109</v>
      </c>
      <c r="AR23" s="1"/>
      <c r="AS23" s="1"/>
      <c r="AT23" s="1"/>
      <c r="AU23" s="1"/>
      <c r="AV23" s="1"/>
      <c r="AW23" s="1"/>
      <c r="AX23" s="1"/>
      <c r="AY23" s="1"/>
    </row>
    <row r="24" spans="1:51" x14ac:dyDescent="0.15">
      <c r="A24" s="8" t="s">
        <v>220</v>
      </c>
      <c r="B24" s="9" t="s">
        <v>187</v>
      </c>
      <c r="C24" s="17">
        <v>1.3571819518754088E-4</v>
      </c>
      <c r="D24" s="12">
        <v>1.020149797724969E-4</v>
      </c>
      <c r="E24" s="12">
        <v>4.7111136610598235E-3</v>
      </c>
      <c r="F24" s="12">
        <v>2.7232423959827726E-4</v>
      </c>
      <c r="G24" s="12">
        <v>1.5691142171923844E-4</v>
      </c>
      <c r="H24" s="12">
        <v>9.0514667201418403E-5</v>
      </c>
      <c r="I24" s="12">
        <v>1.0492082234036286E-4</v>
      </c>
      <c r="J24" s="12">
        <v>1.9436331055318923E-4</v>
      </c>
      <c r="K24" s="12">
        <v>1.0888639885586301E-4</v>
      </c>
      <c r="L24" s="12">
        <v>1.1343672626721424E-4</v>
      </c>
      <c r="M24" s="12">
        <v>1.7460830305355209E-4</v>
      </c>
      <c r="N24" s="12">
        <v>8.7160883352589873E-5</v>
      </c>
      <c r="O24" s="12">
        <v>6.1986870641990264E-5</v>
      </c>
      <c r="P24" s="12">
        <v>9.8734346564715328E-5</v>
      </c>
      <c r="Q24" s="12">
        <v>1.0201062051197108E-4</v>
      </c>
      <c r="R24" s="12">
        <v>9.9023799372929317E-5</v>
      </c>
      <c r="S24" s="12">
        <v>1.0435620145268433E-4</v>
      </c>
      <c r="T24" s="12">
        <v>1.1921361718349588E-4</v>
      </c>
      <c r="U24" s="12">
        <v>8.9075615933989342E-5</v>
      </c>
      <c r="V24" s="12">
        <v>1.0731985841291088E-4</v>
      </c>
      <c r="W24" s="12">
        <v>1.0334331347200356</v>
      </c>
      <c r="X24" s="12">
        <v>1.9647049173192061E-4</v>
      </c>
      <c r="Y24" s="12">
        <v>2.5710339143848266E-4</v>
      </c>
      <c r="Z24" s="12">
        <v>2.042902784923073E-4</v>
      </c>
      <c r="AA24" s="12">
        <v>3.2961029039765545E-4</v>
      </c>
      <c r="AB24" s="12">
        <v>1.8583812471810609E-4</v>
      </c>
      <c r="AC24" s="12">
        <v>2.0045285566231615E-4</v>
      </c>
      <c r="AD24" s="12">
        <v>2.7117637306673281E-4</v>
      </c>
      <c r="AE24" s="12">
        <v>6.0659673579312637E-5</v>
      </c>
      <c r="AF24" s="12">
        <v>7.4360825692011765E-4</v>
      </c>
      <c r="AG24" s="12">
        <v>3.2191801694305376E-4</v>
      </c>
      <c r="AH24" s="12">
        <v>8.5546719305395591E-4</v>
      </c>
      <c r="AI24" s="12">
        <v>2.3172088216121122E-4</v>
      </c>
      <c r="AJ24" s="12">
        <v>1.1684677002283907E-4</v>
      </c>
      <c r="AK24" s="12">
        <v>1.9706678841716725E-4</v>
      </c>
      <c r="AL24" s="12">
        <v>3.403478411102976E-3</v>
      </c>
      <c r="AM24" s="12">
        <v>1.4091222648447829E-4</v>
      </c>
      <c r="AN24" s="12">
        <v>8.0588583222532424E-5</v>
      </c>
      <c r="AO24" s="12">
        <v>1.8711402772358111E-4</v>
      </c>
      <c r="AP24" s="23">
        <v>1.0484511518942103</v>
      </c>
      <c r="AQ24" s="20">
        <v>0.83404962955778028</v>
      </c>
      <c r="AR24" s="1"/>
      <c r="AS24" s="1"/>
      <c r="AT24" s="1"/>
      <c r="AU24" s="1"/>
      <c r="AV24" s="1"/>
      <c r="AW24" s="1"/>
      <c r="AX24" s="1"/>
      <c r="AY24" s="1"/>
    </row>
    <row r="25" spans="1:51" x14ac:dyDescent="0.15">
      <c r="A25" s="8" t="s">
        <v>221</v>
      </c>
      <c r="B25" s="9" t="s">
        <v>2</v>
      </c>
      <c r="C25" s="17">
        <v>5.3958869750053316E-4</v>
      </c>
      <c r="D25" s="12">
        <v>1.0063829929386791E-3</v>
      </c>
      <c r="E25" s="12">
        <v>2.4760592761803859E-3</v>
      </c>
      <c r="F25" s="12">
        <v>1.341216963120336E-3</v>
      </c>
      <c r="G25" s="12">
        <v>2.3444203588108697E-3</v>
      </c>
      <c r="H25" s="12">
        <v>4.2808776998353665E-3</v>
      </c>
      <c r="I25" s="12">
        <v>5.3223009179658833E-3</v>
      </c>
      <c r="J25" s="12">
        <v>1.8805998006721999E-3</v>
      </c>
      <c r="K25" s="12">
        <v>4.7759528194087384E-4</v>
      </c>
      <c r="L25" s="12">
        <v>1.1911344432170286E-3</v>
      </c>
      <c r="M25" s="12">
        <v>2.9096649623314664E-3</v>
      </c>
      <c r="N25" s="12">
        <v>1.3797094872503044E-3</v>
      </c>
      <c r="O25" s="12">
        <v>7.9218676290827104E-3</v>
      </c>
      <c r="P25" s="12">
        <v>5.5148581969047315E-4</v>
      </c>
      <c r="Q25" s="12">
        <v>4.9260648696675612E-4</v>
      </c>
      <c r="R25" s="12">
        <v>6.6175378565743901E-4</v>
      </c>
      <c r="S25" s="12">
        <v>1.8217908481866613E-3</v>
      </c>
      <c r="T25" s="12">
        <v>8.6808516739683185E-4</v>
      </c>
      <c r="U25" s="12">
        <v>8.8700483665636663E-4</v>
      </c>
      <c r="V25" s="12">
        <v>1.4935773110901413E-3</v>
      </c>
      <c r="W25" s="12">
        <v>6.1534183876361644E-4</v>
      </c>
      <c r="X25" s="12">
        <v>1.0107633149147346</v>
      </c>
      <c r="Y25" s="12">
        <v>1.2290942069635108E-3</v>
      </c>
      <c r="Z25" s="12">
        <v>2.204306304209112E-3</v>
      </c>
      <c r="AA25" s="12">
        <v>1.4488555938454851E-3</v>
      </c>
      <c r="AB25" s="12">
        <v>1.8225649385299224E-3</v>
      </c>
      <c r="AC25" s="12">
        <v>1.8039915534888427E-3</v>
      </c>
      <c r="AD25" s="12">
        <v>4.2134753209646832E-3</v>
      </c>
      <c r="AE25" s="12">
        <v>3.1682938604147155E-4</v>
      </c>
      <c r="AF25" s="12">
        <v>8.403214334873376E-4</v>
      </c>
      <c r="AG25" s="12">
        <v>5.4479396240322995E-3</v>
      </c>
      <c r="AH25" s="12">
        <v>2.0299889244274659E-3</v>
      </c>
      <c r="AI25" s="12">
        <v>3.8074362808898404E-3</v>
      </c>
      <c r="AJ25" s="12">
        <v>1.1740289986999792E-3</v>
      </c>
      <c r="AK25" s="12">
        <v>9.60620065060162E-3</v>
      </c>
      <c r="AL25" s="12">
        <v>2.1153021769961572E-3</v>
      </c>
      <c r="AM25" s="12">
        <v>1.9064062795696251E-3</v>
      </c>
      <c r="AN25" s="12">
        <v>3.2269746114465328E-2</v>
      </c>
      <c r="AO25" s="12">
        <v>7.1689372009830349E-4</v>
      </c>
      <c r="AP25" s="23">
        <v>1.1241797610273006</v>
      </c>
      <c r="AQ25" s="20">
        <v>0.89429222481867321</v>
      </c>
      <c r="AR25" s="1"/>
      <c r="AS25" s="1"/>
      <c r="AT25" s="1"/>
      <c r="AU25" s="1"/>
      <c r="AV25" s="1"/>
      <c r="AW25" s="1"/>
      <c r="AX25" s="1"/>
      <c r="AY25" s="1"/>
    </row>
    <row r="26" spans="1:51" x14ac:dyDescent="0.15">
      <c r="A26" s="8" t="s">
        <v>222</v>
      </c>
      <c r="B26" s="9" t="s">
        <v>188</v>
      </c>
      <c r="C26" s="17">
        <v>5.8252169110213983E-3</v>
      </c>
      <c r="D26" s="12">
        <v>1.5975611901036448E-3</v>
      </c>
      <c r="E26" s="12">
        <v>1.0751358286497697E-3</v>
      </c>
      <c r="F26" s="12">
        <v>6.7351236111096568E-3</v>
      </c>
      <c r="G26" s="12">
        <v>2.6172575843490331E-3</v>
      </c>
      <c r="H26" s="12">
        <v>3.1906204552250845E-3</v>
      </c>
      <c r="I26" s="12">
        <v>8.4735357061315308E-3</v>
      </c>
      <c r="J26" s="12">
        <v>5.3566417169445346E-3</v>
      </c>
      <c r="K26" s="12">
        <v>7.9754815442076975E-3</v>
      </c>
      <c r="L26" s="12">
        <v>6.058441850424659E-3</v>
      </c>
      <c r="M26" s="12">
        <v>8.3986674960697203E-3</v>
      </c>
      <c r="N26" s="12">
        <v>6.8535868456474826E-3</v>
      </c>
      <c r="O26" s="12">
        <v>4.9873364713679987E-3</v>
      </c>
      <c r="P26" s="12">
        <v>5.8835563797212534E-3</v>
      </c>
      <c r="Q26" s="12">
        <v>3.2874002486206915E-3</v>
      </c>
      <c r="R26" s="12">
        <v>2.6660488542897629E-3</v>
      </c>
      <c r="S26" s="12">
        <v>3.4073859015256499E-3</v>
      </c>
      <c r="T26" s="12">
        <v>6.4122669045076431E-3</v>
      </c>
      <c r="U26" s="12">
        <v>2.8694983332672873E-3</v>
      </c>
      <c r="V26" s="12">
        <v>3.5770885003219522E-3</v>
      </c>
      <c r="W26" s="12">
        <v>2.3552648539318295E-3</v>
      </c>
      <c r="X26" s="12">
        <v>4.155325365798249E-3</v>
      </c>
      <c r="Y26" s="12">
        <v>1.0021523698738715</v>
      </c>
      <c r="Z26" s="12">
        <v>2.0607321550605431E-2</v>
      </c>
      <c r="AA26" s="12">
        <v>5.4269566143183422E-2</v>
      </c>
      <c r="AB26" s="12">
        <v>5.7666803242408015E-3</v>
      </c>
      <c r="AC26" s="12">
        <v>5.9562160917554586E-3</v>
      </c>
      <c r="AD26" s="12">
        <v>5.2814324954201511E-3</v>
      </c>
      <c r="AE26" s="12">
        <v>1.5019403601569031E-2</v>
      </c>
      <c r="AF26" s="12">
        <v>1.1186114178599132E-2</v>
      </c>
      <c r="AG26" s="12">
        <v>6.4027091142594122E-3</v>
      </c>
      <c r="AH26" s="12">
        <v>9.8769080976438307E-3</v>
      </c>
      <c r="AI26" s="12">
        <v>8.5073764202534801E-3</v>
      </c>
      <c r="AJ26" s="12">
        <v>4.3888347558922033E-3</v>
      </c>
      <c r="AK26" s="12">
        <v>3.3856080036353295E-3</v>
      </c>
      <c r="AL26" s="12">
        <v>2.7293269865376383E-3</v>
      </c>
      <c r="AM26" s="12">
        <v>5.8652030509014526E-3</v>
      </c>
      <c r="AN26" s="12">
        <v>2.713389011882672E-3</v>
      </c>
      <c r="AO26" s="12">
        <v>1.6821368869607049E-2</v>
      </c>
      <c r="AP26" s="23">
        <v>1.2846882711230945</v>
      </c>
      <c r="AQ26" s="20">
        <v>1.0219777761621047</v>
      </c>
      <c r="AR26" s="1"/>
      <c r="AS26" s="1"/>
      <c r="AT26" s="1"/>
      <c r="AU26" s="1"/>
      <c r="AV26" s="1"/>
      <c r="AW26" s="1"/>
      <c r="AX26" s="1"/>
      <c r="AY26" s="1"/>
    </row>
    <row r="27" spans="1:51" x14ac:dyDescent="0.15">
      <c r="A27" s="8" t="s">
        <v>223</v>
      </c>
      <c r="B27" s="9" t="s">
        <v>191</v>
      </c>
      <c r="C27" s="17">
        <v>1.4687315799595478E-2</v>
      </c>
      <c r="D27" s="12">
        <v>8.9787270890265159E-3</v>
      </c>
      <c r="E27" s="12">
        <v>6.4060178825148919E-3</v>
      </c>
      <c r="F27" s="12">
        <v>2.4469495057890398E-2</v>
      </c>
      <c r="G27" s="12">
        <v>1.6314397537523444E-2</v>
      </c>
      <c r="H27" s="12">
        <v>1.8429617388455749E-2</v>
      </c>
      <c r="I27" s="12">
        <v>5.3371888163695778E-2</v>
      </c>
      <c r="J27" s="12">
        <v>2.9814682538236301E-2</v>
      </c>
      <c r="K27" s="12">
        <v>2.1118012820955587E-2</v>
      </c>
      <c r="L27" s="12">
        <v>3.2287713016565814E-2</v>
      </c>
      <c r="M27" s="12">
        <v>6.4065360250294925E-2</v>
      </c>
      <c r="N27" s="12">
        <v>7.3222748904206339E-2</v>
      </c>
      <c r="O27" s="12">
        <v>3.851129759135126E-2</v>
      </c>
      <c r="P27" s="12">
        <v>2.8938664931247814E-2</v>
      </c>
      <c r="Q27" s="12">
        <v>1.8494330416011215E-2</v>
      </c>
      <c r="R27" s="12">
        <v>1.117846809041558E-2</v>
      </c>
      <c r="S27" s="12">
        <v>1.7068564394230535E-2</v>
      </c>
      <c r="T27" s="12">
        <v>3.3218185495099653E-2</v>
      </c>
      <c r="U27" s="12">
        <v>1.3268231976602757E-2</v>
      </c>
      <c r="V27" s="12">
        <v>8.6663837731095813E-3</v>
      </c>
      <c r="W27" s="12">
        <v>1.9848976595248369E-2</v>
      </c>
      <c r="X27" s="12">
        <v>2.5979331690028584E-2</v>
      </c>
      <c r="Y27" s="12">
        <v>7.9454278290410837E-3</v>
      </c>
      <c r="Z27" s="12">
        <v>1.1195337346333003</v>
      </c>
      <c r="AA27" s="12">
        <v>5.9861676572321984E-2</v>
      </c>
      <c r="AB27" s="12">
        <v>7.32404788720106E-2</v>
      </c>
      <c r="AC27" s="12">
        <v>2.9603465837163473E-2</v>
      </c>
      <c r="AD27" s="12">
        <v>7.6171769980325158E-3</v>
      </c>
      <c r="AE27" s="12">
        <v>4.618017041301486E-3</v>
      </c>
      <c r="AF27" s="12">
        <v>1.0663990438093875E-2</v>
      </c>
      <c r="AG27" s="12">
        <v>1.1845228296296138E-2</v>
      </c>
      <c r="AH27" s="12">
        <v>1.4632425660275601E-2</v>
      </c>
      <c r="AI27" s="12">
        <v>1.8795222032712312E-2</v>
      </c>
      <c r="AJ27" s="12">
        <v>1.5689814849586724E-2</v>
      </c>
      <c r="AK27" s="12">
        <v>6.7807459457573747E-3</v>
      </c>
      <c r="AL27" s="12">
        <v>7.22349368054885E-3</v>
      </c>
      <c r="AM27" s="12">
        <v>3.7554397136953188E-2</v>
      </c>
      <c r="AN27" s="12">
        <v>1.3461224921853421E-2</v>
      </c>
      <c r="AO27" s="12">
        <v>6.6289728644938093E-3</v>
      </c>
      <c r="AP27" s="23">
        <v>2.0240339050120499</v>
      </c>
      <c r="AQ27" s="20">
        <v>1.6101319795755473</v>
      </c>
      <c r="AR27" s="1"/>
      <c r="AS27" s="1"/>
      <c r="AT27" s="1"/>
      <c r="AU27" s="1"/>
      <c r="AV27" s="1"/>
      <c r="AW27" s="1"/>
      <c r="AX27" s="1"/>
      <c r="AY27" s="1"/>
    </row>
    <row r="28" spans="1:51" x14ac:dyDescent="0.15">
      <c r="A28" s="8" t="s">
        <v>224</v>
      </c>
      <c r="B28" s="9" t="s">
        <v>225</v>
      </c>
      <c r="C28" s="17">
        <v>9.9131327268170487E-4</v>
      </c>
      <c r="D28" s="12">
        <v>7.4209480995210365E-4</v>
      </c>
      <c r="E28" s="12">
        <v>6.2207269528368782E-4</v>
      </c>
      <c r="F28" s="12">
        <v>2.1955527403727478E-3</v>
      </c>
      <c r="G28" s="12">
        <v>2.2875662043616808E-3</v>
      </c>
      <c r="H28" s="12">
        <v>1.3013932665260348E-3</v>
      </c>
      <c r="I28" s="12">
        <v>5.2158383930865247E-3</v>
      </c>
      <c r="J28" s="12">
        <v>5.2364380869975276E-3</v>
      </c>
      <c r="K28" s="12">
        <v>8.1749666449367636E-4</v>
      </c>
      <c r="L28" s="12">
        <v>9.6703632239731588E-4</v>
      </c>
      <c r="M28" s="12">
        <v>1.6100986117941652E-3</v>
      </c>
      <c r="N28" s="12">
        <v>1.7074134839119024E-3</v>
      </c>
      <c r="O28" s="12">
        <v>9.6341607839497577E-4</v>
      </c>
      <c r="P28" s="12">
        <v>9.7895784732734189E-4</v>
      </c>
      <c r="Q28" s="12">
        <v>8.5379942005199235E-4</v>
      </c>
      <c r="R28" s="12">
        <v>6.5085571147956481E-4</v>
      </c>
      <c r="S28" s="12">
        <v>8.6396995820040663E-4</v>
      </c>
      <c r="T28" s="12">
        <v>1.8197261544152853E-3</v>
      </c>
      <c r="U28" s="12">
        <v>9.8561251565722359E-4</v>
      </c>
      <c r="V28" s="12">
        <v>5.8056450793960638E-4</v>
      </c>
      <c r="W28" s="12">
        <v>5.7938182218466509E-4</v>
      </c>
      <c r="X28" s="12">
        <v>1.4895415531993518E-3</v>
      </c>
      <c r="Y28" s="12">
        <v>1.4218965762305608E-3</v>
      </c>
      <c r="Z28" s="12">
        <v>8.9185327347902064E-4</v>
      </c>
      <c r="AA28" s="12">
        <v>1.0825900172760416</v>
      </c>
      <c r="AB28" s="12">
        <v>8.4807713168356114E-3</v>
      </c>
      <c r="AC28" s="12">
        <v>3.1688257680198254E-3</v>
      </c>
      <c r="AD28" s="12">
        <v>1.6097384192729179E-3</v>
      </c>
      <c r="AE28" s="12">
        <v>5.7745645265884808E-4</v>
      </c>
      <c r="AF28" s="12">
        <v>5.0094492984303074E-3</v>
      </c>
      <c r="AG28" s="12">
        <v>3.4253224705873223E-3</v>
      </c>
      <c r="AH28" s="12">
        <v>4.3182816316183099E-3</v>
      </c>
      <c r="AI28" s="12">
        <v>9.085126790602055E-3</v>
      </c>
      <c r="AJ28" s="12">
        <v>5.0847936256891713E-3</v>
      </c>
      <c r="AK28" s="12">
        <v>2.5328317296867439E-3</v>
      </c>
      <c r="AL28" s="12">
        <v>1.0673172732663619E-3</v>
      </c>
      <c r="AM28" s="12">
        <v>9.0927110716663359E-3</v>
      </c>
      <c r="AN28" s="12">
        <v>1.4568405261518498E-3</v>
      </c>
      <c r="AO28" s="12">
        <v>1.7074037151900434E-3</v>
      </c>
      <c r="AP28" s="23">
        <v>1.174980777336136</v>
      </c>
      <c r="AQ28" s="20">
        <v>0.93470475978226508</v>
      </c>
      <c r="AR28" s="1"/>
      <c r="AS28" s="1"/>
      <c r="AT28" s="1"/>
      <c r="AU28" s="1"/>
      <c r="AV28" s="1"/>
      <c r="AW28" s="1"/>
      <c r="AX28" s="1"/>
      <c r="AY28" s="1"/>
    </row>
    <row r="29" spans="1:51" x14ac:dyDescent="0.15">
      <c r="A29" s="8" t="s">
        <v>226</v>
      </c>
      <c r="B29" s="9" t="s">
        <v>227</v>
      </c>
      <c r="C29" s="17">
        <v>1.0756205714924647E-3</v>
      </c>
      <c r="D29" s="12">
        <v>8.171952272801829E-4</v>
      </c>
      <c r="E29" s="12">
        <v>5.4671161754681692E-4</v>
      </c>
      <c r="F29" s="12">
        <v>3.3541920870197276E-3</v>
      </c>
      <c r="G29" s="12">
        <v>1.9577613151020305E-3</v>
      </c>
      <c r="H29" s="12">
        <v>9.5973933347431829E-4</v>
      </c>
      <c r="I29" s="12">
        <v>2.8933852113050018E-3</v>
      </c>
      <c r="J29" s="12">
        <v>5.0208454014663059E-3</v>
      </c>
      <c r="K29" s="12">
        <v>9.3713638482790032E-4</v>
      </c>
      <c r="L29" s="12">
        <v>1.0668938168167303E-3</v>
      </c>
      <c r="M29" s="12">
        <v>4.4738312341796715E-3</v>
      </c>
      <c r="N29" s="12">
        <v>1.653954752005173E-3</v>
      </c>
      <c r="O29" s="12">
        <v>1.055719333471298E-3</v>
      </c>
      <c r="P29" s="12">
        <v>9.4618411361712328E-4</v>
      </c>
      <c r="Q29" s="12">
        <v>1.0181814597917198E-3</v>
      </c>
      <c r="R29" s="12">
        <v>4.5142396861930293E-4</v>
      </c>
      <c r="S29" s="12">
        <v>1.201567105403161E-3</v>
      </c>
      <c r="T29" s="12">
        <v>1.8843833358183474E-3</v>
      </c>
      <c r="U29" s="12">
        <v>6.9619036923326556E-4</v>
      </c>
      <c r="V29" s="12">
        <v>8.516314199622806E-4</v>
      </c>
      <c r="W29" s="12">
        <v>8.2145368741854373E-4</v>
      </c>
      <c r="X29" s="12">
        <v>1.7919627328093451E-3</v>
      </c>
      <c r="Y29" s="12">
        <v>4.8031894498109717E-3</v>
      </c>
      <c r="Z29" s="12">
        <v>1.8736250795368482E-2</v>
      </c>
      <c r="AA29" s="12">
        <v>5.0121399477222181E-3</v>
      </c>
      <c r="AB29" s="12">
        <v>1.001907350583521</v>
      </c>
      <c r="AC29" s="12">
        <v>2.7413329271825356E-3</v>
      </c>
      <c r="AD29" s="12">
        <v>5.5375258812620206E-3</v>
      </c>
      <c r="AE29" s="12">
        <v>5.5180015882299259E-4</v>
      </c>
      <c r="AF29" s="12">
        <v>5.8389509034221894E-3</v>
      </c>
      <c r="AG29" s="12">
        <v>1.0434712139097807E-2</v>
      </c>
      <c r="AH29" s="12">
        <v>3.3527563792936449E-2</v>
      </c>
      <c r="AI29" s="12">
        <v>9.0923140015131947E-3</v>
      </c>
      <c r="AJ29" s="12">
        <v>6.1693944220320958E-3</v>
      </c>
      <c r="AK29" s="12">
        <v>1.0197401645442811E-3</v>
      </c>
      <c r="AL29" s="12">
        <v>2.4164713360486003E-3</v>
      </c>
      <c r="AM29" s="12">
        <v>2.4635555381140331E-2</v>
      </c>
      <c r="AN29" s="12">
        <v>1.1109293940866018E-3</v>
      </c>
      <c r="AO29" s="12">
        <v>1.6671689637989651E-2</v>
      </c>
      <c r="AP29" s="23">
        <v>1.1856828753951618</v>
      </c>
      <c r="AQ29" s="20">
        <v>0.94321834756887302</v>
      </c>
      <c r="AR29" s="1"/>
      <c r="AS29" s="1"/>
      <c r="AT29" s="1"/>
      <c r="AU29" s="1"/>
      <c r="AV29" s="1"/>
      <c r="AW29" s="1"/>
      <c r="AX29" s="1"/>
      <c r="AY29" s="1"/>
    </row>
    <row r="30" spans="1:51" x14ac:dyDescent="0.15">
      <c r="A30" s="8" t="s">
        <v>228</v>
      </c>
      <c r="B30" s="9" t="s">
        <v>3</v>
      </c>
      <c r="C30" s="17">
        <v>3.4660641705007961E-2</v>
      </c>
      <c r="D30" s="12">
        <v>1.2305702913683695E-2</v>
      </c>
      <c r="E30" s="12">
        <v>2.1408599194082729E-2</v>
      </c>
      <c r="F30" s="12">
        <v>1.1993436337311449E-2</v>
      </c>
      <c r="G30" s="12">
        <v>3.8048862776608773E-2</v>
      </c>
      <c r="H30" s="12">
        <v>3.7085748240940748E-2</v>
      </c>
      <c r="I30" s="12">
        <v>4.4239735855099716E-2</v>
      </c>
      <c r="J30" s="12">
        <v>3.5510913452973809E-2</v>
      </c>
      <c r="K30" s="12">
        <v>1.3585445693947484E-2</v>
      </c>
      <c r="L30" s="12">
        <v>3.1019004433398781E-2</v>
      </c>
      <c r="M30" s="12">
        <v>2.0103861845439375E-2</v>
      </c>
      <c r="N30" s="12">
        <v>1.5621190098677882E-2</v>
      </c>
      <c r="O30" s="12">
        <v>1.0774230792900628E-2</v>
      </c>
      <c r="P30" s="12">
        <v>1.6255027725181236E-2</v>
      </c>
      <c r="Q30" s="12">
        <v>1.8750662861046475E-2</v>
      </c>
      <c r="R30" s="12">
        <v>1.6387148491662066E-2</v>
      </c>
      <c r="S30" s="12">
        <v>2.7711335023820369E-2</v>
      </c>
      <c r="T30" s="12">
        <v>2.3843482248383185E-2</v>
      </c>
      <c r="U30" s="12">
        <v>2.5528915980409555E-2</v>
      </c>
      <c r="V30" s="12">
        <v>2.679098923739268E-2</v>
      </c>
      <c r="W30" s="12">
        <v>2.2877198170036132E-2</v>
      </c>
      <c r="X30" s="12">
        <v>3.2789600359028288E-2</v>
      </c>
      <c r="Y30" s="12">
        <v>2.6277859647240717E-2</v>
      </c>
      <c r="Z30" s="12">
        <v>4.8669166442139181E-3</v>
      </c>
      <c r="AA30" s="12">
        <v>1.3636311552626824E-2</v>
      </c>
      <c r="AB30" s="12">
        <v>1.2116327336582043E-2</v>
      </c>
      <c r="AC30" s="12">
        <v>1.0074579842166875</v>
      </c>
      <c r="AD30" s="12">
        <v>5.5638364407823966E-3</v>
      </c>
      <c r="AE30" s="12">
        <v>1.6795001936773064E-3</v>
      </c>
      <c r="AF30" s="12">
        <v>1.9691571319311738E-2</v>
      </c>
      <c r="AG30" s="12">
        <v>8.1294539203227625E-3</v>
      </c>
      <c r="AH30" s="12">
        <v>7.234880144821325E-3</v>
      </c>
      <c r="AI30" s="12">
        <v>1.1337228730306738E-2</v>
      </c>
      <c r="AJ30" s="12">
        <v>2.5025843391330342E-2</v>
      </c>
      <c r="AK30" s="12">
        <v>2.2367422154455807E-2</v>
      </c>
      <c r="AL30" s="12">
        <v>1.2962632551611114E-2</v>
      </c>
      <c r="AM30" s="12">
        <v>3.5546128383795471E-2</v>
      </c>
      <c r="AN30" s="12">
        <v>0.13357008747743301</v>
      </c>
      <c r="AO30" s="12">
        <v>4.8938266392311433E-3</v>
      </c>
      <c r="AP30" s="23">
        <v>1.8896495441814636</v>
      </c>
      <c r="AQ30" s="20">
        <v>1.5032283568682694</v>
      </c>
      <c r="AR30" s="1"/>
      <c r="AS30" s="1"/>
      <c r="AT30" s="1"/>
      <c r="AU30" s="1"/>
      <c r="AV30" s="1"/>
      <c r="AW30" s="1"/>
      <c r="AX30" s="1"/>
      <c r="AY30" s="1"/>
    </row>
    <row r="31" spans="1:51" x14ac:dyDescent="0.15">
      <c r="A31" s="8" t="s">
        <v>229</v>
      </c>
      <c r="B31" s="9" t="s">
        <v>4</v>
      </c>
      <c r="C31" s="17">
        <v>8.1196451722735739E-3</v>
      </c>
      <c r="D31" s="12">
        <v>1.2503440989364638E-2</v>
      </c>
      <c r="E31" s="12">
        <v>9.9239408483192681E-3</v>
      </c>
      <c r="F31" s="12">
        <v>5.0237919622003906E-2</v>
      </c>
      <c r="G31" s="12">
        <v>9.2559528271996868E-3</v>
      </c>
      <c r="H31" s="12">
        <v>1.3968483223751394E-2</v>
      </c>
      <c r="I31" s="12">
        <v>1.2268114021590473E-2</v>
      </c>
      <c r="J31" s="12">
        <v>1.1784973992067828E-2</v>
      </c>
      <c r="K31" s="12">
        <v>4.0200579835833229E-3</v>
      </c>
      <c r="L31" s="12">
        <v>6.7115380062102836E-3</v>
      </c>
      <c r="M31" s="12">
        <v>1.2657738653912844E-2</v>
      </c>
      <c r="N31" s="12">
        <v>8.0011806944237374E-3</v>
      </c>
      <c r="O31" s="12">
        <v>9.1280061128846558E-3</v>
      </c>
      <c r="P31" s="12">
        <v>9.440086546932968E-3</v>
      </c>
      <c r="Q31" s="12">
        <v>6.6869923191211905E-3</v>
      </c>
      <c r="R31" s="12">
        <v>6.0677009520959764E-3</v>
      </c>
      <c r="S31" s="12">
        <v>1.397287797573752E-2</v>
      </c>
      <c r="T31" s="12">
        <v>7.9167567064601461E-3</v>
      </c>
      <c r="U31" s="12">
        <v>7.7504033263363012E-3</v>
      </c>
      <c r="V31" s="12">
        <v>7.0130648933182677E-3</v>
      </c>
      <c r="W31" s="12">
        <v>7.7013140199371595E-3</v>
      </c>
      <c r="X31" s="12">
        <v>1.9370096147856102E-2</v>
      </c>
      <c r="Y31" s="12">
        <v>1.2482809692375415E-2</v>
      </c>
      <c r="Z31" s="12">
        <v>2.0675371274070212E-2</v>
      </c>
      <c r="AA31" s="12">
        <v>1.7973551572292027E-2</v>
      </c>
      <c r="AB31" s="12">
        <v>2.3345659638495959E-2</v>
      </c>
      <c r="AC31" s="12">
        <v>1.8482100475529784E-2</v>
      </c>
      <c r="AD31" s="12">
        <v>1.0629229742095458</v>
      </c>
      <c r="AE31" s="12">
        <v>5.9805875976984654E-2</v>
      </c>
      <c r="AF31" s="12">
        <v>2.4046119945131415E-2</v>
      </c>
      <c r="AG31" s="12">
        <v>9.2346336313394711E-3</v>
      </c>
      <c r="AH31" s="12">
        <v>1.4908363076107722E-2</v>
      </c>
      <c r="AI31" s="12">
        <v>9.604739967074288E-3</v>
      </c>
      <c r="AJ31" s="12">
        <v>9.1518043832843933E-3</v>
      </c>
      <c r="AK31" s="12">
        <v>2.1373356672595451E-2</v>
      </c>
      <c r="AL31" s="12">
        <v>1.3354529083459995E-2</v>
      </c>
      <c r="AM31" s="12">
        <v>1.5888067762464413E-2</v>
      </c>
      <c r="AN31" s="12">
        <v>5.9154844091581296E-3</v>
      </c>
      <c r="AO31" s="12">
        <v>3.0310664311320932E-2</v>
      </c>
      <c r="AP31" s="23">
        <v>1.6239763911166112</v>
      </c>
      <c r="AQ31" s="20">
        <v>1.2918836561668048</v>
      </c>
      <c r="AR31" s="1"/>
      <c r="AS31" s="1"/>
      <c r="AT31" s="1"/>
      <c r="AU31" s="1"/>
      <c r="AV31" s="1"/>
      <c r="AW31" s="1"/>
      <c r="AX31" s="1"/>
      <c r="AY31" s="1"/>
    </row>
    <row r="32" spans="1:51" x14ac:dyDescent="0.15">
      <c r="A32" s="8" t="s">
        <v>230</v>
      </c>
      <c r="B32" s="9" t="s">
        <v>231</v>
      </c>
      <c r="C32" s="17">
        <v>4.40881505522273E-3</v>
      </c>
      <c r="D32" s="12">
        <v>4.7861452659262249E-3</v>
      </c>
      <c r="E32" s="12">
        <v>3.3198543386845692E-3</v>
      </c>
      <c r="F32" s="12">
        <v>1.4797168059170253E-2</v>
      </c>
      <c r="G32" s="12">
        <v>6.7403828072493989E-3</v>
      </c>
      <c r="H32" s="12">
        <v>7.2920835852334272E-3</v>
      </c>
      <c r="I32" s="12">
        <v>6.8179037852316065E-3</v>
      </c>
      <c r="J32" s="12">
        <v>9.4671751190820996E-3</v>
      </c>
      <c r="K32" s="12">
        <v>4.6733346420823278E-3</v>
      </c>
      <c r="L32" s="12">
        <v>6.6825678314788809E-3</v>
      </c>
      <c r="M32" s="12">
        <v>8.9874330743987263E-3</v>
      </c>
      <c r="N32" s="12">
        <v>4.5243241503235953E-3</v>
      </c>
      <c r="O32" s="12">
        <v>2.9344010613773139E-3</v>
      </c>
      <c r="P32" s="12">
        <v>6.5424381298239825E-3</v>
      </c>
      <c r="Q32" s="12">
        <v>6.0665941147057699E-3</v>
      </c>
      <c r="R32" s="12">
        <v>4.6768857053721465E-3</v>
      </c>
      <c r="S32" s="12">
        <v>5.3260111013517285E-3</v>
      </c>
      <c r="T32" s="12">
        <v>4.3831454126001396E-3</v>
      </c>
      <c r="U32" s="12">
        <v>6.0107857994912348E-3</v>
      </c>
      <c r="V32" s="12">
        <v>5.0285761474610641E-3</v>
      </c>
      <c r="W32" s="12">
        <v>2.9749659644665032E-3</v>
      </c>
      <c r="X32" s="12">
        <v>9.1825219834594813E-3</v>
      </c>
      <c r="Y32" s="12">
        <v>7.8311439024539246E-3</v>
      </c>
      <c r="Z32" s="12">
        <v>9.5487352908527334E-3</v>
      </c>
      <c r="AA32" s="12">
        <v>5.3542361592257845E-3</v>
      </c>
      <c r="AB32" s="12">
        <v>5.5159646784228595E-3</v>
      </c>
      <c r="AC32" s="12">
        <v>4.001805038011242E-2</v>
      </c>
      <c r="AD32" s="12">
        <v>2.2384990339760727E-2</v>
      </c>
      <c r="AE32" s="12">
        <v>1.0435877676670189</v>
      </c>
      <c r="AF32" s="12">
        <v>2.9727065169383605E-2</v>
      </c>
      <c r="AG32" s="12">
        <v>2.2616068489500544E-2</v>
      </c>
      <c r="AH32" s="12">
        <v>6.0453971292254178E-3</v>
      </c>
      <c r="AI32" s="12">
        <v>9.3055243061251711E-3</v>
      </c>
      <c r="AJ32" s="12">
        <v>2.1390963596815235E-2</v>
      </c>
      <c r="AK32" s="12">
        <v>2.202985916491166E-2</v>
      </c>
      <c r="AL32" s="12">
        <v>1.4519189595215918E-2</v>
      </c>
      <c r="AM32" s="12">
        <v>3.7978293507202367E-2</v>
      </c>
      <c r="AN32" s="12">
        <v>7.6478318852394598E-3</v>
      </c>
      <c r="AO32" s="12">
        <v>2.2671520587667027E-2</v>
      </c>
      <c r="AP32" s="23">
        <v>1.463796114983327</v>
      </c>
      <c r="AQ32" s="20">
        <v>1.1644592170500563</v>
      </c>
      <c r="AR32" s="1"/>
      <c r="AS32" s="1"/>
      <c r="AT32" s="1"/>
      <c r="AU32" s="1"/>
      <c r="AV32" s="1"/>
      <c r="AW32" s="1"/>
      <c r="AX32" s="1"/>
      <c r="AY32" s="1"/>
    </row>
    <row r="33" spans="1:51" x14ac:dyDescent="0.15">
      <c r="A33" s="8" t="s">
        <v>232</v>
      </c>
      <c r="B33" s="9" t="s">
        <v>233</v>
      </c>
      <c r="C33" s="17">
        <v>7.0550892466610476E-2</v>
      </c>
      <c r="D33" s="12">
        <v>7.0125215191326765E-2</v>
      </c>
      <c r="E33" s="12">
        <v>3.9795565949962523E-2</v>
      </c>
      <c r="F33" s="12">
        <v>0.24710219513185516</v>
      </c>
      <c r="G33" s="12">
        <v>4.3799132983555984E-2</v>
      </c>
      <c r="H33" s="12">
        <v>2.1729286363566393E-2</v>
      </c>
      <c r="I33" s="12">
        <v>4.7222744020912782E-2</v>
      </c>
      <c r="J33" s="12">
        <v>3.0303358149050122E-2</v>
      </c>
      <c r="K33" s="12">
        <v>5.5081035877130646E-2</v>
      </c>
      <c r="L33" s="12">
        <v>1.8407963520954956E-2</v>
      </c>
      <c r="M33" s="12">
        <v>6.0013851981969436E-2</v>
      </c>
      <c r="N33" s="12">
        <v>2.8068520688459466E-2</v>
      </c>
      <c r="O33" s="12">
        <v>3.8929386363188878E-2</v>
      </c>
      <c r="P33" s="12">
        <v>2.5734761786490971E-2</v>
      </c>
      <c r="Q33" s="12">
        <v>1.9274788809921891E-2</v>
      </c>
      <c r="R33" s="12">
        <v>1.4934705038879203E-2</v>
      </c>
      <c r="S33" s="12">
        <v>2.5852447848888249E-2</v>
      </c>
      <c r="T33" s="12">
        <v>1.6322850412431322E-2</v>
      </c>
      <c r="U33" s="12">
        <v>1.9923511776017783E-2</v>
      </c>
      <c r="V33" s="12">
        <v>1.9222114445075014E-2</v>
      </c>
      <c r="W33" s="12">
        <v>1.3662923138426659E-2</v>
      </c>
      <c r="X33" s="12">
        <v>0.14011279408047447</v>
      </c>
      <c r="Y33" s="12">
        <v>4.1887329358858111E-2</v>
      </c>
      <c r="Z33" s="12">
        <v>2.8423585622730237E-2</v>
      </c>
      <c r="AA33" s="12">
        <v>2.6921198573117068E-2</v>
      </c>
      <c r="AB33" s="12">
        <v>6.7041250248348949E-2</v>
      </c>
      <c r="AC33" s="12">
        <v>4.7695856682704693E-2</v>
      </c>
      <c r="AD33" s="12">
        <v>3.4020112825202259E-2</v>
      </c>
      <c r="AE33" s="12">
        <v>5.2096868364702141E-3</v>
      </c>
      <c r="AF33" s="12">
        <v>1.0671927933543266</v>
      </c>
      <c r="AG33" s="12">
        <v>2.6102213005496946E-2</v>
      </c>
      <c r="AH33" s="12">
        <v>3.2845175614193464E-2</v>
      </c>
      <c r="AI33" s="12">
        <v>2.9981155835964803E-2</v>
      </c>
      <c r="AJ33" s="12">
        <v>1.863053055068456E-2</v>
      </c>
      <c r="AK33" s="12">
        <v>3.9050561365259029E-2</v>
      </c>
      <c r="AL33" s="12">
        <v>1.7853701781056667E-2</v>
      </c>
      <c r="AM33" s="12">
        <v>4.5813189472301438E-2</v>
      </c>
      <c r="AN33" s="12">
        <v>6.3700176739879086E-2</v>
      </c>
      <c r="AO33" s="12">
        <v>4.6140708138193022E-2</v>
      </c>
      <c r="AP33" s="23">
        <v>2.704679272029936</v>
      </c>
      <c r="AQ33" s="20">
        <v>2.1515897434359355</v>
      </c>
      <c r="AR33" s="1"/>
      <c r="AS33" s="1"/>
      <c r="AT33" s="1"/>
      <c r="AU33" s="1"/>
      <c r="AV33" s="1"/>
      <c r="AW33" s="1"/>
      <c r="AX33" s="1"/>
      <c r="AY33" s="1"/>
    </row>
    <row r="34" spans="1:51" x14ac:dyDescent="0.15">
      <c r="A34" s="8" t="s">
        <v>234</v>
      </c>
      <c r="B34" s="9" t="s">
        <v>189</v>
      </c>
      <c r="C34" s="17">
        <v>3.2487074256828596E-3</v>
      </c>
      <c r="D34" s="12">
        <v>2.454925250908107E-3</v>
      </c>
      <c r="E34" s="12">
        <v>3.3143565260286673E-3</v>
      </c>
      <c r="F34" s="12">
        <v>4.6237677885155827E-3</v>
      </c>
      <c r="G34" s="12">
        <v>3.668697591558627E-3</v>
      </c>
      <c r="H34" s="12">
        <v>2.9789025392688304E-3</v>
      </c>
      <c r="I34" s="12">
        <v>3.6638792799497137E-3</v>
      </c>
      <c r="J34" s="12">
        <v>8.8613382858403617E-3</v>
      </c>
      <c r="K34" s="12">
        <v>2.6206542544428609E-3</v>
      </c>
      <c r="L34" s="12">
        <v>2.9534268635106322E-3</v>
      </c>
      <c r="M34" s="12">
        <v>3.9991572837373077E-3</v>
      </c>
      <c r="N34" s="12">
        <v>2.938459099716731E-3</v>
      </c>
      <c r="O34" s="12">
        <v>1.4723100269767833E-3</v>
      </c>
      <c r="P34" s="12">
        <v>3.8174498745267432E-3</v>
      </c>
      <c r="Q34" s="12">
        <v>4.1180290573721431E-3</v>
      </c>
      <c r="R34" s="12">
        <v>3.5722422847942652E-3</v>
      </c>
      <c r="S34" s="12">
        <v>3.7355109149323014E-3</v>
      </c>
      <c r="T34" s="12">
        <v>3.624153993875836E-3</v>
      </c>
      <c r="U34" s="12">
        <v>4.0925494216679462E-3</v>
      </c>
      <c r="V34" s="12">
        <v>8.9625823600057233E-3</v>
      </c>
      <c r="W34" s="12">
        <v>2.1367590659717235E-3</v>
      </c>
      <c r="X34" s="12">
        <v>4.5487701026885388E-3</v>
      </c>
      <c r="Y34" s="12">
        <v>5.638208988610293E-3</v>
      </c>
      <c r="Z34" s="12">
        <v>6.6625663542068513E-3</v>
      </c>
      <c r="AA34" s="12">
        <v>1.6090735449883816E-2</v>
      </c>
      <c r="AB34" s="12">
        <v>5.917511106254463E-3</v>
      </c>
      <c r="AC34" s="12">
        <v>1.7419051652229608E-2</v>
      </c>
      <c r="AD34" s="12">
        <v>2.4163681161644045E-2</v>
      </c>
      <c r="AE34" s="12">
        <v>2.6088687659436855E-3</v>
      </c>
      <c r="AF34" s="12">
        <v>5.8056595034265586E-3</v>
      </c>
      <c r="AG34" s="12">
        <v>1.0825713260306449</v>
      </c>
      <c r="AH34" s="12">
        <v>1.217941200192113E-2</v>
      </c>
      <c r="AI34" s="12">
        <v>1.1476576140519343E-2</v>
      </c>
      <c r="AJ34" s="12">
        <v>6.216874019227543E-3</v>
      </c>
      <c r="AK34" s="12">
        <v>2.6591625664221411E-2</v>
      </c>
      <c r="AL34" s="12">
        <v>1.8794666957854426E-2</v>
      </c>
      <c r="AM34" s="12">
        <v>1.0576704769966498E-2</v>
      </c>
      <c r="AN34" s="12">
        <v>3.1532696029399265E-3</v>
      </c>
      <c r="AO34" s="12">
        <v>1.868133466807052E-2</v>
      </c>
      <c r="AP34" s="23">
        <v>1.3599547021295373</v>
      </c>
      <c r="AQ34" s="20">
        <v>1.0818527057529055</v>
      </c>
      <c r="AR34" s="1"/>
      <c r="AS34" s="1"/>
      <c r="AT34" s="1"/>
      <c r="AU34" s="1"/>
      <c r="AV34" s="1"/>
      <c r="AW34" s="1"/>
      <c r="AX34" s="1"/>
      <c r="AY34" s="1"/>
    </row>
    <row r="35" spans="1:51" x14ac:dyDescent="0.15">
      <c r="A35" s="8" t="s">
        <v>235</v>
      </c>
      <c r="B35" s="9" t="s">
        <v>5</v>
      </c>
      <c r="C35" s="17">
        <v>4.0109431152101759E-4</v>
      </c>
      <c r="D35" s="12">
        <v>7.010193357579623E-5</v>
      </c>
      <c r="E35" s="12">
        <v>4.047899871577457E-4</v>
      </c>
      <c r="F35" s="12">
        <v>3.3125099955282126E-4</v>
      </c>
      <c r="G35" s="12">
        <v>3.1560176103710507E-4</v>
      </c>
      <c r="H35" s="12">
        <v>1.4203880796181576E-4</v>
      </c>
      <c r="I35" s="12">
        <v>2.0210239273387448E-4</v>
      </c>
      <c r="J35" s="12">
        <v>9.5137509029826693E-5</v>
      </c>
      <c r="K35" s="12">
        <v>8.8580510802896114E-4</v>
      </c>
      <c r="L35" s="12">
        <v>1.7871582618174986E-4</v>
      </c>
      <c r="M35" s="12">
        <v>5.189098046152669E-4</v>
      </c>
      <c r="N35" s="12">
        <v>6.550344012884818E-4</v>
      </c>
      <c r="O35" s="12">
        <v>2.0877871392187513E-4</v>
      </c>
      <c r="P35" s="12">
        <v>2.6839307423567286E-4</v>
      </c>
      <c r="Q35" s="12">
        <v>3.729468369238388E-4</v>
      </c>
      <c r="R35" s="12">
        <v>2.2238873183727509E-4</v>
      </c>
      <c r="S35" s="12">
        <v>1.4210601275498242E-4</v>
      </c>
      <c r="T35" s="12">
        <v>6.8192146743986537E-5</v>
      </c>
      <c r="U35" s="12">
        <v>1.1078193410336243E-4</v>
      </c>
      <c r="V35" s="12">
        <v>9.8374594934413234E-5</v>
      </c>
      <c r="W35" s="12">
        <v>1.2406922055789598E-4</v>
      </c>
      <c r="X35" s="12">
        <v>1.3907292537015069E-4</v>
      </c>
      <c r="Y35" s="12">
        <v>6.9046199251462991E-4</v>
      </c>
      <c r="Z35" s="12">
        <v>2.1763352385666354E-4</v>
      </c>
      <c r="AA35" s="12">
        <v>4.3214984917773637E-4</v>
      </c>
      <c r="AB35" s="12">
        <v>3.9708035998529126E-4</v>
      </c>
      <c r="AC35" s="12">
        <v>2.3395043128607103E-4</v>
      </c>
      <c r="AD35" s="12">
        <v>5.3874337666024754E-4</v>
      </c>
      <c r="AE35" s="12">
        <v>1.7342285177977275E-4</v>
      </c>
      <c r="AF35" s="12">
        <v>1.5336500417765039E-4</v>
      </c>
      <c r="AG35" s="12">
        <v>2.5433155777752149E-4</v>
      </c>
      <c r="AH35" s="12">
        <v>1.0000638689727746</v>
      </c>
      <c r="AI35" s="12">
        <v>3.3915890077683587E-4</v>
      </c>
      <c r="AJ35" s="12">
        <v>1.7183926287208726E-4</v>
      </c>
      <c r="AK35" s="12">
        <v>6.3363543691133764E-4</v>
      </c>
      <c r="AL35" s="12">
        <v>2.4472233133936849E-4</v>
      </c>
      <c r="AM35" s="12">
        <v>3.3119897686948179E-4</v>
      </c>
      <c r="AN35" s="12">
        <v>9.4944338044837962E-5</v>
      </c>
      <c r="AO35" s="12">
        <v>0.10154214344380115</v>
      </c>
      <c r="AP35" s="23">
        <v>1.1124683376446731</v>
      </c>
      <c r="AQ35" s="20">
        <v>0.88497571225036964</v>
      </c>
      <c r="AR35" s="1"/>
      <c r="AS35" s="1"/>
      <c r="AT35" s="1"/>
      <c r="AU35" s="1"/>
      <c r="AV35" s="1"/>
      <c r="AW35" s="1"/>
      <c r="AX35" s="1"/>
      <c r="AY35" s="1"/>
    </row>
    <row r="36" spans="1:51" x14ac:dyDescent="0.15">
      <c r="A36" s="8" t="s">
        <v>236</v>
      </c>
      <c r="B36" s="9" t="s">
        <v>237</v>
      </c>
      <c r="C36" s="17">
        <v>7.5597090565255329E-5</v>
      </c>
      <c r="D36" s="12">
        <v>6.0087186023792647E-4</v>
      </c>
      <c r="E36" s="12">
        <v>4.927024257310259E-5</v>
      </c>
      <c r="F36" s="12">
        <v>2.3554302594676818E-4</v>
      </c>
      <c r="G36" s="12">
        <v>1.7896406435787392E-4</v>
      </c>
      <c r="H36" s="12">
        <v>7.9561261861577093E-5</v>
      </c>
      <c r="I36" s="12">
        <v>2.4097553919511284E-4</v>
      </c>
      <c r="J36" s="12">
        <v>3.5900026169960393E-4</v>
      </c>
      <c r="K36" s="12">
        <v>6.9213002693202652E-5</v>
      </c>
      <c r="L36" s="12">
        <v>1.5020107654087667E-4</v>
      </c>
      <c r="M36" s="12">
        <v>2.3807819501651649E-4</v>
      </c>
      <c r="N36" s="12">
        <v>2.0006702038929963E-4</v>
      </c>
      <c r="O36" s="12">
        <v>5.6495959298593971E-5</v>
      </c>
      <c r="P36" s="12">
        <v>3.8000015039042333E-4</v>
      </c>
      <c r="Q36" s="12">
        <v>5.0479371394175924E-4</v>
      </c>
      <c r="R36" s="12">
        <v>2.8231150334557235E-4</v>
      </c>
      <c r="S36" s="12">
        <v>3.3451298258317148E-4</v>
      </c>
      <c r="T36" s="12">
        <v>1.1865279836235745E-3</v>
      </c>
      <c r="U36" s="12">
        <v>8.9392065418986805E-4</v>
      </c>
      <c r="V36" s="12">
        <v>1.5546664620414955E-3</v>
      </c>
      <c r="W36" s="12">
        <v>2.3508252855648472E-4</v>
      </c>
      <c r="X36" s="12">
        <v>1.6475628082963595E-4</v>
      </c>
      <c r="Y36" s="12">
        <v>2.2342936275793931E-4</v>
      </c>
      <c r="Z36" s="12">
        <v>5.9078369807988372E-4</v>
      </c>
      <c r="AA36" s="12">
        <v>2.4848074279007514E-4</v>
      </c>
      <c r="AB36" s="12">
        <v>2.8311111370517983E-4</v>
      </c>
      <c r="AC36" s="12">
        <v>2.8916454569691497E-4</v>
      </c>
      <c r="AD36" s="12">
        <v>2.9557737616060439E-4</v>
      </c>
      <c r="AE36" s="12">
        <v>3.5374008339358423E-5</v>
      </c>
      <c r="AF36" s="12">
        <v>4.2307768683703441E-4</v>
      </c>
      <c r="AG36" s="12">
        <v>4.0877086758791589E-3</v>
      </c>
      <c r="AH36" s="12">
        <v>1.7988233091173922E-4</v>
      </c>
      <c r="AI36" s="12">
        <v>1.0001050669074902</v>
      </c>
      <c r="AJ36" s="12">
        <v>1.3776355039143035E-4</v>
      </c>
      <c r="AK36" s="12">
        <v>1.5792063958828739E-4</v>
      </c>
      <c r="AL36" s="12">
        <v>4.9333350745147623E-4</v>
      </c>
      <c r="AM36" s="12">
        <v>4.6888648901024073E-4</v>
      </c>
      <c r="AN36" s="12">
        <v>9.9853388948023441E-5</v>
      </c>
      <c r="AO36" s="12">
        <v>1.8544329053664082E-3</v>
      </c>
      <c r="AP36" s="23">
        <v>1.0180442577892819</v>
      </c>
      <c r="AQ36" s="20">
        <v>0.80986074987712053</v>
      </c>
      <c r="AR36" s="1"/>
      <c r="AS36" s="1"/>
      <c r="AT36" s="1"/>
      <c r="AU36" s="1"/>
      <c r="AV36" s="1"/>
      <c r="AW36" s="1"/>
      <c r="AX36" s="1"/>
      <c r="AY36" s="1"/>
    </row>
    <row r="37" spans="1:51" x14ac:dyDescent="0.15">
      <c r="A37" s="8" t="s">
        <v>238</v>
      </c>
      <c r="B37" s="9" t="s">
        <v>239</v>
      </c>
      <c r="C37" s="17">
        <v>2.4216890269718148E-5</v>
      </c>
      <c r="D37" s="12">
        <v>2.3231543189081369E-5</v>
      </c>
      <c r="E37" s="12">
        <v>1.4555883551520122E-5</v>
      </c>
      <c r="F37" s="12">
        <v>8.0160435796179896E-5</v>
      </c>
      <c r="G37" s="12">
        <v>1.6340598319444668E-5</v>
      </c>
      <c r="H37" s="12">
        <v>9.4397617308610188E-6</v>
      </c>
      <c r="I37" s="12">
        <v>1.7630525383001341E-5</v>
      </c>
      <c r="J37" s="12">
        <v>2.1121578746255486E-5</v>
      </c>
      <c r="K37" s="12">
        <v>1.8961071605801065E-5</v>
      </c>
      <c r="L37" s="12">
        <v>8.0412225249924526E-6</v>
      </c>
      <c r="M37" s="12">
        <v>2.1581997326152577E-5</v>
      </c>
      <c r="N37" s="12">
        <v>1.1025801908538762E-5</v>
      </c>
      <c r="O37" s="12">
        <v>1.3326930758132208E-5</v>
      </c>
      <c r="P37" s="12">
        <v>1.0370495087858194E-5</v>
      </c>
      <c r="Q37" s="12">
        <v>8.4776929962931494E-6</v>
      </c>
      <c r="R37" s="12">
        <v>6.6539182166431444E-6</v>
      </c>
      <c r="S37" s="12">
        <v>1.0750753424511612E-5</v>
      </c>
      <c r="T37" s="12">
        <v>7.5507345430846262E-6</v>
      </c>
      <c r="U37" s="12">
        <v>8.5701172333567123E-6</v>
      </c>
      <c r="V37" s="12">
        <v>9.695759771359919E-6</v>
      </c>
      <c r="W37" s="12">
        <v>6.1163761221482951E-6</v>
      </c>
      <c r="X37" s="12">
        <v>4.6054250853309577E-5</v>
      </c>
      <c r="Y37" s="12">
        <v>1.7226650781847503E-5</v>
      </c>
      <c r="Z37" s="12">
        <v>1.2991184375951572E-5</v>
      </c>
      <c r="AA37" s="12">
        <v>9.7980561249067058E-5</v>
      </c>
      <c r="AB37" s="12">
        <v>2.5201748961572531E-5</v>
      </c>
      <c r="AC37" s="12">
        <v>3.5714689827020752E-5</v>
      </c>
      <c r="AD37" s="12">
        <v>8.6660800267069802E-5</v>
      </c>
      <c r="AE37" s="12">
        <v>1.1708097992879345E-5</v>
      </c>
      <c r="AF37" s="12">
        <v>3.2639317111113401E-4</v>
      </c>
      <c r="AG37" s="12">
        <v>3.0207522578444638E-4</v>
      </c>
      <c r="AH37" s="12">
        <v>2.7837760525114332E-5</v>
      </c>
      <c r="AI37" s="12">
        <v>2.3184832956722016E-5</v>
      </c>
      <c r="AJ37" s="12">
        <v>1.0126076527085823</v>
      </c>
      <c r="AK37" s="12">
        <v>2.2610691867745351E-5</v>
      </c>
      <c r="AL37" s="12">
        <v>2.8569089823939675E-5</v>
      </c>
      <c r="AM37" s="12">
        <v>1.675176049077332E-4</v>
      </c>
      <c r="AN37" s="12">
        <v>2.2737586087374202E-5</v>
      </c>
      <c r="AO37" s="12">
        <v>1.0405791362391111E-4</v>
      </c>
      <c r="AP37" s="23">
        <v>1.0143139946580839</v>
      </c>
      <c r="AQ37" s="20">
        <v>0.80689330158245487</v>
      </c>
      <c r="AR37" s="1"/>
      <c r="AS37" s="1"/>
      <c r="AT37" s="1"/>
      <c r="AU37" s="1"/>
      <c r="AV37" s="1"/>
      <c r="AW37" s="1"/>
      <c r="AX37" s="1"/>
      <c r="AY37" s="1"/>
    </row>
    <row r="38" spans="1:51" x14ac:dyDescent="0.15">
      <c r="A38" s="8" t="s">
        <v>240</v>
      </c>
      <c r="B38" s="9" t="s">
        <v>107</v>
      </c>
      <c r="C38" s="17">
        <v>2.3664427566316482E-3</v>
      </c>
      <c r="D38" s="12">
        <v>1.8861307246241842E-3</v>
      </c>
      <c r="E38" s="12">
        <v>1.1005108572496975E-2</v>
      </c>
      <c r="F38" s="12">
        <v>2.4735772896540176E-3</v>
      </c>
      <c r="G38" s="12">
        <v>1.4475356286731793E-3</v>
      </c>
      <c r="H38" s="12">
        <v>1.2233349121721056E-3</v>
      </c>
      <c r="I38" s="12">
        <v>9.2176958680586119E-4</v>
      </c>
      <c r="J38" s="12">
        <v>1.9739873226454511E-3</v>
      </c>
      <c r="K38" s="12">
        <v>5.9708588441810377E-4</v>
      </c>
      <c r="L38" s="12">
        <v>6.9199792018738394E-4</v>
      </c>
      <c r="M38" s="12">
        <v>8.8920444680907216E-4</v>
      </c>
      <c r="N38" s="12">
        <v>6.1677747846365942E-4</v>
      </c>
      <c r="O38" s="12">
        <v>7.7013803278354201E-4</v>
      </c>
      <c r="P38" s="12">
        <v>3.9954394004649814E-4</v>
      </c>
      <c r="Q38" s="12">
        <v>2.4403369108453891E-3</v>
      </c>
      <c r="R38" s="12">
        <v>4.5333704265449452E-4</v>
      </c>
      <c r="S38" s="12">
        <v>7.4571859915970767E-4</v>
      </c>
      <c r="T38" s="12">
        <v>5.2504469603078207E-4</v>
      </c>
      <c r="U38" s="12">
        <v>3.7641469177823619E-4</v>
      </c>
      <c r="V38" s="12">
        <v>3.6304619746308555E-4</v>
      </c>
      <c r="W38" s="12">
        <v>2.5874062445993697E-4</v>
      </c>
      <c r="X38" s="12">
        <v>1.3548090956324982E-3</v>
      </c>
      <c r="Y38" s="12">
        <v>1.2300225771540922E-3</v>
      </c>
      <c r="Z38" s="12">
        <v>1.5325387021170467E-3</v>
      </c>
      <c r="AA38" s="12">
        <v>8.9032488673613224E-3</v>
      </c>
      <c r="AB38" s="12">
        <v>2.1233063000000571E-3</v>
      </c>
      <c r="AC38" s="12">
        <v>9.0275572713206526E-4</v>
      </c>
      <c r="AD38" s="12">
        <v>3.5267295166927911E-3</v>
      </c>
      <c r="AE38" s="12">
        <v>4.1601312578499691E-4</v>
      </c>
      <c r="AF38" s="12">
        <v>1.5077492840439508E-3</v>
      </c>
      <c r="AG38" s="12">
        <v>1.8604532014678769E-3</v>
      </c>
      <c r="AH38" s="12">
        <v>3.3294086314553453E-4</v>
      </c>
      <c r="AI38" s="12">
        <v>1.8330077335351623E-3</v>
      </c>
      <c r="AJ38" s="12">
        <v>1.2306241448689817E-3</v>
      </c>
      <c r="AK38" s="12">
        <v>1.0003244845322845</v>
      </c>
      <c r="AL38" s="12">
        <v>2.0419140053701203E-3</v>
      </c>
      <c r="AM38" s="12">
        <v>3.1900268051728653E-3</v>
      </c>
      <c r="AN38" s="12">
        <v>3.6922382289673167E-4</v>
      </c>
      <c r="AO38" s="12">
        <v>5.3351683674721464E-4</v>
      </c>
      <c r="AP38" s="23">
        <v>1.065638638400211</v>
      </c>
      <c r="AQ38" s="20">
        <v>0.84772238553449908</v>
      </c>
      <c r="AR38" s="1"/>
      <c r="AS38" s="1"/>
      <c r="AT38" s="1"/>
      <c r="AU38" s="1"/>
      <c r="AV38" s="1"/>
      <c r="AW38" s="1"/>
      <c r="AX38" s="1"/>
      <c r="AY38" s="1"/>
    </row>
    <row r="39" spans="1:51" x14ac:dyDescent="0.15">
      <c r="A39" s="8" t="s">
        <v>241</v>
      </c>
      <c r="B39" s="9" t="s">
        <v>190</v>
      </c>
      <c r="C39" s="17">
        <v>3.4868588688246265E-2</v>
      </c>
      <c r="D39" s="12">
        <v>2.4211164538356169E-2</v>
      </c>
      <c r="E39" s="12">
        <v>1.4479062745488006E-2</v>
      </c>
      <c r="F39" s="12">
        <v>4.8841190462578406E-2</v>
      </c>
      <c r="G39" s="12">
        <v>3.570288647718696E-2</v>
      </c>
      <c r="H39" s="12">
        <v>2.6586407711411693E-2</v>
      </c>
      <c r="I39" s="12">
        <v>2.8035113893948183E-2</v>
      </c>
      <c r="J39" s="12">
        <v>5.9108018501446306E-2</v>
      </c>
      <c r="K39" s="12">
        <v>2.8186556971020831E-2</v>
      </c>
      <c r="L39" s="12">
        <v>3.4432864202091344E-2</v>
      </c>
      <c r="M39" s="12">
        <v>4.8960695111392838E-2</v>
      </c>
      <c r="N39" s="12">
        <v>2.4595612705339824E-2</v>
      </c>
      <c r="O39" s="12">
        <v>1.509044424614127E-2</v>
      </c>
      <c r="P39" s="12">
        <v>2.8726907515542442E-2</v>
      </c>
      <c r="Q39" s="12">
        <v>3.0576108454342988E-2</v>
      </c>
      <c r="R39" s="12">
        <v>2.1163634352289275E-2</v>
      </c>
      <c r="S39" s="12">
        <v>3.0561314119712978E-2</v>
      </c>
      <c r="T39" s="12">
        <v>3.6588888157591835E-2</v>
      </c>
      <c r="U39" s="12">
        <v>2.635427290749234E-2</v>
      </c>
      <c r="V39" s="12">
        <v>3.2360409171221148E-2</v>
      </c>
      <c r="W39" s="12">
        <v>2.9496616490634162E-2</v>
      </c>
      <c r="X39" s="12">
        <v>4.5314650079712179E-2</v>
      </c>
      <c r="Y39" s="12">
        <v>7.7974722656909773E-2</v>
      </c>
      <c r="Z39" s="12">
        <v>6.2602201807920088E-2</v>
      </c>
      <c r="AA39" s="12">
        <v>0.10343095244358186</v>
      </c>
      <c r="AB39" s="12">
        <v>5.1754716183395569E-2</v>
      </c>
      <c r="AC39" s="12">
        <v>5.8963475264979408E-2</v>
      </c>
      <c r="AD39" s="12">
        <v>8.3560432124295397E-2</v>
      </c>
      <c r="AE39" s="12">
        <v>1.8981072996636959E-2</v>
      </c>
      <c r="AF39" s="12">
        <v>0.10688289403615887</v>
      </c>
      <c r="AG39" s="12">
        <v>0.1010245971212089</v>
      </c>
      <c r="AH39" s="12">
        <v>6.0459841818878389E-2</v>
      </c>
      <c r="AI39" s="12">
        <v>6.5920901082701461E-2</v>
      </c>
      <c r="AJ39" s="12">
        <v>3.5243616249849036E-2</v>
      </c>
      <c r="AK39" s="12">
        <v>5.8854570876122295E-2</v>
      </c>
      <c r="AL39" s="12">
        <v>1.1016991957631679</v>
      </c>
      <c r="AM39" s="12">
        <v>3.6707689151539567E-2</v>
      </c>
      <c r="AN39" s="12">
        <v>1.807857857162392E-2</v>
      </c>
      <c r="AO39" s="12">
        <v>3.3241563457145025E-2</v>
      </c>
      <c r="AP39" s="23">
        <v>2.7796224291093026</v>
      </c>
      <c r="AQ39" s="20">
        <v>2.2112075065401178</v>
      </c>
      <c r="AR39" s="1"/>
      <c r="AS39" s="1"/>
      <c r="AT39" s="1"/>
      <c r="AU39" s="1"/>
      <c r="AV39" s="1"/>
      <c r="AW39" s="1"/>
      <c r="AX39" s="1"/>
      <c r="AY39" s="1"/>
    </row>
    <row r="40" spans="1:51" x14ac:dyDescent="0.15">
      <c r="A40" s="8" t="s">
        <v>242</v>
      </c>
      <c r="B40" s="9" t="s">
        <v>243</v>
      </c>
      <c r="C40" s="17">
        <v>1.2759734584187144E-3</v>
      </c>
      <c r="D40" s="12">
        <v>2.1480098577417845E-4</v>
      </c>
      <c r="E40" s="12">
        <v>1.1864918241870357E-3</v>
      </c>
      <c r="F40" s="12">
        <v>3.9485941453186761E-4</v>
      </c>
      <c r="G40" s="12">
        <v>5.4606663250393302E-4</v>
      </c>
      <c r="H40" s="12">
        <v>2.6890610234628977E-4</v>
      </c>
      <c r="I40" s="12">
        <v>2.6462758915252654E-4</v>
      </c>
      <c r="J40" s="12">
        <v>4.9076937692945461E-4</v>
      </c>
      <c r="K40" s="12">
        <v>2.0473556023558874E-4</v>
      </c>
      <c r="L40" s="12">
        <v>2.5288385734841662E-4</v>
      </c>
      <c r="M40" s="12">
        <v>4.2064786089463944E-4</v>
      </c>
      <c r="N40" s="12">
        <v>1.8942708214872425E-4</v>
      </c>
      <c r="O40" s="12">
        <v>1.3549955668844154E-4</v>
      </c>
      <c r="P40" s="12">
        <v>2.0741561350493679E-4</v>
      </c>
      <c r="Q40" s="12">
        <v>2.7711263130055511E-4</v>
      </c>
      <c r="R40" s="12">
        <v>1.7086080526109763E-4</v>
      </c>
      <c r="S40" s="12">
        <v>2.5048769732386437E-4</v>
      </c>
      <c r="T40" s="12">
        <v>4.5887130513068782E-4</v>
      </c>
      <c r="U40" s="12">
        <v>2.6300182839298752E-4</v>
      </c>
      <c r="V40" s="12">
        <v>3.8614561109272933E-4</v>
      </c>
      <c r="W40" s="12">
        <v>1.8132754467514999E-4</v>
      </c>
      <c r="X40" s="12">
        <v>5.7743314507741723E-4</v>
      </c>
      <c r="Y40" s="12">
        <v>6.6857078182047322E-4</v>
      </c>
      <c r="Z40" s="12">
        <v>3.3271068416261009E-4</v>
      </c>
      <c r="AA40" s="12">
        <v>7.7460989770437752E-4</v>
      </c>
      <c r="AB40" s="12">
        <v>2.8276849201903031E-4</v>
      </c>
      <c r="AC40" s="12">
        <v>9.4425906673909323E-4</v>
      </c>
      <c r="AD40" s="12">
        <v>7.1446580541161843E-4</v>
      </c>
      <c r="AE40" s="12">
        <v>7.7520011513422353E-4</v>
      </c>
      <c r="AF40" s="12">
        <v>6.8404357250133449E-4</v>
      </c>
      <c r="AG40" s="12">
        <v>1.0555364808970558E-2</v>
      </c>
      <c r="AH40" s="12">
        <v>6.5780050634846093E-4</v>
      </c>
      <c r="AI40" s="12">
        <v>1.3280848016894073E-2</v>
      </c>
      <c r="AJ40" s="12">
        <v>2.3458775940250868E-2</v>
      </c>
      <c r="AK40" s="12">
        <v>2.6743984615056676E-3</v>
      </c>
      <c r="AL40" s="12">
        <v>2.0658094400648804E-3</v>
      </c>
      <c r="AM40" s="12">
        <v>1.0123720853342548</v>
      </c>
      <c r="AN40" s="12">
        <v>2.0923474687277525E-4</v>
      </c>
      <c r="AO40" s="12">
        <v>3.5906567289607431E-3</v>
      </c>
      <c r="AP40" s="23">
        <v>1.0826599478825347</v>
      </c>
      <c r="AQ40" s="20">
        <v>0.86126294662088998</v>
      </c>
      <c r="AR40" s="1"/>
      <c r="AS40" s="1"/>
      <c r="AT40" s="1"/>
      <c r="AU40" s="1"/>
      <c r="AV40" s="1"/>
      <c r="AW40" s="1"/>
      <c r="AX40" s="1"/>
      <c r="AY40" s="1"/>
    </row>
    <row r="41" spans="1:51" x14ac:dyDescent="0.15">
      <c r="A41" s="8" t="s">
        <v>244</v>
      </c>
      <c r="B41" s="9" t="s">
        <v>6</v>
      </c>
      <c r="C41" s="17">
        <v>5.6863606758881385E-4</v>
      </c>
      <c r="D41" s="12">
        <v>5.3710666263708066E-3</v>
      </c>
      <c r="E41" s="12">
        <v>1.2743961010665006E-3</v>
      </c>
      <c r="F41" s="12">
        <v>1.6477199612906239E-3</v>
      </c>
      <c r="G41" s="12">
        <v>9.6033775895995566E-4</v>
      </c>
      <c r="H41" s="12">
        <v>1.2148943889820206E-3</v>
      </c>
      <c r="I41" s="12">
        <v>1.1349131916256101E-3</v>
      </c>
      <c r="J41" s="12">
        <v>1.278799470054729E-3</v>
      </c>
      <c r="K41" s="12">
        <v>4.7735875162035048E-4</v>
      </c>
      <c r="L41" s="12">
        <v>4.2513317482472291E-4</v>
      </c>
      <c r="M41" s="12">
        <v>1.6015993382433621E-3</v>
      </c>
      <c r="N41" s="12">
        <v>5.5058327363846909E-4</v>
      </c>
      <c r="O41" s="12">
        <v>4.0828203445948718E-4</v>
      </c>
      <c r="P41" s="12">
        <v>8.2333126783208036E-4</v>
      </c>
      <c r="Q41" s="12">
        <v>9.060435717539075E-4</v>
      </c>
      <c r="R41" s="12">
        <v>1.2688795468353286E-3</v>
      </c>
      <c r="S41" s="12">
        <v>1.3965877807560227E-3</v>
      </c>
      <c r="T41" s="12">
        <v>2.0739315891335009E-3</v>
      </c>
      <c r="U41" s="12">
        <v>1.1021219616548633E-3</v>
      </c>
      <c r="V41" s="12">
        <v>1.2132527018545805E-3</v>
      </c>
      <c r="W41" s="12">
        <v>6.6966506873387586E-4</v>
      </c>
      <c r="X41" s="12">
        <v>1.4356329066968273E-3</v>
      </c>
      <c r="Y41" s="12">
        <v>1.2267898660650257E-3</v>
      </c>
      <c r="Z41" s="12">
        <v>3.7006223815248747E-4</v>
      </c>
      <c r="AA41" s="12">
        <v>1.3544975997524433E-3</v>
      </c>
      <c r="AB41" s="12">
        <v>3.2204387363508418E-3</v>
      </c>
      <c r="AC41" s="12">
        <v>2.3508898278283541E-3</v>
      </c>
      <c r="AD41" s="12">
        <v>3.7488290416693225E-3</v>
      </c>
      <c r="AE41" s="12">
        <v>5.3938305563698465E-4</v>
      </c>
      <c r="AF41" s="12">
        <v>2.1887291896955071E-3</v>
      </c>
      <c r="AG41" s="12">
        <v>2.6384620658282845E-3</v>
      </c>
      <c r="AH41" s="12">
        <v>3.1060206175910496E-3</v>
      </c>
      <c r="AI41" s="12">
        <v>3.9997223865450822E-3</v>
      </c>
      <c r="AJ41" s="12">
        <v>2.7342161220207774E-3</v>
      </c>
      <c r="AK41" s="12">
        <v>5.1310740025884262E-3</v>
      </c>
      <c r="AL41" s="12">
        <v>1.8107985936227774E-3</v>
      </c>
      <c r="AM41" s="12">
        <v>2.179335962015617E-3</v>
      </c>
      <c r="AN41" s="12">
        <v>1.0006145907262178</v>
      </c>
      <c r="AO41" s="12">
        <v>7.6784334081674217E-4</v>
      </c>
      <c r="AP41" s="23">
        <v>1.065784849906374</v>
      </c>
      <c r="AQ41" s="20">
        <v>0.84783869772732945</v>
      </c>
      <c r="AR41" s="1"/>
      <c r="AS41" s="1"/>
      <c r="AT41" s="1"/>
      <c r="AU41" s="1"/>
      <c r="AV41" s="1"/>
      <c r="AW41" s="1"/>
      <c r="AX41" s="1"/>
      <c r="AY41" s="1"/>
    </row>
    <row r="42" spans="1:51" x14ac:dyDescent="0.15">
      <c r="A42" s="8" t="s">
        <v>245</v>
      </c>
      <c r="B42" s="9" t="s">
        <v>8</v>
      </c>
      <c r="C42" s="17">
        <v>3.9522078768349685E-3</v>
      </c>
      <c r="D42" s="12">
        <v>6.9075378558467945E-4</v>
      </c>
      <c r="E42" s="12">
        <v>3.9886234477921213E-3</v>
      </c>
      <c r="F42" s="12">
        <v>3.2640024354309879E-3</v>
      </c>
      <c r="G42" s="12">
        <v>3.1098016852539518E-3</v>
      </c>
      <c r="H42" s="12">
        <v>1.39958827517184E-3</v>
      </c>
      <c r="I42" s="12">
        <v>1.9914285631751176E-3</v>
      </c>
      <c r="J42" s="12">
        <v>9.3744339366038656E-4</v>
      </c>
      <c r="K42" s="12">
        <v>8.7283360165761464E-3</v>
      </c>
      <c r="L42" s="12">
        <v>1.7609875674179667E-3</v>
      </c>
      <c r="M42" s="12">
        <v>5.1131102044060959E-3</v>
      </c>
      <c r="N42" s="12">
        <v>6.4544224288619933E-3</v>
      </c>
      <c r="O42" s="12">
        <v>2.0572141114354142E-3</v>
      </c>
      <c r="P42" s="12">
        <v>2.6446279381516359E-3</v>
      </c>
      <c r="Q42" s="12">
        <v>3.6748549759819909E-3</v>
      </c>
      <c r="R42" s="12">
        <v>2.1913212739257757E-3</v>
      </c>
      <c r="S42" s="12">
        <v>1.4002504818032607E-3</v>
      </c>
      <c r="T42" s="12">
        <v>6.7193558162877902E-4</v>
      </c>
      <c r="U42" s="12">
        <v>1.0915967142839389E-3</v>
      </c>
      <c r="V42" s="12">
        <v>9.6934022201874135E-4</v>
      </c>
      <c r="W42" s="12">
        <v>1.2225238221459968E-3</v>
      </c>
      <c r="X42" s="12">
        <v>1.3703637656142364E-3</v>
      </c>
      <c r="Y42" s="12">
        <v>6.8035104141049227E-3</v>
      </c>
      <c r="Z42" s="12">
        <v>2.1444655347713283E-3</v>
      </c>
      <c r="AA42" s="12">
        <v>4.2582155588706122E-3</v>
      </c>
      <c r="AB42" s="12">
        <v>3.9126561544069625E-3</v>
      </c>
      <c r="AC42" s="12">
        <v>2.3052452023351552E-3</v>
      </c>
      <c r="AD42" s="12">
        <v>5.3085415466375321E-3</v>
      </c>
      <c r="AE42" s="12">
        <v>1.7088329132069616E-3</v>
      </c>
      <c r="AF42" s="12">
        <v>1.5111916577504893E-3</v>
      </c>
      <c r="AG42" s="12">
        <v>2.5060719065405062E-3</v>
      </c>
      <c r="AH42" s="12">
        <v>6.2933691661561553E-4</v>
      </c>
      <c r="AI42" s="12">
        <v>3.3419234345802014E-3</v>
      </c>
      <c r="AJ42" s="12">
        <v>1.6932289208918148E-3</v>
      </c>
      <c r="AK42" s="12">
        <v>6.2435663954100501E-3</v>
      </c>
      <c r="AL42" s="12">
        <v>2.4113867930190967E-3</v>
      </c>
      <c r="AM42" s="12">
        <v>3.2634898266680049E-3</v>
      </c>
      <c r="AN42" s="12">
        <v>9.3553997128186092E-4</v>
      </c>
      <c r="AO42" s="12">
        <v>1.0005518593057083</v>
      </c>
      <c r="AP42" s="23">
        <v>1.1082137970199555</v>
      </c>
      <c r="AQ42" s="20">
        <v>0.88159119784016249</v>
      </c>
      <c r="AR42" s="1"/>
      <c r="AS42" s="1"/>
      <c r="AT42" s="1"/>
      <c r="AU42" s="1"/>
      <c r="AV42" s="1"/>
      <c r="AW42" s="1"/>
      <c r="AX42" s="1"/>
      <c r="AY42" s="1"/>
    </row>
    <row r="43" spans="1:51" x14ac:dyDescent="0.15">
      <c r="A43" s="342" t="s">
        <v>13</v>
      </c>
      <c r="B43" s="343"/>
      <c r="C43" s="27">
        <v>1.2920647572673536</v>
      </c>
      <c r="D43" s="22">
        <v>1.3800344364107819</v>
      </c>
      <c r="E43" s="22">
        <v>1.1550230881802341</v>
      </c>
      <c r="F43" s="22">
        <v>1.4351204975489409</v>
      </c>
      <c r="G43" s="22">
        <v>1.3749001924577304</v>
      </c>
      <c r="H43" s="22">
        <v>1.1616518828715903</v>
      </c>
      <c r="I43" s="22">
        <v>1.3748654609277933</v>
      </c>
      <c r="J43" s="22">
        <v>1.2668061687289145</v>
      </c>
      <c r="K43" s="22">
        <v>1.1813806990441285</v>
      </c>
      <c r="L43" s="22">
        <v>1.2059527049762602</v>
      </c>
      <c r="M43" s="22">
        <v>1.3006602420124971</v>
      </c>
      <c r="N43" s="22">
        <v>1.215876471170831</v>
      </c>
      <c r="O43" s="22">
        <v>1.1614544057118801</v>
      </c>
      <c r="P43" s="22">
        <v>1.180727500982635</v>
      </c>
      <c r="Q43" s="22">
        <v>1.1609467264919191</v>
      </c>
      <c r="R43" s="22">
        <v>1.128401679541662</v>
      </c>
      <c r="S43" s="22">
        <v>1.1901683866955131</v>
      </c>
      <c r="T43" s="22">
        <v>1.1919404915375582</v>
      </c>
      <c r="U43" s="22">
        <v>1.1571082246033022</v>
      </c>
      <c r="V43" s="22">
        <v>1.1633067556636487</v>
      </c>
      <c r="W43" s="22">
        <v>1.164772874416983</v>
      </c>
      <c r="X43" s="22">
        <v>1.3502307116306609</v>
      </c>
      <c r="Y43" s="22">
        <v>1.2746643715370809</v>
      </c>
      <c r="Z43" s="22">
        <v>1.3120800700874502</v>
      </c>
      <c r="AA43" s="22">
        <v>1.4222791731576996</v>
      </c>
      <c r="AB43" s="22">
        <v>1.2782061960823452</v>
      </c>
      <c r="AC43" s="22">
        <v>1.2489042177438994</v>
      </c>
      <c r="AD43" s="22">
        <v>1.2767896204879958</v>
      </c>
      <c r="AE43" s="22">
        <v>1.1588715054477259</v>
      </c>
      <c r="AF43" s="22">
        <v>1.3075484275642857</v>
      </c>
      <c r="AG43" s="22">
        <v>1.3198377288188441</v>
      </c>
      <c r="AH43" s="22">
        <v>1.2107041475348275</v>
      </c>
      <c r="AI43" s="22">
        <v>1.2220081133736591</v>
      </c>
      <c r="AJ43" s="22">
        <v>1.2100690565832855</v>
      </c>
      <c r="AK43" s="22">
        <v>1.2457194894822052</v>
      </c>
      <c r="AL43" s="22">
        <v>1.2182043176148876</v>
      </c>
      <c r="AM43" s="22">
        <v>1.3318946543437455</v>
      </c>
      <c r="AN43" s="22">
        <v>1.4782274184765842</v>
      </c>
      <c r="AO43" s="22">
        <v>1.3159710131845672</v>
      </c>
      <c r="AP43" s="25"/>
      <c r="AQ43" s="26"/>
      <c r="AR43" s="1"/>
      <c r="AS43" s="1"/>
      <c r="AT43" s="1"/>
      <c r="AU43" s="1"/>
      <c r="AV43" s="1"/>
      <c r="AW43" s="1"/>
      <c r="AX43" s="1"/>
      <c r="AY43" s="1"/>
    </row>
    <row r="44" spans="1:51" x14ac:dyDescent="0.15">
      <c r="A44" s="342" t="s">
        <v>9</v>
      </c>
      <c r="B44" s="343"/>
      <c r="C44" s="27">
        <v>1.0278458182973453</v>
      </c>
      <c r="D44" s="21">
        <v>1.0978262634228386</v>
      </c>
      <c r="E44" s="21">
        <v>0.91882828979390507</v>
      </c>
      <c r="F44" s="21">
        <v>1.1416475790874472</v>
      </c>
      <c r="G44" s="21">
        <v>1.0937419393612309</v>
      </c>
      <c r="H44" s="21">
        <v>0.92410153857306987</v>
      </c>
      <c r="I44" s="21">
        <v>1.0937143102059521</v>
      </c>
      <c r="J44" s="21">
        <v>1.0077524487821548</v>
      </c>
      <c r="K44" s="21">
        <v>0.93979593863223387</v>
      </c>
      <c r="L44" s="21">
        <v>0.95934312727155158</v>
      </c>
      <c r="M44" s="21">
        <v>1.0346835816538968</v>
      </c>
      <c r="N44" s="21">
        <v>0.96723754705777243</v>
      </c>
      <c r="O44" s="21">
        <v>0.92394444422336675</v>
      </c>
      <c r="P44" s="21">
        <v>0.93927631537631762</v>
      </c>
      <c r="Q44" s="21">
        <v>0.92354058214111556</v>
      </c>
      <c r="R44" s="21">
        <v>0.89765078813043442</v>
      </c>
      <c r="S44" s="21">
        <v>0.94678660063595721</v>
      </c>
      <c r="T44" s="21">
        <v>0.94819632142683519</v>
      </c>
      <c r="U44" s="21">
        <v>0.92048702921929015</v>
      </c>
      <c r="V44" s="21">
        <v>0.92541800051475209</v>
      </c>
      <c r="W44" s="21">
        <v>0.92658430740553754</v>
      </c>
      <c r="X44" s="21">
        <v>1.0741172088165349</v>
      </c>
      <c r="Y44" s="21">
        <v>1.0140036996194493</v>
      </c>
      <c r="Z44" s="21">
        <v>1.0437681282809095</v>
      </c>
      <c r="AA44" s="21">
        <v>1.1314322230051004</v>
      </c>
      <c r="AB44" s="21">
        <v>1.0168212438079405</v>
      </c>
      <c r="AC44" s="21">
        <v>0.99351133172063244</v>
      </c>
      <c r="AD44" s="21">
        <v>1.0156943488185333</v>
      </c>
      <c r="AE44" s="21">
        <v>0.92188973046334988</v>
      </c>
      <c r="AF44" s="21">
        <v>1.0401631775295987</v>
      </c>
      <c r="AG44" s="21">
        <v>1.0499393956589511</v>
      </c>
      <c r="AH44" s="21">
        <v>0.96312293036364449</v>
      </c>
      <c r="AI44" s="21">
        <v>0.97211530783719469</v>
      </c>
      <c r="AJ44" s="21">
        <v>0.96261771143006603</v>
      </c>
      <c r="AK44" s="21">
        <v>0.9909778599207214</v>
      </c>
      <c r="AL44" s="21">
        <v>0.96908936386471201</v>
      </c>
      <c r="AM44" s="21">
        <v>1.0595307574019199</v>
      </c>
      <c r="AN44" s="21">
        <v>1.1759394117265944</v>
      </c>
      <c r="AO44" s="21">
        <v>1.046863398521128</v>
      </c>
      <c r="AP44" s="24"/>
      <c r="AQ44" s="29"/>
    </row>
  </sheetData>
  <mergeCells count="5">
    <mergeCell ref="A43:B43"/>
    <mergeCell ref="A44:B44"/>
    <mergeCell ref="AP2:AP3"/>
    <mergeCell ref="AQ2:AQ3"/>
    <mergeCell ref="A2:B3"/>
  </mergeCells>
  <phoneticPr fontId="2"/>
  <pageMargins left="0.7" right="0.7" top="0.75" bottom="0.75" header="0.3" footer="0.3"/>
  <pageSetup paperSize="9" scale="52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11</vt:i4>
      </vt:variant>
      <vt:variant>
        <vt:lpstr>名前付き一覧</vt:lpstr>
      </vt:variant>
      <vt:variant>
        <vt:i4>2</vt:i4>
      </vt:variant>
    </vt:vector>
  </HeadingPairs>
  <TitlesOfParts>
    <vt:vector size="13" baseType="lpstr">
      <vt:lpstr>利用上の注意</vt:lpstr>
      <vt:lpstr>入力シート</vt:lpstr>
      <vt:lpstr>結果</vt:lpstr>
      <vt:lpstr>結果表</vt:lpstr>
      <vt:lpstr>価格変換</vt:lpstr>
      <vt:lpstr>分析シート</vt:lpstr>
      <vt:lpstr>投入係数表</vt:lpstr>
      <vt:lpstr>第1次生産誘発額</vt:lpstr>
      <vt:lpstr>逆行列</vt:lpstr>
      <vt:lpstr>各種係数</vt:lpstr>
      <vt:lpstr>消費転換係数</vt:lpstr>
      <vt:lpstr>結果表!Print_Area</vt:lpstr>
      <vt:lpstr>分析シート!Print_Area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konno</dc:creator>
  <cp:lastModifiedBy>花井 秀隆</cp:lastModifiedBy>
  <cp:lastPrinted>2020-07-02T07:59:06Z</cp:lastPrinted>
  <dcterms:created xsi:type="dcterms:W3CDTF">2009-12-21T01:53:58Z</dcterms:created>
  <dcterms:modified xsi:type="dcterms:W3CDTF">2026-05-29T06:29:16Z</dcterms:modified>
</cp:coreProperties>
</file>