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HP掲載用\要綱（案）\別紙様式１～１０\"/>
    </mc:Choice>
  </mc:AlternateContent>
  <xr:revisionPtr revIDLastSave="0" documentId="13_ncr:1_{7775B81A-215F-4EA2-A586-7228E0BFF7FD}" xr6:coauthVersionLast="47" xr6:coauthVersionMax="47" xr10:uidLastSave="{00000000-0000-0000-0000-000000000000}"/>
  <bookViews>
    <workbookView xWindow="1632" yWindow="396" windowWidth="11760" windowHeight="13392" xr2:uid="{00000000-000D-0000-FFFF-FFFF00000000}"/>
  </bookViews>
  <sheets>
    <sheet name="別紙様式２" sheetId="37" r:id="rId1"/>
    <sheet name="記載例" sheetId="4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記載例!$A$1:$J$77</definedName>
    <definedName name="_xlnm.Print_Area" localSheetId="0">別紙様式２!$A$1:$J$77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40" l="1"/>
  <c r="G66" i="40"/>
  <c r="G65" i="40"/>
  <c r="G64" i="40"/>
  <c r="G63" i="40"/>
  <c r="G50" i="40"/>
  <c r="G49" i="40"/>
  <c r="G48" i="40"/>
  <c r="G47" i="40"/>
  <c r="G35" i="40"/>
  <c r="G34" i="40"/>
  <c r="G33" i="40"/>
  <c r="G32" i="40"/>
  <c r="G36" i="40" s="1"/>
  <c r="D21" i="40"/>
  <c r="F20" i="40"/>
  <c r="F19" i="40"/>
  <c r="F18" i="40"/>
  <c r="F17" i="40"/>
  <c r="F21" i="40" s="1"/>
  <c r="H21" i="40" s="1"/>
  <c r="D10" i="40"/>
  <c r="D9" i="40"/>
  <c r="G66" i="37"/>
  <c r="G65" i="37"/>
  <c r="G64" i="37"/>
  <c r="G63" i="37"/>
  <c r="G67" i="37" l="1"/>
  <c r="G67" i="40"/>
  <c r="I67" i="40" s="1"/>
  <c r="H74" i="40" s="1"/>
  <c r="G51" i="40"/>
  <c r="I51" i="40" s="1"/>
  <c r="B27" i="40"/>
  <c r="I67" i="37"/>
  <c r="I36" i="40" l="1"/>
  <c r="B42" i="40" l="1"/>
  <c r="B58" i="40" s="1"/>
  <c r="D10" i="37" l="1"/>
  <c r="D9" i="37"/>
  <c r="F20" i="37"/>
  <c r="F19" i="37"/>
  <c r="F18" i="37"/>
  <c r="F17" i="37"/>
  <c r="G35" i="37" l="1"/>
  <c r="G34" i="37"/>
  <c r="G33" i="37"/>
  <c r="G32" i="37"/>
  <c r="G50" i="37"/>
  <c r="G49" i="37"/>
  <c r="G48" i="37"/>
  <c r="G47" i="37"/>
  <c r="D74" i="37"/>
  <c r="D21" i="37"/>
  <c r="G36" i="37" l="1"/>
  <c r="G51" i="37"/>
  <c r="I51" i="37" s="1"/>
  <c r="F21" i="37"/>
  <c r="H21" i="37" l="1"/>
  <c r="B27" i="37" l="1"/>
  <c r="I36" i="37" s="1"/>
  <c r="H74" i="37" s="1"/>
  <c r="B42" i="37" l="1"/>
  <c r="B58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</authors>
  <commentList>
    <comment ref="C7" authorId="0" shapeId="0" xr:uid="{4F85AD1C-BD7C-4F8F-AB0D-5B973EA1CF27}">
      <text>
        <r>
          <rPr>
            <b/>
            <sz val="9"/>
            <color indexed="81"/>
            <rFont val="MS P ゴシック"/>
            <family val="3"/>
            <charset val="128"/>
          </rPr>
          <t>該当する方どちらかに〇を付けてください</t>
        </r>
      </text>
    </comment>
    <comment ref="I9" authorId="0" shapeId="0" xr:uid="{71773BB6-EA55-40E6-88D6-FBE6131FF8C0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</authors>
  <commentList>
    <comment ref="C7" authorId="0" shapeId="0" xr:uid="{32C61AD1-08B1-4F63-BB83-F241B80C2203}">
      <text>
        <r>
          <rPr>
            <b/>
            <sz val="9"/>
            <color indexed="81"/>
            <rFont val="MS P ゴシック"/>
            <family val="3"/>
            <charset val="128"/>
          </rPr>
          <t>該当する方どちらかに〇を付けてください</t>
        </r>
      </text>
    </comment>
    <comment ref="I9" authorId="0" shapeId="0" xr:uid="{07262980-D7A2-4858-95C6-3B99ABE4EF11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<sst xmlns="http://schemas.openxmlformats.org/spreadsheetml/2006/main" count="162" uniqueCount="68">
  <si>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</si>
  <si>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</si>
  <si>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</si>
  <si>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</si>
  <si>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対象経費
（機器購入価格）</t>
    <rPh sb="0" eb="2">
      <t>タイショウ</t>
    </rPh>
    <rPh sb="2" eb="4">
      <t>ケイヒ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</si>
  <si>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</si>
  <si>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（B）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</si>
  <si>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</si>
  <si>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</si>
  <si>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△△△△</t>
    <phoneticPr fontId="2"/>
  </si>
  <si>
    <t>機器名</t>
    <rPh sb="0" eb="3">
      <t>キキメイ</t>
    </rPh>
    <phoneticPr fontId="2"/>
  </si>
  <si>
    <t>介護テクノロジーパッケージ型導入支援経費所要額調書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3">
      <t>ショヨウガク</t>
    </rPh>
    <rPh sb="23" eb="25">
      <t>チョウショ</t>
    </rPh>
    <phoneticPr fontId="2"/>
  </si>
  <si>
    <t>(J)</t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</si>
  <si>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</si>
  <si>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(K)</t>
    <phoneticPr fontId="2"/>
  </si>
  <si>
    <t>(L)</t>
    <phoneticPr fontId="2"/>
  </si>
  <si>
    <t>（D）</t>
    <phoneticPr fontId="2"/>
  </si>
  <si>
    <t>基準額(円）
(A)-(D)</t>
    <rPh sb="0" eb="3">
      <t>キジュンガク</t>
    </rPh>
    <phoneticPr fontId="2"/>
  </si>
  <si>
    <t>(E)</t>
    <phoneticPr fontId="2"/>
  </si>
  <si>
    <t>(G)</t>
    <phoneticPr fontId="2"/>
  </si>
  <si>
    <t>別紙様式２</t>
    <rPh sb="2" eb="4">
      <t>ヨウシキ</t>
    </rPh>
    <phoneticPr fontId="2"/>
  </si>
  <si>
    <t>(F)</t>
    <phoneticPr fontId="2"/>
  </si>
  <si>
    <t>(H)</t>
    <phoneticPr fontId="2"/>
  </si>
  <si>
    <t>(I)</t>
    <phoneticPr fontId="2"/>
  </si>
  <si>
    <t>(N)</t>
    <phoneticPr fontId="2"/>
  </si>
  <si>
    <t>法人名　　：</t>
    <rPh sb="0" eb="2">
      <t>ホウジン</t>
    </rPh>
    <rPh sb="2" eb="3">
      <t>メイ</t>
    </rPh>
    <phoneticPr fontId="2"/>
  </si>
  <si>
    <t>事業所名　：</t>
    <rPh sb="0" eb="2">
      <t>ジギョウ</t>
    </rPh>
    <rPh sb="2" eb="3">
      <t>ショ</t>
    </rPh>
    <rPh sb="3" eb="4">
      <t>メイ</t>
    </rPh>
    <phoneticPr fontId="2"/>
  </si>
  <si>
    <t>補助率を乗じて
得た額
（B）×4/5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</si>
  <si>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補助金所要額
（E）と（G）の少ない額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</si>
  <si>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基準額(円）
(E)-(H)</t>
    <rPh sb="0" eb="3">
      <t>キジュンガク</t>
    </rPh>
    <phoneticPr fontId="2"/>
  </si>
  <si>
    <t>補助金所要額
（I）と（K）の少ない額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</si>
  <si>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（１）主として導入する「介護業務支援」に分類されているテクノロジーまたは「介護業務支援」に分類されている介護テクノロジーと同水準の機器（介護ソフトを含む）</t>
    <rPh sb="3" eb="4">
      <t>シュ</t>
    </rPh>
    <rPh sb="7" eb="9">
      <t>ドウニュウ</t>
    </rPh>
    <rPh sb="12" eb="14">
      <t>カイゴ</t>
    </rPh>
    <rPh sb="14" eb="16">
      <t>ギョウム</t>
    </rPh>
    <rPh sb="16" eb="18">
      <t>シエン</t>
    </rPh>
    <rPh sb="20" eb="22">
      <t>ブンルイ</t>
    </rPh>
    <rPh sb="37" eb="39">
      <t>カイゴ</t>
    </rPh>
    <rPh sb="39" eb="41">
      <t>ギョウム</t>
    </rPh>
    <rPh sb="41" eb="43">
      <t>シエン</t>
    </rPh>
    <rPh sb="45" eb="47">
      <t>ブンルイ</t>
    </rPh>
    <rPh sb="52" eb="54">
      <t>カイゴ</t>
    </rPh>
    <rPh sb="61" eb="64">
      <t>ドウスイジュン</t>
    </rPh>
    <rPh sb="65" eb="67">
      <t>キキ</t>
    </rPh>
    <rPh sb="68" eb="70">
      <t>カイゴ</t>
    </rPh>
    <rPh sb="74" eb="75">
      <t>フク</t>
    </rPh>
    <phoneticPr fontId="2"/>
  </si>
  <si>
    <t>対象経費
（機器購入価格）</t>
    <rPh sb="0" eb="2">
      <t>タイショウ</t>
    </rPh>
    <rPh sb="2" eb="4">
      <t>ケイヒ</t>
    </rPh>
    <rPh sb="10" eb="12">
      <t>カカク</t>
    </rPh>
    <phoneticPr fontId="2"/>
  </si>
  <si>
    <t>（２）上記（１）と連動することで効果が高まるとされるテクノロジー（通信環境整備は含まない）</t>
    <rPh sb="3" eb="5">
      <t>ジョウキ</t>
    </rPh>
    <rPh sb="9" eb="11">
      <t>レンドウ</t>
    </rPh>
    <rPh sb="16" eb="18">
      <t>コウカ</t>
    </rPh>
    <rPh sb="19" eb="20">
      <t>タカ</t>
    </rPh>
    <rPh sb="40" eb="41">
      <t>フク</t>
    </rPh>
    <phoneticPr fontId="2"/>
  </si>
  <si>
    <t>補助率を乗じて
得た額
（F）×4/5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</si>
  <si>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（J）×4/5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</si>
  <si>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</si>
  <si>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特別養護老人ホーム〇〇ホーム</t>
    <rPh sb="0" eb="2">
      <t>トクベツ</t>
    </rPh>
    <rPh sb="2" eb="4">
      <t>ヨウゴ</t>
    </rPh>
    <rPh sb="4" eb="6">
      <t>ロウジン</t>
    </rPh>
    <phoneticPr fontId="2"/>
  </si>
  <si>
    <t>●●●●</t>
    <phoneticPr fontId="2"/>
  </si>
  <si>
    <t>〇〇〇〇</t>
    <phoneticPr fontId="2"/>
  </si>
  <si>
    <t>□□□□</t>
    <phoneticPr fontId="2"/>
  </si>
  <si>
    <t>■■■■</t>
    <phoneticPr fontId="2"/>
  </si>
  <si>
    <t>▲▲▲▲</t>
    <phoneticPr fontId="2"/>
  </si>
  <si>
    <t>▼▼▼▼</t>
    <phoneticPr fontId="2"/>
  </si>
  <si>
    <t>▽▽▽▽</t>
    <phoneticPr fontId="2"/>
  </si>
  <si>
    <t>種別</t>
    <rPh sb="0" eb="2">
      <t>シュベツ</t>
    </rPh>
    <phoneticPr fontId="2"/>
  </si>
  <si>
    <t>パッケージのみ</t>
    <phoneticPr fontId="2"/>
  </si>
  <si>
    <t>基準額</t>
    <rPh sb="0" eb="2">
      <t>キジュン</t>
    </rPh>
    <rPh sb="2" eb="3">
      <t>ガク</t>
    </rPh>
    <phoneticPr fontId="2"/>
  </si>
  <si>
    <t>該当する方に〇</t>
    <rPh sb="0" eb="2">
      <t>ガイトウ</t>
    </rPh>
    <rPh sb="4" eb="5">
      <t>ホウ</t>
    </rPh>
    <phoneticPr fontId="2"/>
  </si>
  <si>
    <t>〇</t>
  </si>
  <si>
    <t>(A)</t>
    <phoneticPr fontId="2"/>
  </si>
  <si>
    <t>補助金所要額
（A）と（C）の少ない額</t>
    <rPh sb="0" eb="3">
      <t>ホジョキン</t>
    </rPh>
    <rPh sb="3" eb="5">
      <t>ショヨウ</t>
    </rPh>
    <rPh sb="5" eb="6">
      <t>ガク</t>
    </rPh>
    <rPh sb="14" eb="15">
      <t>スク</t>
    </rPh>
    <rPh sb="17" eb="18">
      <t>ガク</t>
    </rPh>
    <phoneticPr fontId="2"/>
  </si>
  <si>
    <t>(M)</t>
    <phoneticPr fontId="2"/>
  </si>
  <si>
    <t>(O)</t>
    <phoneticPr fontId="2"/>
  </si>
  <si>
    <t>パッケージと併せて介護ソフト定着促進支援を活用する場合</t>
    <rPh sb="4" eb="5">
      <t>アワ</t>
    </rPh>
    <rPh sb="8" eb="10">
      <t>カイゴ</t>
    </rPh>
    <rPh sb="13" eb="15">
      <t>テイチャク</t>
    </rPh>
    <rPh sb="15" eb="17">
      <t>ソクシン</t>
    </rPh>
    <rPh sb="17" eb="19">
      <t>シエン</t>
    </rPh>
    <rPh sb="20" eb="22">
      <t>カツヨウ</t>
    </rPh>
    <rPh sb="24" eb="26">
      <t>バアイ</t>
    </rPh>
    <phoneticPr fontId="2"/>
  </si>
  <si>
    <t>(P)</t>
    <phoneticPr fontId="2"/>
  </si>
  <si>
    <t>補助金所要額
（M）と（O）の少ない額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</si>
  <si>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基準額(円）
(I)-(L)</t>
    <rPh sb="0" eb="3">
      <t>キジュンガク</t>
    </rPh>
    <phoneticPr fontId="2"/>
  </si>
  <si>
    <t>(Q)</t>
    <phoneticPr fontId="2"/>
  </si>
  <si>
    <r>
      <t>（３）上記（１）（２）と付帯して必要となる経費（</t>
    </r>
    <r>
      <rPr>
        <u/>
        <sz val="14"/>
        <rFont val="ＭＳ 明朝"/>
        <family val="1"/>
        <charset val="128"/>
      </rPr>
      <t>介護ソフト以外の</t>
    </r>
    <r>
      <rPr>
        <sz val="14"/>
        <rFont val="ＭＳ 明朝"/>
        <family val="1"/>
        <charset val="128"/>
      </rPr>
      <t>介護テクノロジーを利用するためのPC・タブレット、通信環境整備等）</t>
    </r>
    <rPh sb="3" eb="5">
      <t>ジョウキ</t>
    </rPh>
    <rPh sb="12" eb="14">
      <t>フタイ</t>
    </rPh>
    <rPh sb="16" eb="18">
      <t>ヒツヨウ</t>
    </rPh>
    <rPh sb="21" eb="23">
      <t>ケイヒ</t>
    </rPh>
    <rPh sb="24" eb="26">
      <t>カイゴ</t>
    </rPh>
    <rPh sb="29" eb="31">
      <t>イガイ</t>
    </rPh>
    <rPh sb="32" eb="34">
      <t>カイゴ</t>
    </rPh>
    <rPh sb="41" eb="43">
      <t>リヨウ</t>
    </rPh>
    <rPh sb="57" eb="59">
      <t>ツウシン</t>
    </rPh>
    <rPh sb="59" eb="61">
      <t>カンキョウ</t>
    </rPh>
    <rPh sb="61" eb="63">
      <t>セイビ</t>
    </rPh>
    <rPh sb="63" eb="64">
      <t>ナド</t>
    </rPh>
    <phoneticPr fontId="2"/>
  </si>
  <si>
    <t>補助率を乗じて
得た額
（N）×4/5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</si>
  <si>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◇◇◇◇</t>
  </si>
  <si>
    <t>××××</t>
    <phoneticPr fontId="2"/>
  </si>
  <si>
    <t>●●
××
△△
▲▲
■■</t>
  </si>
  <si>
    <t>（R）</t>
    <phoneticPr fontId="2"/>
  </si>
  <si>
    <t>補助金所要額計
(D)+(H)+(L)+(P)+(Q)と(R)の少ない額</t>
    <rPh sb="0" eb="3">
      <t>ホジョキン</t>
    </rPh>
    <rPh sb="3" eb="6">
      <t>ショヨウガク</t>
    </rPh>
    <rPh sb="6" eb="7">
      <t>ケイ</t>
    </rPh>
    <phoneticPr fontId="2"/>
  </si>
  <si>
    <r>
      <t>（４）介護ソフト定着促進支援（</t>
    </r>
    <r>
      <rPr>
        <u/>
        <sz val="14"/>
        <rFont val="ＭＳ 明朝"/>
        <family val="1"/>
        <charset val="128"/>
      </rPr>
      <t>介護ソフト</t>
    </r>
    <r>
      <rPr>
        <sz val="14"/>
        <rFont val="ＭＳ 明朝"/>
        <family val="1"/>
        <charset val="128"/>
      </rPr>
      <t>を利用するためのPC・タブレット、通信環境整備等）</t>
    </r>
    <rPh sb="3" eb="5">
      <t>カイゴ</t>
    </rPh>
    <rPh sb="8" eb="10">
      <t>テイチャク</t>
    </rPh>
    <rPh sb="10" eb="12">
      <t>ソクシン</t>
    </rPh>
    <rPh sb="12" eb="14">
      <t>シエン</t>
    </rPh>
    <phoneticPr fontId="2"/>
  </si>
  <si>
    <t>（５）ケアプランデータ連携活用による加算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</si>
</sst>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u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2" borderId="15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horizontal="right"/>
    </xf>
    <xf numFmtId="38" fontId="5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38" fontId="5" fillId="2" borderId="61" xfId="1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38" fontId="11" fillId="0" borderId="61" xfId="1" applyFont="1" applyBorder="1" applyAlignment="1">
      <alignment vertical="center"/>
    </xf>
    <xf numFmtId="38" fontId="5" fillId="0" borderId="24" xfId="0" applyNumberFormat="1" applyFont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23" xfId="1" quotePrefix="1" applyFont="1" applyFill="1" applyBorder="1" applyAlignment="1">
      <alignment horizontal="center" vertical="center" wrapText="1"/>
    </xf>
    <xf numFmtId="38" fontId="5" fillId="0" borderId="61" xfId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4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5" fillId="0" borderId="43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horizontal="right" vertical="center"/>
    </xf>
    <xf numFmtId="38" fontId="5" fillId="2" borderId="60" xfId="0" applyNumberFormat="1" applyFont="1" applyFill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5" fillId="0" borderId="53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0" xfId="0" applyFont="1" applyBorder="1"/>
    <xf numFmtId="0" fontId="5" fillId="0" borderId="49" xfId="0" applyFont="1" applyBorder="1"/>
    <xf numFmtId="0" fontId="5" fillId="0" borderId="11" xfId="0" applyFont="1" applyBorder="1"/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right"/>
    </xf>
    <xf numFmtId="38" fontId="5" fillId="2" borderId="14" xfId="0" applyNumberFormat="1" applyFont="1" applyFill="1" applyBorder="1" applyAlignment="1">
      <alignment horizontal="center" vertical="center"/>
    </xf>
    <xf numFmtId="38" fontId="5" fillId="2" borderId="15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 wrapText="1"/>
    </xf>
    <xf numFmtId="38" fontId="5" fillId="2" borderId="26" xfId="1" applyFont="1" applyFill="1" applyBorder="1" applyAlignment="1">
      <alignment horizontal="right" vertical="center" wrapText="1"/>
    </xf>
    <xf numFmtId="38" fontId="5" fillId="2" borderId="27" xfId="1" applyFont="1" applyFill="1" applyBorder="1" applyAlignment="1">
      <alignment horizontal="right" vertical="center" wrapText="1"/>
    </xf>
    <xf numFmtId="38" fontId="5" fillId="0" borderId="33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2" borderId="10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horizontal="right" vertical="center"/>
    </xf>
    <xf numFmtId="38" fontId="5" fillId="2" borderId="43" xfId="1" applyFont="1" applyFill="1" applyBorder="1" applyAlignment="1">
      <alignment horizontal="right" vertical="center" wrapText="1"/>
    </xf>
    <xf numFmtId="38" fontId="5" fillId="2" borderId="44" xfId="1" applyFont="1" applyFill="1" applyBorder="1" applyAlignment="1">
      <alignment horizontal="right" vertical="center" wrapText="1"/>
    </xf>
    <xf numFmtId="38" fontId="5" fillId="2" borderId="45" xfId="0" applyNumberFormat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 wrapText="1"/>
    </xf>
    <xf numFmtId="38" fontId="5" fillId="0" borderId="37" xfId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6" xfId="0" quotePrefix="1" applyNumberFormat="1" applyFont="1" applyBorder="1" applyAlignment="1">
      <alignment horizontal="right" vertical="center" wrapText="1"/>
    </xf>
    <xf numFmtId="3" fontId="5" fillId="0" borderId="27" xfId="0" quotePrefix="1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28" xfId="0" quotePrefix="1" applyNumberFormat="1" applyFont="1" applyBorder="1" applyAlignment="1">
      <alignment horizontal="right" vertical="center" wrapText="1"/>
    </xf>
    <xf numFmtId="38" fontId="5" fillId="2" borderId="31" xfId="1" applyFont="1" applyFill="1" applyBorder="1" applyAlignment="1">
      <alignment horizontal="right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0" borderId="41" xfId="1" applyFont="1" applyFill="1" applyBorder="1" applyAlignment="1">
      <alignment horizontal="right" vertical="center" wrapText="1"/>
    </xf>
    <xf numFmtId="38" fontId="5" fillId="0" borderId="42" xfId="1" applyFont="1" applyFill="1" applyBorder="1" applyAlignment="1">
      <alignment horizontal="right" vertical="center" wrapText="1"/>
    </xf>
    <xf numFmtId="0" fontId="5" fillId="0" borderId="3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38" fontId="5" fillId="0" borderId="1" xfId="1" applyFont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8" fontId="11" fillId="0" borderId="29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38" fontId="11" fillId="0" borderId="27" xfId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AF09-4E37-466D-9455-FCF3187D1CEA}">
  <sheetPr>
    <tabColor theme="3" tint="-0.249977111117893"/>
  </sheetPr>
  <dimension ref="B2:K77"/>
  <sheetViews>
    <sheetView showZeros="0" tabSelected="1" view="pageBreakPreview" zoomScale="85" zoomScaleNormal="100" zoomScaleSheetLayoutView="85" workbookViewId="0">
      <selection activeCell="B70" sqref="B70"/>
    </sheetView>
  </sheetViews>
  <sheetFormatPr defaultColWidth="9" defaultRowHeight="13.2"/>
  <cols>
    <col min="1" max="1" width="9" style="5"/>
    <col min="2" max="2" width="42.109375" style="5" customWidth="1"/>
    <col min="3" max="3" width="11.109375" style="5" customWidth="1"/>
    <col min="4" max="4" width="20.88671875" style="5" customWidth="1"/>
    <col min="5" max="5" width="19.6640625" style="5" customWidth="1"/>
    <col min="6" max="6" width="13.77734375" style="5" customWidth="1"/>
    <col min="7" max="7" width="23.44140625" style="5" customWidth="1"/>
    <col min="8" max="8" width="16" style="5" customWidth="1"/>
    <col min="9" max="9" width="26.6640625" style="5" customWidth="1"/>
    <col min="10" max="16384" width="9" style="5"/>
  </cols>
  <sheetData>
    <row r="2" spans="2:9" ht="18.75" customHeight="1">
      <c r="B2" s="1" t="s">
        <v>20</v>
      </c>
      <c r="C2" s="1"/>
      <c r="D2" s="2"/>
      <c r="E2" s="3"/>
      <c r="F2" s="3"/>
      <c r="G2" s="3"/>
      <c r="H2" s="3"/>
      <c r="I2" s="3"/>
    </row>
    <row r="3" spans="2:9" ht="30" customHeight="1">
      <c r="B3" s="131" t="s">
        <v>11</v>
      </c>
      <c r="C3" s="131"/>
      <c r="D3" s="131"/>
      <c r="E3" s="131"/>
      <c r="F3" s="131"/>
      <c r="G3" s="131"/>
      <c r="H3" s="131"/>
      <c r="I3" s="131"/>
    </row>
    <row r="4" spans="2:9" ht="19.5" customHeight="1">
      <c r="B4" s="4"/>
      <c r="C4" s="4"/>
      <c r="D4" s="4"/>
      <c r="F4" s="23" t="s">
        <v>25</v>
      </c>
      <c r="G4" s="132"/>
      <c r="H4" s="132"/>
      <c r="I4" s="132"/>
    </row>
    <row r="5" spans="2:9" ht="18.75" customHeight="1">
      <c r="B5" s="133"/>
      <c r="C5" s="133"/>
      <c r="D5" s="1"/>
      <c r="F5" s="24" t="s">
        <v>26</v>
      </c>
      <c r="G5" s="134"/>
      <c r="H5" s="134"/>
      <c r="I5" s="134"/>
    </row>
    <row r="6" spans="2:9" ht="12" customHeight="1" thickBot="1">
      <c r="B6" s="68"/>
      <c r="C6" s="68"/>
      <c r="D6" s="1"/>
      <c r="E6" s="1"/>
      <c r="F6" s="1"/>
      <c r="G6" s="1"/>
      <c r="H6" s="3"/>
      <c r="I6" s="3"/>
    </row>
    <row r="7" spans="2:9" ht="18" customHeight="1">
      <c r="B7" s="13" t="s">
        <v>45</v>
      </c>
      <c r="C7" s="137" t="s">
        <v>48</v>
      </c>
      <c r="D7" s="28" t="s">
        <v>47</v>
      </c>
      <c r="E7" s="1"/>
      <c r="F7" s="1"/>
      <c r="H7" s="3"/>
      <c r="I7" s="15" t="s">
        <v>5</v>
      </c>
    </row>
    <row r="8" spans="2:9" ht="15" customHeight="1" thickBot="1">
      <c r="B8" s="14"/>
      <c r="C8" s="138"/>
      <c r="D8" s="14" t="s">
        <v>50</v>
      </c>
      <c r="E8" s="1"/>
      <c r="F8" s="1"/>
      <c r="H8" s="3"/>
      <c r="I8" s="14" t="s">
        <v>64</v>
      </c>
    </row>
    <row r="9" spans="2:9" ht="43.2" customHeight="1" thickBot="1">
      <c r="B9" s="29" t="s">
        <v>46</v>
      </c>
      <c r="C9" s="30"/>
      <c r="D9" s="31" t="str">
        <f>IF(C9="〇",9000000,"")</f>
        <v/>
      </c>
      <c r="E9" s="1"/>
      <c r="F9" s="1"/>
      <c r="H9" s="3"/>
      <c r="I9" s="37"/>
    </row>
    <row r="10" spans="2:9" ht="43.2" customHeight="1" thickBot="1">
      <c r="B10" s="36" t="s">
        <v>54</v>
      </c>
      <c r="C10" s="30"/>
      <c r="D10" s="31" t="str">
        <f>IF(C10="〇",9150000,"")</f>
        <v/>
      </c>
      <c r="E10" s="1"/>
      <c r="F10" s="1"/>
      <c r="H10" s="3"/>
      <c r="I10" s="1"/>
    </row>
    <row r="11" spans="2:9" ht="7.8" customHeight="1">
      <c r="B11" s="1"/>
      <c r="C11" s="1"/>
      <c r="D11" s="1"/>
      <c r="E11" s="1"/>
      <c r="F11" s="1"/>
      <c r="G11" s="1"/>
      <c r="H11" s="3"/>
      <c r="I11" s="3"/>
    </row>
    <row r="12" spans="2:9" s="27" customFormat="1" ht="41.4" customHeight="1">
      <c r="B12" s="93" t="s">
        <v>31</v>
      </c>
      <c r="C12" s="93"/>
      <c r="D12" s="93"/>
      <c r="E12" s="93"/>
      <c r="F12" s="93"/>
      <c r="G12" s="93"/>
      <c r="H12" s="93"/>
      <c r="I12" s="93"/>
    </row>
    <row r="13" spans="2:9" ht="7.8" customHeight="1" thickBot="1">
      <c r="B13" s="8"/>
      <c r="C13" s="1"/>
      <c r="D13" s="1"/>
      <c r="E13" s="1"/>
      <c r="F13" s="1"/>
      <c r="G13" s="1"/>
      <c r="H13" s="3"/>
      <c r="I13" s="3"/>
    </row>
    <row r="14" spans="2:9" s="6" customFormat="1" ht="60" customHeight="1">
      <c r="B14" s="78" t="s">
        <v>2</v>
      </c>
      <c r="C14" s="64"/>
      <c r="D14" s="64" t="s">
        <v>4</v>
      </c>
      <c r="E14" s="64"/>
      <c r="F14" s="135" t="s">
        <v>27</v>
      </c>
      <c r="G14" s="136"/>
      <c r="H14" s="135" t="s">
        <v>51</v>
      </c>
      <c r="I14" s="96"/>
    </row>
    <row r="15" spans="2:9" s="17" customFormat="1" ht="15" customHeight="1" thickBot="1">
      <c r="B15" s="80"/>
      <c r="C15" s="66"/>
      <c r="D15" s="66" t="s">
        <v>6</v>
      </c>
      <c r="E15" s="66"/>
      <c r="F15" s="120" t="s">
        <v>3</v>
      </c>
      <c r="G15" s="121"/>
      <c r="H15" s="120" t="s">
        <v>16</v>
      </c>
      <c r="I15" s="122"/>
    </row>
    <row r="16" spans="2:9" s="17" customFormat="1" ht="15" customHeight="1">
      <c r="B16" s="123"/>
      <c r="C16" s="124"/>
      <c r="D16" s="127" t="s">
        <v>0</v>
      </c>
      <c r="E16" s="127"/>
      <c r="F16" s="69" t="s">
        <v>0</v>
      </c>
      <c r="G16" s="70"/>
      <c r="H16" s="69" t="s">
        <v>0</v>
      </c>
      <c r="I16" s="71"/>
    </row>
    <row r="17" spans="2:10" ht="48.6" customHeight="1">
      <c r="B17" s="125"/>
      <c r="C17" s="126"/>
      <c r="D17" s="128"/>
      <c r="E17" s="128"/>
      <c r="F17" s="129">
        <f>ROUNDDOWN(D17*4/5,0)</f>
        <v>0</v>
      </c>
      <c r="G17" s="130"/>
      <c r="H17" s="107"/>
      <c r="I17" s="108"/>
    </row>
    <row r="18" spans="2:10" ht="60" customHeight="1">
      <c r="B18" s="109"/>
      <c r="C18" s="110"/>
      <c r="D18" s="83"/>
      <c r="E18" s="83"/>
      <c r="F18" s="84">
        <f>ROUNDDOWN(D18*4/5,0)</f>
        <v>0</v>
      </c>
      <c r="G18" s="85"/>
      <c r="H18" s="86"/>
      <c r="I18" s="87"/>
    </row>
    <row r="19" spans="2:10" ht="60" customHeight="1">
      <c r="B19" s="109"/>
      <c r="C19" s="110"/>
      <c r="D19" s="111"/>
      <c r="E19" s="112"/>
      <c r="F19" s="84">
        <f>ROUNDDOWN(D19*4/5,0)</f>
        <v>0</v>
      </c>
      <c r="G19" s="85"/>
      <c r="H19" s="86"/>
      <c r="I19" s="87"/>
    </row>
    <row r="20" spans="2:10" ht="60" customHeight="1" thickBot="1">
      <c r="B20" s="113"/>
      <c r="C20" s="114"/>
      <c r="D20" s="115"/>
      <c r="E20" s="115"/>
      <c r="F20" s="116">
        <f>ROUNDDOWN(D20*4/5,0)</f>
        <v>0</v>
      </c>
      <c r="G20" s="117"/>
      <c r="H20" s="118"/>
      <c r="I20" s="119"/>
    </row>
    <row r="21" spans="2:10" ht="66" customHeight="1" thickBot="1">
      <c r="B21" s="101" t="s">
        <v>1</v>
      </c>
      <c r="C21" s="102"/>
      <c r="D21" s="103">
        <f>SUM(D17:E20)</f>
        <v>0</v>
      </c>
      <c r="E21" s="103"/>
      <c r="F21" s="104">
        <f>SUM(F17:G20)</f>
        <v>0</v>
      </c>
      <c r="G21" s="105"/>
      <c r="H21" s="50">
        <f>ROUNDDOWN(MIN(B10,F21),-3)</f>
        <v>0</v>
      </c>
      <c r="I21" s="106"/>
    </row>
    <row r="22" spans="2:10" ht="16.8" customHeight="1">
      <c r="B22" s="1"/>
      <c r="C22" s="1"/>
      <c r="D22" s="1"/>
      <c r="E22" s="18"/>
      <c r="F22" s="1"/>
      <c r="G22" s="1"/>
      <c r="H22" s="3"/>
      <c r="I22" s="3"/>
    </row>
    <row r="23" spans="2:10" ht="25.2" customHeight="1">
      <c r="B23" s="26" t="s">
        <v>33</v>
      </c>
      <c r="C23" s="1"/>
      <c r="D23" s="1"/>
      <c r="E23" s="1"/>
      <c r="F23" s="1"/>
      <c r="G23" s="1"/>
      <c r="H23" s="1"/>
      <c r="I23" s="1"/>
    </row>
    <row r="24" spans="2:10" ht="14.4" customHeight="1" thickBot="1">
      <c r="B24" s="16"/>
      <c r="C24" s="1"/>
      <c r="D24" s="1"/>
      <c r="E24" s="1"/>
      <c r="F24" s="1"/>
      <c r="G24" s="1"/>
      <c r="H24" s="1"/>
      <c r="I24" s="1"/>
    </row>
    <row r="25" spans="2:10" ht="40.799999999999997" customHeight="1">
      <c r="B25" s="78" t="s">
        <v>17</v>
      </c>
      <c r="C25" s="79"/>
      <c r="D25" s="1"/>
      <c r="E25" s="1"/>
      <c r="F25" s="1"/>
      <c r="G25" s="1"/>
      <c r="H25" s="1"/>
      <c r="I25" s="1"/>
    </row>
    <row r="26" spans="2:10" ht="16.2" customHeight="1" thickBot="1">
      <c r="B26" s="80" t="s">
        <v>18</v>
      </c>
      <c r="C26" s="67"/>
      <c r="D26" s="1"/>
      <c r="E26" s="1"/>
      <c r="F26" s="1"/>
      <c r="G26" s="1"/>
      <c r="H26" s="1"/>
      <c r="I26" s="1"/>
    </row>
    <row r="27" spans="2:10" ht="47.4" customHeight="1" thickBot="1">
      <c r="B27" s="81">
        <f>MIN(D9:D10)-H21</f>
        <v>0</v>
      </c>
      <c r="C27" s="82"/>
      <c r="D27" s="1"/>
      <c r="E27" s="1"/>
      <c r="F27" s="1"/>
      <c r="G27" s="1"/>
      <c r="H27" s="1"/>
      <c r="I27" s="1"/>
    </row>
    <row r="28" spans="2:10" ht="11.25" customHeight="1" thickBot="1">
      <c r="B28" s="1"/>
      <c r="C28" s="1"/>
      <c r="D28" s="1"/>
      <c r="E28" s="1"/>
      <c r="F28" s="1"/>
      <c r="G28" s="1"/>
      <c r="H28" s="1"/>
      <c r="I28" s="1"/>
    </row>
    <row r="29" spans="2:10" ht="60" customHeight="1">
      <c r="B29" s="61" t="s">
        <v>10</v>
      </c>
      <c r="C29" s="62"/>
      <c r="D29" s="63"/>
      <c r="E29" s="64" t="s">
        <v>4</v>
      </c>
      <c r="F29" s="64"/>
      <c r="G29" s="64" t="s">
        <v>34</v>
      </c>
      <c r="H29" s="64"/>
      <c r="I29" s="64" t="s">
        <v>28</v>
      </c>
      <c r="J29" s="65"/>
    </row>
    <row r="30" spans="2:10" ht="15" thickBot="1">
      <c r="B30" s="72"/>
      <c r="C30" s="73"/>
      <c r="D30" s="74"/>
      <c r="E30" s="66" t="s">
        <v>21</v>
      </c>
      <c r="F30" s="66"/>
      <c r="G30" s="66" t="s">
        <v>19</v>
      </c>
      <c r="H30" s="66"/>
      <c r="I30" s="66" t="s">
        <v>22</v>
      </c>
      <c r="J30" s="67"/>
    </row>
    <row r="31" spans="2:10" ht="15" customHeight="1">
      <c r="B31" s="61"/>
      <c r="C31" s="62"/>
      <c r="D31" s="63"/>
      <c r="E31" s="68" t="s">
        <v>0</v>
      </c>
      <c r="F31" s="68"/>
      <c r="G31" s="69" t="s">
        <v>0</v>
      </c>
      <c r="H31" s="70"/>
      <c r="I31" s="68" t="s">
        <v>0</v>
      </c>
      <c r="J31" s="71"/>
    </row>
    <row r="32" spans="2:10" ht="42" customHeight="1">
      <c r="B32" s="75"/>
      <c r="C32" s="76"/>
      <c r="D32" s="77"/>
      <c r="E32" s="41"/>
      <c r="F32" s="41"/>
      <c r="G32" s="42">
        <f>ROUNDDOWN(E32*4/5,0)</f>
        <v>0</v>
      </c>
      <c r="H32" s="42"/>
      <c r="I32" s="43"/>
      <c r="J32" s="44"/>
    </row>
    <row r="33" spans="2:10" ht="60" customHeight="1">
      <c r="B33" s="38"/>
      <c r="C33" s="39"/>
      <c r="D33" s="40"/>
      <c r="E33" s="41"/>
      <c r="F33" s="41"/>
      <c r="G33" s="42">
        <f t="shared" ref="G33:G35" si="0">ROUNDDOWN(E33*4/5,0)</f>
        <v>0</v>
      </c>
      <c r="H33" s="42"/>
      <c r="I33" s="43"/>
      <c r="J33" s="44"/>
    </row>
    <row r="34" spans="2:10" ht="60" customHeight="1">
      <c r="B34" s="38"/>
      <c r="C34" s="39"/>
      <c r="D34" s="40"/>
      <c r="E34" s="53"/>
      <c r="F34" s="53"/>
      <c r="G34" s="42">
        <f t="shared" si="0"/>
        <v>0</v>
      </c>
      <c r="H34" s="42"/>
      <c r="I34" s="54"/>
      <c r="J34" s="55"/>
    </row>
    <row r="35" spans="2:10" ht="60" customHeight="1" thickBot="1">
      <c r="B35" s="56"/>
      <c r="C35" s="57"/>
      <c r="D35" s="58"/>
      <c r="E35" s="53"/>
      <c r="F35" s="53"/>
      <c r="G35" s="42">
        <f t="shared" si="0"/>
        <v>0</v>
      </c>
      <c r="H35" s="42"/>
      <c r="I35" s="59"/>
      <c r="J35" s="60"/>
    </row>
    <row r="36" spans="2:10" ht="60" customHeight="1" thickBot="1">
      <c r="B36" s="45" t="s">
        <v>1</v>
      </c>
      <c r="C36" s="46"/>
      <c r="D36" s="47"/>
      <c r="E36" s="48"/>
      <c r="F36" s="49"/>
      <c r="G36" s="50">
        <f>SUM(G32:H35)</f>
        <v>0</v>
      </c>
      <c r="H36" s="51"/>
      <c r="I36" s="50">
        <f>ROUNDDOWN(MIN(G36,B27),-3)</f>
        <v>0</v>
      </c>
      <c r="J36" s="52"/>
    </row>
    <row r="37" spans="2:10" ht="19.8" customHeight="1">
      <c r="B37" s="4"/>
      <c r="C37" s="4"/>
      <c r="D37" s="21"/>
      <c r="E37" s="21"/>
      <c r="F37" s="21"/>
      <c r="G37" s="21"/>
      <c r="H37" s="22"/>
      <c r="I37" s="22"/>
    </row>
    <row r="38" spans="2:10" ht="19.8" customHeight="1">
      <c r="B38" s="25" t="s">
        <v>59</v>
      </c>
      <c r="C38" s="4"/>
      <c r="D38" s="21"/>
      <c r="E38" s="21"/>
      <c r="F38" s="21"/>
      <c r="G38" s="21"/>
      <c r="H38" s="22"/>
      <c r="I38" s="22"/>
    </row>
    <row r="39" spans="2:10" ht="10.8" customHeight="1" thickBot="1">
      <c r="B39" s="25"/>
      <c r="C39" s="4"/>
      <c r="D39" s="21"/>
      <c r="E39" s="21"/>
      <c r="F39" s="21"/>
      <c r="G39" s="21"/>
      <c r="H39" s="22"/>
      <c r="I39" s="22"/>
    </row>
    <row r="40" spans="2:10" ht="40.799999999999997" customHeight="1">
      <c r="B40" s="78" t="s">
        <v>29</v>
      </c>
      <c r="C40" s="79"/>
      <c r="D40" s="21"/>
      <c r="E40" s="21"/>
      <c r="F40" s="21"/>
      <c r="G40" s="21"/>
      <c r="H40" s="22"/>
      <c r="I40" s="22"/>
    </row>
    <row r="41" spans="2:10" ht="16.2" customHeight="1" thickBot="1">
      <c r="B41" s="80" t="s">
        <v>23</v>
      </c>
      <c r="C41" s="67"/>
      <c r="D41" s="21"/>
      <c r="E41" s="21"/>
      <c r="F41" s="21"/>
      <c r="G41" s="21"/>
      <c r="H41" s="22"/>
      <c r="I41" s="22"/>
    </row>
    <row r="42" spans="2:10" ht="47.4" customHeight="1" thickBot="1">
      <c r="B42" s="81">
        <f>B27-I36</f>
        <v>0</v>
      </c>
      <c r="C42" s="82"/>
      <c r="D42" s="21"/>
      <c r="E42" s="21"/>
      <c r="F42" s="21"/>
      <c r="G42" s="21"/>
      <c r="H42" s="22"/>
      <c r="I42" s="22"/>
    </row>
    <row r="43" spans="2:10" ht="7.8" customHeight="1" thickBot="1">
      <c r="B43" s="25"/>
      <c r="C43" s="1"/>
      <c r="D43" s="1"/>
      <c r="E43" s="1"/>
      <c r="F43" s="1"/>
      <c r="G43" s="1"/>
      <c r="H43" s="1"/>
      <c r="I43" s="1"/>
    </row>
    <row r="44" spans="2:10" ht="49.2" customHeight="1">
      <c r="B44" s="61" t="s">
        <v>10</v>
      </c>
      <c r="C44" s="62"/>
      <c r="D44" s="63"/>
      <c r="E44" s="64" t="s">
        <v>32</v>
      </c>
      <c r="F44" s="64"/>
      <c r="G44" s="64" t="s">
        <v>35</v>
      </c>
      <c r="H44" s="64"/>
      <c r="I44" s="64" t="s">
        <v>30</v>
      </c>
      <c r="J44" s="65"/>
    </row>
    <row r="45" spans="2:10" ht="17.399999999999999" customHeight="1" thickBot="1">
      <c r="B45" s="72"/>
      <c r="C45" s="73"/>
      <c r="D45" s="74"/>
      <c r="E45" s="66" t="s">
        <v>12</v>
      </c>
      <c r="F45" s="66"/>
      <c r="G45" s="66" t="s">
        <v>14</v>
      </c>
      <c r="H45" s="66"/>
      <c r="I45" s="66" t="s">
        <v>15</v>
      </c>
      <c r="J45" s="67"/>
    </row>
    <row r="46" spans="2:10" ht="15" customHeight="1">
      <c r="B46" s="61"/>
      <c r="C46" s="62"/>
      <c r="D46" s="63"/>
      <c r="E46" s="68" t="s">
        <v>0</v>
      </c>
      <c r="F46" s="68"/>
      <c r="G46" s="69" t="s">
        <v>0</v>
      </c>
      <c r="H46" s="70"/>
      <c r="I46" s="68" t="s">
        <v>0</v>
      </c>
      <c r="J46" s="71"/>
    </row>
    <row r="47" spans="2:10" ht="52.8" customHeight="1">
      <c r="B47" s="75"/>
      <c r="C47" s="76"/>
      <c r="D47" s="77"/>
      <c r="E47" s="41"/>
      <c r="F47" s="41"/>
      <c r="G47" s="42">
        <f>ROUNDDOWN(E47*4/5,0)</f>
        <v>0</v>
      </c>
      <c r="H47" s="42"/>
      <c r="I47" s="43"/>
      <c r="J47" s="44"/>
    </row>
    <row r="48" spans="2:10" ht="60" customHeight="1">
      <c r="B48" s="38"/>
      <c r="C48" s="39"/>
      <c r="D48" s="40"/>
      <c r="E48" s="41"/>
      <c r="F48" s="41"/>
      <c r="G48" s="42">
        <f t="shared" ref="G48:G50" si="1">ROUNDDOWN(E48*4/5,0)</f>
        <v>0</v>
      </c>
      <c r="H48" s="42"/>
      <c r="I48" s="43"/>
      <c r="J48" s="44"/>
    </row>
    <row r="49" spans="2:11" ht="60.6" customHeight="1">
      <c r="B49" s="38"/>
      <c r="C49" s="39"/>
      <c r="D49" s="40"/>
      <c r="E49" s="53"/>
      <c r="F49" s="53"/>
      <c r="G49" s="42">
        <f t="shared" si="1"/>
        <v>0</v>
      </c>
      <c r="H49" s="42"/>
      <c r="I49" s="54"/>
      <c r="J49" s="55"/>
    </row>
    <row r="50" spans="2:11" ht="60" customHeight="1" thickBot="1">
      <c r="B50" s="56"/>
      <c r="C50" s="57"/>
      <c r="D50" s="58"/>
      <c r="E50" s="53"/>
      <c r="F50" s="53"/>
      <c r="G50" s="42">
        <f t="shared" si="1"/>
        <v>0</v>
      </c>
      <c r="H50" s="42"/>
      <c r="I50" s="59"/>
      <c r="J50" s="60"/>
    </row>
    <row r="51" spans="2:11" ht="52.8" customHeight="1" thickBot="1">
      <c r="B51" s="45" t="s">
        <v>1</v>
      </c>
      <c r="C51" s="46"/>
      <c r="D51" s="47"/>
      <c r="E51" s="48"/>
      <c r="F51" s="49"/>
      <c r="G51" s="50">
        <f>SUM(G47:H50)</f>
        <v>0</v>
      </c>
      <c r="H51" s="51"/>
      <c r="I51" s="50">
        <f>ROUNDDOWN(MIN(G51,B38),-3)</f>
        <v>0</v>
      </c>
      <c r="J51" s="52"/>
    </row>
    <row r="52" spans="2:11" ht="14.4">
      <c r="B52" s="4"/>
      <c r="C52" s="4"/>
      <c r="D52" s="21"/>
      <c r="E52" s="21"/>
      <c r="F52" s="21"/>
      <c r="G52" s="21"/>
      <c r="H52" s="22"/>
      <c r="I52" s="22"/>
    </row>
    <row r="53" spans="2:11" ht="14.4">
      <c r="B53" s="4"/>
      <c r="C53" s="4"/>
      <c r="D53" s="21"/>
      <c r="E53" s="21"/>
      <c r="F53" s="21"/>
      <c r="G53" s="21"/>
      <c r="H53" s="22"/>
      <c r="I53" s="22"/>
    </row>
    <row r="54" spans="2:11" s="16" customFormat="1" ht="18.600000000000001" customHeight="1">
      <c r="B54" s="25" t="s">
        <v>66</v>
      </c>
      <c r="C54" s="25"/>
      <c r="D54" s="1"/>
      <c r="E54" s="1"/>
      <c r="F54" s="1"/>
      <c r="G54" s="1"/>
      <c r="H54" s="1"/>
      <c r="I54" s="1"/>
      <c r="J54" s="1"/>
      <c r="K54" s="1"/>
    </row>
    <row r="55" spans="2:11" s="16" customFormat="1" ht="8.4" customHeight="1" thickBo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s="16" customFormat="1" ht="40.200000000000003" customHeight="1">
      <c r="B56" s="78" t="s">
        <v>57</v>
      </c>
      <c r="C56" s="79"/>
      <c r="D56" s="8"/>
      <c r="E56" s="8"/>
      <c r="F56" s="8"/>
      <c r="G56" s="1"/>
      <c r="H56" s="1"/>
      <c r="I56" s="1"/>
      <c r="J56" s="1"/>
      <c r="K56" s="1"/>
    </row>
    <row r="57" spans="2:11" s="16" customFormat="1" ht="15" customHeight="1" thickBot="1">
      <c r="B57" s="80" t="s">
        <v>52</v>
      </c>
      <c r="C57" s="67"/>
      <c r="D57" s="1"/>
      <c r="E57" s="1"/>
      <c r="F57" s="1"/>
      <c r="G57" s="1"/>
      <c r="H57" s="1"/>
      <c r="I57" s="1"/>
      <c r="J57" s="1"/>
      <c r="K57" s="1"/>
    </row>
    <row r="58" spans="2:11" s="16" customFormat="1" ht="48" customHeight="1" thickBot="1">
      <c r="B58" s="81">
        <f>B42-I51</f>
        <v>0</v>
      </c>
      <c r="C58" s="82"/>
      <c r="D58" s="35"/>
      <c r="E58" s="35"/>
      <c r="G58" s="1"/>
      <c r="H58" s="1"/>
      <c r="I58" s="1"/>
      <c r="J58" s="1"/>
      <c r="K58" s="1"/>
    </row>
    <row r="59" spans="2:11" s="16" customFormat="1" ht="8.4" customHeight="1" thickBo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s="16" customFormat="1" ht="61.2" customHeight="1">
      <c r="B60" s="61" t="s">
        <v>10</v>
      </c>
      <c r="C60" s="62"/>
      <c r="D60" s="63"/>
      <c r="E60" s="64" t="s">
        <v>4</v>
      </c>
      <c r="F60" s="64"/>
      <c r="G60" s="64" t="s">
        <v>60</v>
      </c>
      <c r="H60" s="64"/>
      <c r="I60" s="64" t="s">
        <v>56</v>
      </c>
      <c r="J60" s="65"/>
      <c r="K60" s="1"/>
    </row>
    <row r="61" spans="2:11" s="16" customFormat="1" ht="15" thickBot="1">
      <c r="B61" s="72"/>
      <c r="C61" s="73"/>
      <c r="D61" s="74"/>
      <c r="E61" s="66" t="s">
        <v>24</v>
      </c>
      <c r="F61" s="66"/>
      <c r="G61" s="66" t="s">
        <v>53</v>
      </c>
      <c r="H61" s="66"/>
      <c r="I61" s="66" t="s">
        <v>55</v>
      </c>
      <c r="J61" s="67"/>
      <c r="K61" s="1"/>
    </row>
    <row r="62" spans="2:11" s="16" customFormat="1" ht="14.4">
      <c r="B62" s="61"/>
      <c r="C62" s="62"/>
      <c r="D62" s="63"/>
      <c r="E62" s="68" t="s">
        <v>0</v>
      </c>
      <c r="F62" s="68"/>
      <c r="G62" s="69" t="s">
        <v>0</v>
      </c>
      <c r="H62" s="70"/>
      <c r="I62" s="68" t="s">
        <v>0</v>
      </c>
      <c r="J62" s="71"/>
      <c r="K62" s="1"/>
    </row>
    <row r="63" spans="2:11" s="16" customFormat="1" ht="45.6" customHeight="1">
      <c r="B63" s="75"/>
      <c r="C63" s="76"/>
      <c r="D63" s="77"/>
      <c r="E63" s="41"/>
      <c r="F63" s="41"/>
      <c r="G63" s="42">
        <f>ROUNDDOWN(E63*4/5,0)</f>
        <v>0</v>
      </c>
      <c r="H63" s="42"/>
      <c r="I63" s="43"/>
      <c r="J63" s="44"/>
      <c r="K63" s="1"/>
    </row>
    <row r="64" spans="2:11" s="16" customFormat="1" ht="60" customHeight="1">
      <c r="B64" s="38"/>
      <c r="C64" s="39"/>
      <c r="D64" s="40"/>
      <c r="E64" s="41"/>
      <c r="F64" s="41"/>
      <c r="G64" s="42">
        <f>ROUNDDOWN(E64*4/5,0)</f>
        <v>0</v>
      </c>
      <c r="H64" s="42"/>
      <c r="I64" s="43"/>
      <c r="J64" s="44"/>
      <c r="K64" s="1"/>
    </row>
    <row r="65" spans="2:11" s="16" customFormat="1" ht="60" customHeight="1">
      <c r="B65" s="38"/>
      <c r="C65" s="39"/>
      <c r="D65" s="40"/>
      <c r="E65" s="53"/>
      <c r="F65" s="53"/>
      <c r="G65" s="42">
        <f>ROUNDDOWN(E65*4/5,0)</f>
        <v>0</v>
      </c>
      <c r="H65" s="42"/>
      <c r="I65" s="54"/>
      <c r="J65" s="55"/>
      <c r="K65" s="1"/>
    </row>
    <row r="66" spans="2:11" s="16" customFormat="1" ht="60" customHeight="1" thickBot="1">
      <c r="B66" s="56"/>
      <c r="C66" s="57"/>
      <c r="D66" s="58"/>
      <c r="E66" s="53"/>
      <c r="F66" s="53"/>
      <c r="G66" s="42">
        <f>ROUNDDOWN(E66*4/5,0)</f>
        <v>0</v>
      </c>
      <c r="H66" s="42"/>
      <c r="I66" s="59"/>
      <c r="J66" s="60"/>
      <c r="K66" s="1"/>
    </row>
    <row r="67" spans="2:11" s="16" customFormat="1" ht="60" customHeight="1" thickBot="1">
      <c r="B67" s="45" t="s">
        <v>1</v>
      </c>
      <c r="C67" s="46"/>
      <c r="D67" s="47"/>
      <c r="E67" s="48"/>
      <c r="F67" s="49"/>
      <c r="G67" s="50">
        <f>SUM(G63:H66)</f>
        <v>0</v>
      </c>
      <c r="H67" s="51"/>
      <c r="I67" s="50">
        <f>ROUNDDOWN(MIN(G67,D58:E58),-3)</f>
        <v>0</v>
      </c>
      <c r="J67" s="52"/>
      <c r="K67" s="34"/>
    </row>
    <row r="68" spans="2:11" ht="14.4">
      <c r="B68" s="4"/>
      <c r="C68" s="4"/>
      <c r="D68" s="21"/>
      <c r="E68" s="21"/>
      <c r="F68" s="21"/>
      <c r="G68" s="21"/>
      <c r="H68" s="22"/>
      <c r="I68" s="22"/>
    </row>
    <row r="69" spans="2:11" ht="31.2" customHeight="1">
      <c r="B69" s="94" t="s">
        <v>67</v>
      </c>
      <c r="C69" s="94"/>
      <c r="D69" s="94"/>
      <c r="E69" s="94"/>
      <c r="F69" s="1"/>
      <c r="G69" s="1"/>
      <c r="H69" s="3"/>
      <c r="I69" s="3"/>
    </row>
    <row r="70" spans="2:11" ht="6" customHeight="1" thickBot="1">
      <c r="B70" s="1"/>
      <c r="C70" s="1"/>
      <c r="D70" s="1"/>
      <c r="E70" s="1"/>
      <c r="F70" s="1"/>
      <c r="G70" s="1"/>
      <c r="H70" s="3"/>
      <c r="I70" s="3"/>
    </row>
    <row r="71" spans="2:11" ht="38.4" customHeight="1">
      <c r="B71" s="61" t="s">
        <v>7</v>
      </c>
      <c r="C71" s="63"/>
      <c r="D71" s="9" t="s">
        <v>8</v>
      </c>
      <c r="E71" s="1"/>
      <c r="H71" s="95" t="s">
        <v>65</v>
      </c>
      <c r="I71" s="96"/>
    </row>
    <row r="72" spans="2:11" ht="15" thickBot="1">
      <c r="B72" s="19"/>
      <c r="C72" s="20"/>
      <c r="D72" s="10" t="s">
        <v>58</v>
      </c>
      <c r="E72" s="1"/>
      <c r="H72" s="97"/>
      <c r="I72" s="98"/>
    </row>
    <row r="73" spans="2:11" ht="14.4">
      <c r="B73" s="61"/>
      <c r="C73" s="63"/>
      <c r="D73" s="11" t="s">
        <v>0</v>
      </c>
      <c r="E73" s="1"/>
      <c r="H73" s="99" t="s">
        <v>0</v>
      </c>
      <c r="I73" s="100"/>
    </row>
    <row r="74" spans="2:11" ht="67.8" customHeight="1" thickBot="1">
      <c r="B74" s="88"/>
      <c r="C74" s="89"/>
      <c r="D74" s="12" t="str">
        <f>IF(B74="","0","50,000")</f>
        <v>0</v>
      </c>
      <c r="E74" s="1"/>
      <c r="H74" s="90">
        <f>MIN(H21+I36+I51+I67+D74,I9)</f>
        <v>0</v>
      </c>
      <c r="I74" s="91"/>
    </row>
    <row r="75" spans="2:11" ht="11.25" customHeight="1">
      <c r="B75" s="1"/>
      <c r="C75" s="1"/>
      <c r="D75" s="1"/>
      <c r="E75" s="1"/>
      <c r="F75" s="1"/>
      <c r="G75" s="1"/>
      <c r="H75" s="3"/>
      <c r="I75" s="3"/>
    </row>
    <row r="76" spans="2:11" s="7" customFormat="1" ht="14.4" customHeight="1">
      <c r="B76" s="92" t="s">
        <v>13</v>
      </c>
      <c r="C76" s="92"/>
      <c r="D76" s="92"/>
      <c r="E76" s="92"/>
      <c r="F76" s="92"/>
      <c r="G76" s="92"/>
      <c r="H76" s="92"/>
      <c r="I76" s="92"/>
    </row>
    <row r="77" spans="2:11" ht="14.4">
      <c r="B77" s="1"/>
      <c r="C77" s="3"/>
      <c r="D77" s="3"/>
      <c r="E77" s="3"/>
      <c r="F77" s="3"/>
      <c r="G77" s="3"/>
      <c r="H77" s="3"/>
      <c r="I77" s="3"/>
    </row>
  </sheetData>
  <mergeCells count="149">
    <mergeCell ref="B3:I3"/>
    <mergeCell ref="G4:I4"/>
    <mergeCell ref="B5:C5"/>
    <mergeCell ref="G5:I5"/>
    <mergeCell ref="B6:C6"/>
    <mergeCell ref="B14:C14"/>
    <mergeCell ref="D14:E14"/>
    <mergeCell ref="F14:G14"/>
    <mergeCell ref="H14:I14"/>
    <mergeCell ref="C7:C8"/>
    <mergeCell ref="B15:C15"/>
    <mergeCell ref="D15:E15"/>
    <mergeCell ref="F15:G15"/>
    <mergeCell ref="H15:I15"/>
    <mergeCell ref="B16:C17"/>
    <mergeCell ref="D16:E16"/>
    <mergeCell ref="F16:G16"/>
    <mergeCell ref="H16:I16"/>
    <mergeCell ref="D17:E17"/>
    <mergeCell ref="F17:G17"/>
    <mergeCell ref="B25:C25"/>
    <mergeCell ref="B26:C26"/>
    <mergeCell ref="H17:I17"/>
    <mergeCell ref="B19:C19"/>
    <mergeCell ref="D19:E19"/>
    <mergeCell ref="F19:G19"/>
    <mergeCell ref="H19:I19"/>
    <mergeCell ref="B20:C20"/>
    <mergeCell ref="D20:E20"/>
    <mergeCell ref="F20:G20"/>
    <mergeCell ref="H20:I20"/>
    <mergeCell ref="B18:C18"/>
    <mergeCell ref="B74:C74"/>
    <mergeCell ref="H74:I74"/>
    <mergeCell ref="B76:I76"/>
    <mergeCell ref="B12:I12"/>
    <mergeCell ref="B44:D44"/>
    <mergeCell ref="E44:F44"/>
    <mergeCell ref="G44:H44"/>
    <mergeCell ref="I44:J44"/>
    <mergeCell ref="B45:D45"/>
    <mergeCell ref="E45:F45"/>
    <mergeCell ref="B27:C27"/>
    <mergeCell ref="B69:E69"/>
    <mergeCell ref="B71:C71"/>
    <mergeCell ref="H71:I71"/>
    <mergeCell ref="H72:I72"/>
    <mergeCell ref="B73:C73"/>
    <mergeCell ref="H73:I73"/>
    <mergeCell ref="G45:H45"/>
    <mergeCell ref="I45:J45"/>
    <mergeCell ref="B46:D47"/>
    <mergeCell ref="B21:C21"/>
    <mergeCell ref="D21:E21"/>
    <mergeCell ref="F21:G21"/>
    <mergeCell ref="H21:I21"/>
    <mergeCell ref="B48:D48"/>
    <mergeCell ref="E48:F48"/>
    <mergeCell ref="G48:H48"/>
    <mergeCell ref="I48:J48"/>
    <mergeCell ref="E46:F46"/>
    <mergeCell ref="G46:H46"/>
    <mergeCell ref="I46:J46"/>
    <mergeCell ref="E47:F47"/>
    <mergeCell ref="G47:H47"/>
    <mergeCell ref="I47:J47"/>
    <mergeCell ref="B51:D51"/>
    <mergeCell ref="E51:F51"/>
    <mergeCell ref="G51:H51"/>
    <mergeCell ref="I51:J51"/>
    <mergeCell ref="B49:D49"/>
    <mergeCell ref="E49:F49"/>
    <mergeCell ref="G49:H49"/>
    <mergeCell ref="I49:J49"/>
    <mergeCell ref="B50:D50"/>
    <mergeCell ref="E50:F50"/>
    <mergeCell ref="G50:H50"/>
    <mergeCell ref="I50:J50"/>
    <mergeCell ref="E35:F35"/>
    <mergeCell ref="G35:H35"/>
    <mergeCell ref="I35:J35"/>
    <mergeCell ref="B33:D33"/>
    <mergeCell ref="E33:F33"/>
    <mergeCell ref="G33:H33"/>
    <mergeCell ref="I33:J33"/>
    <mergeCell ref="G30:H30"/>
    <mergeCell ref="I30:J30"/>
    <mergeCell ref="B31:D32"/>
    <mergeCell ref="E31:F31"/>
    <mergeCell ref="G31:H31"/>
    <mergeCell ref="I31:J31"/>
    <mergeCell ref="E32:F32"/>
    <mergeCell ref="G32:H32"/>
    <mergeCell ref="I32:J32"/>
    <mergeCell ref="B56:C56"/>
    <mergeCell ref="B57:C57"/>
    <mergeCell ref="B58:C58"/>
    <mergeCell ref="B40:C40"/>
    <mergeCell ref="B41:C41"/>
    <mergeCell ref="B42:C42"/>
    <mergeCell ref="D18:E18"/>
    <mergeCell ref="F18:G18"/>
    <mergeCell ref="H18:I18"/>
    <mergeCell ref="B36:D36"/>
    <mergeCell ref="E36:F36"/>
    <mergeCell ref="G36:H36"/>
    <mergeCell ref="I36:J36"/>
    <mergeCell ref="B29:D29"/>
    <mergeCell ref="E29:F29"/>
    <mergeCell ref="G29:H29"/>
    <mergeCell ref="I29:J29"/>
    <mergeCell ref="B30:D30"/>
    <mergeCell ref="E30:F30"/>
    <mergeCell ref="B34:D34"/>
    <mergeCell ref="E34:F34"/>
    <mergeCell ref="G34:H34"/>
    <mergeCell ref="I34:J34"/>
    <mergeCell ref="B35:D35"/>
    <mergeCell ref="B60:D60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B61:D61"/>
    <mergeCell ref="B62:D63"/>
    <mergeCell ref="E63:F63"/>
    <mergeCell ref="G63:H63"/>
    <mergeCell ref="I63:J63"/>
    <mergeCell ref="B64:D64"/>
    <mergeCell ref="E64:F64"/>
    <mergeCell ref="G64:H64"/>
    <mergeCell ref="I64:J64"/>
    <mergeCell ref="B67:D67"/>
    <mergeCell ref="E67:F67"/>
    <mergeCell ref="G67:H67"/>
    <mergeCell ref="I67:J67"/>
    <mergeCell ref="B65:D65"/>
    <mergeCell ref="E65:F65"/>
    <mergeCell ref="G65:H65"/>
    <mergeCell ref="I65:J65"/>
    <mergeCell ref="B66:D66"/>
    <mergeCell ref="E66:F66"/>
    <mergeCell ref="G66:H66"/>
    <mergeCell ref="I66:J66"/>
  </mergeCells>
  <phoneticPr fontId="2"/>
  <dataValidations count="1">
    <dataValidation type="list" allowBlank="1" showInputMessage="1" showErrorMessage="1" sqref="C9:C10" xr:uid="{C36FF6C7-68FB-4AF7-8541-A19FEEC1971C}">
      <formula1>"〇, 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rowBreaks count="3" manualBreakCount="3">
    <brk id="22" max="9" man="1"/>
    <brk id="37" max="9" man="1"/>
    <brk id="52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8DF8-7B9B-4C3A-9519-B0926167F603}">
  <sheetPr>
    <tabColor rgb="FFFF0000"/>
  </sheetPr>
  <dimension ref="B2:K77"/>
  <sheetViews>
    <sheetView showZeros="0" view="pageBreakPreview" topLeftCell="A66" zoomScale="85" zoomScaleNormal="100" zoomScaleSheetLayoutView="85" workbookViewId="0">
      <selection activeCell="B70" sqref="B70"/>
    </sheetView>
  </sheetViews>
  <sheetFormatPr defaultColWidth="9" defaultRowHeight="13.2"/>
  <cols>
    <col min="1" max="1" width="9" style="5"/>
    <col min="2" max="2" width="42.109375" style="5" customWidth="1"/>
    <col min="3" max="3" width="11.109375" style="5" customWidth="1"/>
    <col min="4" max="4" width="20.88671875" style="5" customWidth="1"/>
    <col min="5" max="5" width="19.6640625" style="5" customWidth="1"/>
    <col min="6" max="6" width="13.77734375" style="5" customWidth="1"/>
    <col min="7" max="7" width="23.44140625" style="5" customWidth="1"/>
    <col min="8" max="8" width="16" style="5" customWidth="1"/>
    <col min="9" max="9" width="26.6640625" style="5" customWidth="1"/>
    <col min="10" max="16384" width="9" style="5"/>
  </cols>
  <sheetData>
    <row r="2" spans="2:9" ht="18.75" customHeight="1">
      <c r="B2" s="1" t="s">
        <v>20</v>
      </c>
      <c r="C2" s="1"/>
      <c r="D2" s="2"/>
      <c r="E2" s="3"/>
      <c r="F2" s="3"/>
      <c r="G2" s="3"/>
      <c r="H2" s="3"/>
      <c r="I2" s="3"/>
    </row>
    <row r="3" spans="2:9" ht="30" customHeight="1">
      <c r="B3" s="131" t="s">
        <v>11</v>
      </c>
      <c r="C3" s="131"/>
      <c r="D3" s="131"/>
      <c r="E3" s="131"/>
      <c r="F3" s="131"/>
      <c r="G3" s="131"/>
      <c r="H3" s="131"/>
      <c r="I3" s="131"/>
    </row>
    <row r="4" spans="2:9" ht="19.5" customHeight="1">
      <c r="B4" s="4"/>
      <c r="C4" s="4"/>
      <c r="D4" s="4"/>
      <c r="F4" s="23" t="s">
        <v>25</v>
      </c>
      <c r="G4" s="163" t="s">
        <v>36</v>
      </c>
      <c r="H4" s="163"/>
      <c r="I4" s="163"/>
    </row>
    <row r="5" spans="2:9" ht="18.75" customHeight="1">
      <c r="B5" s="133"/>
      <c r="C5" s="133"/>
      <c r="D5" s="1"/>
      <c r="F5" s="24" t="s">
        <v>26</v>
      </c>
      <c r="G5" s="164" t="s">
        <v>37</v>
      </c>
      <c r="H5" s="164"/>
      <c r="I5" s="164"/>
    </row>
    <row r="6" spans="2:9" ht="12" customHeight="1" thickBot="1">
      <c r="B6" s="68"/>
      <c r="C6" s="68"/>
      <c r="D6" s="1"/>
      <c r="E6" s="1"/>
      <c r="F6" s="1"/>
      <c r="G6" s="1"/>
      <c r="H6" s="3"/>
      <c r="I6" s="3"/>
    </row>
    <row r="7" spans="2:9" ht="18" customHeight="1">
      <c r="B7" s="13" t="s">
        <v>45</v>
      </c>
      <c r="C7" s="137" t="s">
        <v>48</v>
      </c>
      <c r="D7" s="28" t="s">
        <v>47</v>
      </c>
      <c r="E7" s="1"/>
      <c r="F7" s="1"/>
      <c r="H7" s="3"/>
      <c r="I7" s="15" t="s">
        <v>5</v>
      </c>
    </row>
    <row r="8" spans="2:9" ht="15" customHeight="1" thickBot="1">
      <c r="B8" s="14"/>
      <c r="C8" s="138"/>
      <c r="D8" s="14" t="s">
        <v>50</v>
      </c>
      <c r="E8" s="1"/>
      <c r="F8" s="1"/>
      <c r="H8" s="3"/>
      <c r="I8" s="14" t="s">
        <v>64</v>
      </c>
    </row>
    <row r="9" spans="2:9" ht="43.2" customHeight="1" thickBot="1">
      <c r="B9" s="29" t="s">
        <v>46</v>
      </c>
      <c r="C9" s="30"/>
      <c r="D9" s="31" t="str">
        <f>IF(C9="〇",9000000,"")</f>
        <v/>
      </c>
      <c r="E9" s="1"/>
      <c r="F9" s="1"/>
      <c r="H9" s="3"/>
      <c r="I9" s="33">
        <v>9150000</v>
      </c>
    </row>
    <row r="10" spans="2:9" ht="43.2" customHeight="1" thickBot="1">
      <c r="B10" s="36" t="s">
        <v>54</v>
      </c>
      <c r="C10" s="32" t="s">
        <v>49</v>
      </c>
      <c r="D10" s="31">
        <f>IF(C10="〇",9150000,"")</f>
        <v>9150000</v>
      </c>
      <c r="E10" s="1"/>
      <c r="F10" s="1"/>
      <c r="H10" s="3"/>
      <c r="I10" s="1"/>
    </row>
    <row r="11" spans="2:9" ht="7.8" customHeight="1">
      <c r="B11" s="1"/>
      <c r="C11" s="1"/>
      <c r="D11" s="1"/>
      <c r="E11" s="1"/>
      <c r="F11" s="1"/>
      <c r="G11" s="1"/>
      <c r="H11" s="3"/>
      <c r="I11" s="3"/>
    </row>
    <row r="12" spans="2:9" s="27" customFormat="1" ht="41.4" customHeight="1">
      <c r="B12" s="93" t="s">
        <v>31</v>
      </c>
      <c r="C12" s="93"/>
      <c r="D12" s="93"/>
      <c r="E12" s="93"/>
      <c r="F12" s="93"/>
      <c r="G12" s="93"/>
      <c r="H12" s="93"/>
      <c r="I12" s="93"/>
    </row>
    <row r="13" spans="2:9" ht="7.8" customHeight="1" thickBot="1">
      <c r="B13" s="8"/>
      <c r="C13" s="1"/>
      <c r="D13" s="1"/>
      <c r="E13" s="1"/>
      <c r="F13" s="1"/>
      <c r="G13" s="1"/>
      <c r="H13" s="3"/>
      <c r="I13" s="3"/>
    </row>
    <row r="14" spans="2:9" s="6" customFormat="1" ht="60" customHeight="1">
      <c r="B14" s="78" t="s">
        <v>2</v>
      </c>
      <c r="C14" s="64"/>
      <c r="D14" s="64" t="s">
        <v>4</v>
      </c>
      <c r="E14" s="64"/>
      <c r="F14" s="135" t="s">
        <v>27</v>
      </c>
      <c r="G14" s="136"/>
      <c r="H14" s="135" t="s">
        <v>51</v>
      </c>
      <c r="I14" s="96"/>
    </row>
    <row r="15" spans="2:9" s="17" customFormat="1" ht="15" customHeight="1" thickBot="1">
      <c r="B15" s="80"/>
      <c r="C15" s="66"/>
      <c r="D15" s="66" t="s">
        <v>6</v>
      </c>
      <c r="E15" s="66"/>
      <c r="F15" s="120" t="s">
        <v>3</v>
      </c>
      <c r="G15" s="121"/>
      <c r="H15" s="120" t="s">
        <v>16</v>
      </c>
      <c r="I15" s="122"/>
    </row>
    <row r="16" spans="2:9" s="17" customFormat="1" ht="15" customHeight="1">
      <c r="B16" s="158" t="s">
        <v>38</v>
      </c>
      <c r="C16" s="159"/>
      <c r="D16" s="127" t="s">
        <v>0</v>
      </c>
      <c r="E16" s="127"/>
      <c r="F16" s="69" t="s">
        <v>0</v>
      </c>
      <c r="G16" s="70"/>
      <c r="H16" s="69" t="s">
        <v>0</v>
      </c>
      <c r="I16" s="71"/>
    </row>
    <row r="17" spans="2:10" ht="48.6" customHeight="1">
      <c r="B17" s="160"/>
      <c r="C17" s="161"/>
      <c r="D17" s="162">
        <v>850000</v>
      </c>
      <c r="E17" s="162"/>
      <c r="F17" s="129">
        <f>ROUNDDOWN(D17*4/5,0)</f>
        <v>680000</v>
      </c>
      <c r="G17" s="130"/>
      <c r="H17" s="107"/>
      <c r="I17" s="108"/>
    </row>
    <row r="18" spans="2:10" ht="60" customHeight="1">
      <c r="B18" s="155" t="s">
        <v>39</v>
      </c>
      <c r="C18" s="156"/>
      <c r="D18" s="157">
        <v>1000000</v>
      </c>
      <c r="E18" s="157"/>
      <c r="F18" s="84">
        <f>ROUNDDOWN(D18*4/5,0)</f>
        <v>800000</v>
      </c>
      <c r="G18" s="85"/>
      <c r="H18" s="86"/>
      <c r="I18" s="87"/>
    </row>
    <row r="19" spans="2:10" ht="60" customHeight="1">
      <c r="B19" s="155" t="s">
        <v>41</v>
      </c>
      <c r="C19" s="156"/>
      <c r="D19" s="157">
        <v>175000</v>
      </c>
      <c r="E19" s="157"/>
      <c r="F19" s="84">
        <f>ROUNDDOWN(D19*4/5,0)</f>
        <v>140000</v>
      </c>
      <c r="G19" s="85"/>
      <c r="H19" s="86"/>
      <c r="I19" s="87"/>
    </row>
    <row r="20" spans="2:10" ht="60" customHeight="1" thickBot="1">
      <c r="B20" s="113"/>
      <c r="C20" s="114"/>
      <c r="D20" s="115"/>
      <c r="E20" s="115"/>
      <c r="F20" s="116">
        <f>ROUNDDOWN(D20*4/5,0)</f>
        <v>0</v>
      </c>
      <c r="G20" s="117"/>
      <c r="H20" s="118"/>
      <c r="I20" s="119"/>
    </row>
    <row r="21" spans="2:10" ht="66" customHeight="1" thickBot="1">
      <c r="B21" s="101" t="s">
        <v>1</v>
      </c>
      <c r="C21" s="102"/>
      <c r="D21" s="103">
        <f>SUM(D17:E20)</f>
        <v>2025000</v>
      </c>
      <c r="E21" s="103"/>
      <c r="F21" s="104">
        <f>SUM(F17:G20)</f>
        <v>1620000</v>
      </c>
      <c r="G21" s="105"/>
      <c r="H21" s="50">
        <f>ROUNDDOWN(MIN(B10,F21),-3)</f>
        <v>1620000</v>
      </c>
      <c r="I21" s="106"/>
    </row>
    <row r="22" spans="2:10" ht="16.8" customHeight="1">
      <c r="B22" s="1"/>
      <c r="C22" s="1"/>
      <c r="D22" s="1"/>
      <c r="E22" s="18"/>
      <c r="F22" s="1"/>
      <c r="G22" s="1"/>
      <c r="H22" s="3"/>
      <c r="I22" s="3"/>
    </row>
    <row r="23" spans="2:10" ht="25.2" customHeight="1">
      <c r="B23" s="26" t="s">
        <v>33</v>
      </c>
      <c r="C23" s="1"/>
      <c r="D23" s="1"/>
      <c r="E23" s="1"/>
      <c r="F23" s="1"/>
      <c r="G23" s="1"/>
      <c r="H23" s="1"/>
      <c r="I23" s="1"/>
    </row>
    <row r="24" spans="2:10" ht="14.4" customHeight="1" thickBot="1">
      <c r="B24" s="16"/>
      <c r="C24" s="1"/>
      <c r="D24" s="1"/>
      <c r="E24" s="1"/>
      <c r="F24" s="1"/>
      <c r="G24" s="1"/>
      <c r="H24" s="1"/>
      <c r="I24" s="1"/>
    </row>
    <row r="25" spans="2:10" ht="40.799999999999997" customHeight="1">
      <c r="B25" s="78" t="s">
        <v>17</v>
      </c>
      <c r="C25" s="79"/>
      <c r="D25" s="1"/>
      <c r="E25" s="1"/>
      <c r="F25" s="1"/>
      <c r="G25" s="1"/>
      <c r="H25" s="1"/>
      <c r="I25" s="1"/>
    </row>
    <row r="26" spans="2:10" ht="16.2" customHeight="1" thickBot="1">
      <c r="B26" s="80" t="s">
        <v>18</v>
      </c>
      <c r="C26" s="67"/>
      <c r="D26" s="1"/>
      <c r="E26" s="1"/>
      <c r="F26" s="1"/>
      <c r="G26" s="1"/>
      <c r="H26" s="1"/>
      <c r="I26" s="1"/>
    </row>
    <row r="27" spans="2:10" ht="47.4" customHeight="1" thickBot="1">
      <c r="B27" s="81">
        <f>MIN(D9:D10)-H21</f>
        <v>7530000</v>
      </c>
      <c r="C27" s="82"/>
      <c r="D27" s="1"/>
      <c r="E27" s="1"/>
      <c r="F27" s="1"/>
      <c r="G27" s="1"/>
      <c r="H27" s="1"/>
      <c r="I27" s="1"/>
    </row>
    <row r="28" spans="2:10" ht="11.25" customHeight="1" thickBot="1">
      <c r="B28" s="1"/>
      <c r="C28" s="1"/>
      <c r="D28" s="1"/>
      <c r="E28" s="1"/>
      <c r="F28" s="1"/>
      <c r="G28" s="1"/>
      <c r="H28" s="1"/>
      <c r="I28" s="1"/>
    </row>
    <row r="29" spans="2:10" ht="60" customHeight="1">
      <c r="B29" s="61" t="s">
        <v>10</v>
      </c>
      <c r="C29" s="62"/>
      <c r="D29" s="63"/>
      <c r="E29" s="64" t="s">
        <v>4</v>
      </c>
      <c r="F29" s="64"/>
      <c r="G29" s="64" t="s">
        <v>34</v>
      </c>
      <c r="H29" s="64"/>
      <c r="I29" s="64" t="s">
        <v>28</v>
      </c>
      <c r="J29" s="65"/>
    </row>
    <row r="30" spans="2:10" ht="15" thickBot="1">
      <c r="B30" s="72"/>
      <c r="C30" s="73"/>
      <c r="D30" s="74"/>
      <c r="E30" s="66" t="s">
        <v>21</v>
      </c>
      <c r="F30" s="66"/>
      <c r="G30" s="66" t="s">
        <v>19</v>
      </c>
      <c r="H30" s="66"/>
      <c r="I30" s="66" t="s">
        <v>22</v>
      </c>
      <c r="J30" s="67"/>
    </row>
    <row r="31" spans="2:10" ht="15" customHeight="1">
      <c r="B31" s="145" t="s">
        <v>40</v>
      </c>
      <c r="C31" s="146"/>
      <c r="D31" s="147"/>
      <c r="E31" s="68" t="s">
        <v>0</v>
      </c>
      <c r="F31" s="68"/>
      <c r="G31" s="69" t="s">
        <v>0</v>
      </c>
      <c r="H31" s="70"/>
      <c r="I31" s="68" t="s">
        <v>0</v>
      </c>
      <c r="J31" s="71"/>
    </row>
    <row r="32" spans="2:10" ht="42" customHeight="1">
      <c r="B32" s="148"/>
      <c r="C32" s="149"/>
      <c r="D32" s="150"/>
      <c r="E32" s="144">
        <v>500000</v>
      </c>
      <c r="F32" s="144"/>
      <c r="G32" s="42">
        <f>ROUNDDOWN(E32*4/5,0)</f>
        <v>400000</v>
      </c>
      <c r="H32" s="42"/>
      <c r="I32" s="43"/>
      <c r="J32" s="44"/>
    </row>
    <row r="33" spans="2:10" ht="60" customHeight="1">
      <c r="B33" s="141" t="s">
        <v>42</v>
      </c>
      <c r="C33" s="142"/>
      <c r="D33" s="143"/>
      <c r="E33" s="144">
        <v>100000</v>
      </c>
      <c r="F33" s="144"/>
      <c r="G33" s="42">
        <f t="shared" ref="G33:G35" si="0">ROUNDDOWN(E33*4/5,0)</f>
        <v>80000</v>
      </c>
      <c r="H33" s="42"/>
      <c r="I33" s="43"/>
      <c r="J33" s="44"/>
    </row>
    <row r="34" spans="2:10" ht="60" customHeight="1">
      <c r="B34" s="141" t="s">
        <v>9</v>
      </c>
      <c r="C34" s="142"/>
      <c r="D34" s="143"/>
      <c r="E34" s="153">
        <v>250000</v>
      </c>
      <c r="F34" s="154"/>
      <c r="G34" s="42">
        <f t="shared" si="0"/>
        <v>200000</v>
      </c>
      <c r="H34" s="42"/>
      <c r="I34" s="54"/>
      <c r="J34" s="55"/>
    </row>
    <row r="35" spans="2:10" ht="60" customHeight="1" thickBot="1">
      <c r="B35" s="56"/>
      <c r="C35" s="57"/>
      <c r="D35" s="58"/>
      <c r="E35" s="53"/>
      <c r="F35" s="53"/>
      <c r="G35" s="42">
        <f t="shared" si="0"/>
        <v>0</v>
      </c>
      <c r="H35" s="42"/>
      <c r="I35" s="59"/>
      <c r="J35" s="60"/>
    </row>
    <row r="36" spans="2:10" ht="60" customHeight="1" thickBot="1">
      <c r="B36" s="45" t="s">
        <v>1</v>
      </c>
      <c r="C36" s="46"/>
      <c r="D36" s="47"/>
      <c r="E36" s="48"/>
      <c r="F36" s="49"/>
      <c r="G36" s="50">
        <f>SUM(G32:H35)</f>
        <v>680000</v>
      </c>
      <c r="H36" s="51"/>
      <c r="I36" s="50">
        <f>ROUNDDOWN(MIN(G36,B27),-3)</f>
        <v>680000</v>
      </c>
      <c r="J36" s="52"/>
    </row>
    <row r="37" spans="2:10" ht="19.8" customHeight="1">
      <c r="B37" s="4"/>
      <c r="C37" s="4"/>
      <c r="D37" s="21"/>
      <c r="E37" s="21"/>
      <c r="F37" s="21"/>
      <c r="G37" s="21"/>
      <c r="H37" s="22"/>
      <c r="I37" s="22"/>
    </row>
    <row r="38" spans="2:10" ht="19.8" customHeight="1">
      <c r="B38" s="25" t="s">
        <v>59</v>
      </c>
      <c r="C38" s="4"/>
      <c r="D38" s="21"/>
      <c r="E38" s="21"/>
      <c r="F38" s="21"/>
      <c r="G38" s="21"/>
      <c r="H38" s="22"/>
      <c r="I38" s="22"/>
    </row>
    <row r="39" spans="2:10" ht="10.8" customHeight="1" thickBot="1">
      <c r="B39" s="25"/>
      <c r="C39" s="4"/>
      <c r="D39" s="21"/>
      <c r="E39" s="21"/>
      <c r="F39" s="21"/>
      <c r="G39" s="21"/>
      <c r="H39" s="22"/>
      <c r="I39" s="22"/>
    </row>
    <row r="40" spans="2:10" ht="40.799999999999997" customHeight="1">
      <c r="B40" s="78" t="s">
        <v>29</v>
      </c>
      <c r="C40" s="79"/>
      <c r="D40" s="21"/>
      <c r="E40" s="21"/>
      <c r="F40" s="21"/>
      <c r="G40" s="21"/>
      <c r="H40" s="22"/>
      <c r="I40" s="22"/>
    </row>
    <row r="41" spans="2:10" ht="16.2" customHeight="1" thickBot="1">
      <c r="B41" s="80" t="s">
        <v>23</v>
      </c>
      <c r="C41" s="67"/>
      <c r="D41" s="21"/>
      <c r="E41" s="21"/>
      <c r="F41" s="21"/>
      <c r="G41" s="21"/>
      <c r="H41" s="22"/>
      <c r="I41" s="22"/>
    </row>
    <row r="42" spans="2:10" ht="47.4" customHeight="1" thickBot="1">
      <c r="B42" s="81">
        <f>B27-I36</f>
        <v>6850000</v>
      </c>
      <c r="C42" s="82"/>
      <c r="D42" s="21"/>
      <c r="E42" s="21"/>
      <c r="F42" s="21"/>
      <c r="G42" s="21"/>
      <c r="H42" s="22"/>
      <c r="I42" s="22"/>
    </row>
    <row r="43" spans="2:10" ht="7.8" customHeight="1" thickBot="1">
      <c r="B43" s="25"/>
      <c r="C43" s="1"/>
      <c r="D43" s="1"/>
      <c r="E43" s="1"/>
      <c r="F43" s="1"/>
      <c r="G43" s="1"/>
      <c r="H43" s="1"/>
      <c r="I43" s="1"/>
    </row>
    <row r="44" spans="2:10" ht="49.2" customHeight="1">
      <c r="B44" s="61" t="s">
        <v>10</v>
      </c>
      <c r="C44" s="62"/>
      <c r="D44" s="63"/>
      <c r="E44" s="64" t="s">
        <v>32</v>
      </c>
      <c r="F44" s="64"/>
      <c r="G44" s="64" t="s">
        <v>35</v>
      </c>
      <c r="H44" s="64"/>
      <c r="I44" s="64" t="s">
        <v>30</v>
      </c>
      <c r="J44" s="65"/>
    </row>
    <row r="45" spans="2:10" ht="17.399999999999999" customHeight="1" thickBot="1">
      <c r="B45" s="72"/>
      <c r="C45" s="73"/>
      <c r="D45" s="74"/>
      <c r="E45" s="66" t="s">
        <v>12</v>
      </c>
      <c r="F45" s="66"/>
      <c r="G45" s="66" t="s">
        <v>14</v>
      </c>
      <c r="H45" s="66"/>
      <c r="I45" s="66" t="s">
        <v>15</v>
      </c>
      <c r="J45" s="67"/>
    </row>
    <row r="46" spans="2:10" ht="15" customHeight="1">
      <c r="B46" s="145" t="s">
        <v>43</v>
      </c>
      <c r="C46" s="146"/>
      <c r="D46" s="147"/>
      <c r="E46" s="68" t="s">
        <v>0</v>
      </c>
      <c r="F46" s="68"/>
      <c r="G46" s="69" t="s">
        <v>0</v>
      </c>
      <c r="H46" s="70"/>
      <c r="I46" s="68" t="s">
        <v>0</v>
      </c>
      <c r="J46" s="71"/>
    </row>
    <row r="47" spans="2:10" ht="52.8" customHeight="1">
      <c r="B47" s="148"/>
      <c r="C47" s="149"/>
      <c r="D47" s="150"/>
      <c r="E47" s="144">
        <v>300000</v>
      </c>
      <c r="F47" s="144"/>
      <c r="G47" s="42">
        <f>ROUNDDOWN(E47*4/5,0)</f>
        <v>240000</v>
      </c>
      <c r="H47" s="42"/>
      <c r="I47" s="43"/>
      <c r="J47" s="44"/>
    </row>
    <row r="48" spans="2:10" ht="60" customHeight="1">
      <c r="B48" s="141" t="s">
        <v>44</v>
      </c>
      <c r="C48" s="142"/>
      <c r="D48" s="143"/>
      <c r="E48" s="144">
        <v>1500000</v>
      </c>
      <c r="F48" s="144"/>
      <c r="G48" s="42">
        <f t="shared" ref="G48:G50" si="1">ROUNDDOWN(E48*4/5,0)</f>
        <v>1200000</v>
      </c>
      <c r="H48" s="42"/>
      <c r="I48" s="43"/>
      <c r="J48" s="44"/>
    </row>
    <row r="49" spans="2:11" ht="60.6" customHeight="1">
      <c r="B49" s="141"/>
      <c r="C49" s="142"/>
      <c r="D49" s="143"/>
      <c r="E49" s="153"/>
      <c r="F49" s="154"/>
      <c r="G49" s="42">
        <f t="shared" si="1"/>
        <v>0</v>
      </c>
      <c r="H49" s="42"/>
      <c r="I49" s="54"/>
      <c r="J49" s="55"/>
    </row>
    <row r="50" spans="2:11" ht="60" customHeight="1" thickBot="1">
      <c r="B50" s="56"/>
      <c r="C50" s="57"/>
      <c r="D50" s="58"/>
      <c r="E50" s="53"/>
      <c r="F50" s="53"/>
      <c r="G50" s="42">
        <f t="shared" si="1"/>
        <v>0</v>
      </c>
      <c r="H50" s="42"/>
      <c r="I50" s="59"/>
      <c r="J50" s="60"/>
    </row>
    <row r="51" spans="2:11" ht="52.8" customHeight="1" thickBot="1">
      <c r="B51" s="45" t="s">
        <v>1</v>
      </c>
      <c r="C51" s="46"/>
      <c r="D51" s="47"/>
      <c r="E51" s="48"/>
      <c r="F51" s="49"/>
      <c r="G51" s="50">
        <f>SUM(G47:H50)</f>
        <v>1440000</v>
      </c>
      <c r="H51" s="51"/>
      <c r="I51" s="50">
        <f>ROUNDDOWN(MIN(G51,B38),-3)</f>
        <v>1440000</v>
      </c>
      <c r="J51" s="52"/>
    </row>
    <row r="52" spans="2:11" ht="14.4">
      <c r="B52" s="4"/>
      <c r="C52" s="4"/>
      <c r="D52" s="21"/>
      <c r="E52" s="21"/>
      <c r="F52" s="21"/>
      <c r="G52" s="21"/>
      <c r="H52" s="22"/>
      <c r="I52" s="22"/>
    </row>
    <row r="53" spans="2:11" ht="14.4">
      <c r="B53" s="4"/>
      <c r="C53" s="4"/>
      <c r="D53" s="21"/>
      <c r="E53" s="21"/>
      <c r="F53" s="21"/>
      <c r="G53" s="21"/>
      <c r="H53" s="22"/>
      <c r="I53" s="22"/>
    </row>
    <row r="54" spans="2:11" s="16" customFormat="1" ht="18.600000000000001" customHeight="1">
      <c r="B54" s="25" t="s">
        <v>66</v>
      </c>
      <c r="C54" s="25"/>
      <c r="D54" s="1"/>
      <c r="E54" s="1"/>
      <c r="F54" s="1"/>
      <c r="G54" s="1"/>
      <c r="H54" s="1"/>
      <c r="I54" s="1"/>
      <c r="J54" s="1"/>
      <c r="K54" s="1"/>
    </row>
    <row r="55" spans="2:11" s="16" customFormat="1" ht="8.4" customHeight="1" thickBo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s="16" customFormat="1" ht="40.200000000000003" customHeight="1">
      <c r="B56" s="78" t="s">
        <v>57</v>
      </c>
      <c r="C56" s="79"/>
      <c r="D56" s="8"/>
      <c r="E56" s="8"/>
      <c r="F56" s="8"/>
      <c r="G56" s="1"/>
      <c r="H56" s="1"/>
      <c r="I56" s="1"/>
      <c r="J56" s="1"/>
      <c r="K56" s="1"/>
    </row>
    <row r="57" spans="2:11" s="16" customFormat="1" ht="15" customHeight="1" thickBot="1">
      <c r="B57" s="80" t="s">
        <v>52</v>
      </c>
      <c r="C57" s="67"/>
      <c r="D57" s="1"/>
      <c r="E57" s="1"/>
      <c r="F57" s="1"/>
      <c r="G57" s="1"/>
      <c r="H57" s="1"/>
      <c r="I57" s="1"/>
      <c r="J57" s="1"/>
      <c r="K57" s="1"/>
    </row>
    <row r="58" spans="2:11" s="16" customFormat="1" ht="48" customHeight="1" thickBot="1">
      <c r="B58" s="81">
        <f>B42-I51</f>
        <v>5410000</v>
      </c>
      <c r="C58" s="82"/>
      <c r="D58" s="35"/>
      <c r="E58" s="35"/>
      <c r="G58" s="1"/>
      <c r="H58" s="1"/>
      <c r="I58" s="1"/>
      <c r="J58" s="1"/>
      <c r="K58" s="1"/>
    </row>
    <row r="59" spans="2:11" s="16" customFormat="1" ht="8.4" customHeight="1" thickBo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s="16" customFormat="1" ht="61.2" customHeight="1">
      <c r="B60" s="61" t="s">
        <v>10</v>
      </c>
      <c r="C60" s="62"/>
      <c r="D60" s="63"/>
      <c r="E60" s="64" t="s">
        <v>4</v>
      </c>
      <c r="F60" s="64"/>
      <c r="G60" s="64" t="s">
        <v>60</v>
      </c>
      <c r="H60" s="64"/>
      <c r="I60" s="64" t="s">
        <v>56</v>
      </c>
      <c r="J60" s="65"/>
      <c r="K60" s="1"/>
    </row>
    <row r="61" spans="2:11" s="16" customFormat="1" ht="15" thickBot="1">
      <c r="B61" s="72"/>
      <c r="C61" s="73"/>
      <c r="D61" s="74"/>
      <c r="E61" s="66" t="s">
        <v>24</v>
      </c>
      <c r="F61" s="66"/>
      <c r="G61" s="66" t="s">
        <v>53</v>
      </c>
      <c r="H61" s="66"/>
      <c r="I61" s="66" t="s">
        <v>55</v>
      </c>
      <c r="J61" s="67"/>
      <c r="K61" s="1"/>
    </row>
    <row r="62" spans="2:11" s="16" customFormat="1" ht="14.4">
      <c r="B62" s="145" t="s">
        <v>61</v>
      </c>
      <c r="C62" s="146"/>
      <c r="D62" s="147"/>
      <c r="E62" s="68" t="s">
        <v>0</v>
      </c>
      <c r="F62" s="68"/>
      <c r="G62" s="69" t="s">
        <v>0</v>
      </c>
      <c r="H62" s="70"/>
      <c r="I62" s="68" t="s">
        <v>0</v>
      </c>
      <c r="J62" s="71"/>
      <c r="K62" s="1"/>
    </row>
    <row r="63" spans="2:11" s="16" customFormat="1" ht="45.6" customHeight="1">
      <c r="B63" s="148"/>
      <c r="C63" s="149"/>
      <c r="D63" s="150"/>
      <c r="E63" s="151">
        <v>4000000</v>
      </c>
      <c r="F63" s="152"/>
      <c r="G63" s="42">
        <f>ROUNDDOWN(E63*4/5,0)</f>
        <v>3200000</v>
      </c>
      <c r="H63" s="42"/>
      <c r="I63" s="43"/>
      <c r="J63" s="44"/>
      <c r="K63" s="1"/>
    </row>
    <row r="64" spans="2:11" s="16" customFormat="1" ht="60" customHeight="1">
      <c r="B64" s="141" t="s">
        <v>62</v>
      </c>
      <c r="C64" s="142"/>
      <c r="D64" s="143"/>
      <c r="E64" s="144">
        <v>350000</v>
      </c>
      <c r="F64" s="144"/>
      <c r="G64" s="42">
        <f>ROUNDDOWN(E64*4/5,0)</f>
        <v>280000</v>
      </c>
      <c r="H64" s="42"/>
      <c r="I64" s="43"/>
      <c r="J64" s="44"/>
      <c r="K64" s="1"/>
    </row>
    <row r="65" spans="2:11" s="16" customFormat="1" ht="60" customHeight="1">
      <c r="B65" s="38"/>
      <c r="C65" s="39"/>
      <c r="D65" s="40"/>
      <c r="E65" s="53"/>
      <c r="F65" s="53"/>
      <c r="G65" s="42">
        <f>ROUNDDOWN(E65*4/5,0)</f>
        <v>0</v>
      </c>
      <c r="H65" s="42"/>
      <c r="I65" s="54"/>
      <c r="J65" s="55"/>
      <c r="K65" s="1"/>
    </row>
    <row r="66" spans="2:11" s="16" customFormat="1" ht="60" customHeight="1" thickBot="1">
      <c r="B66" s="56"/>
      <c r="C66" s="57"/>
      <c r="D66" s="58"/>
      <c r="E66" s="53"/>
      <c r="F66" s="53"/>
      <c r="G66" s="42">
        <f>ROUNDDOWN(E66*4/5,0)</f>
        <v>0</v>
      </c>
      <c r="H66" s="42"/>
      <c r="I66" s="59"/>
      <c r="J66" s="60"/>
      <c r="K66" s="1"/>
    </row>
    <row r="67" spans="2:11" s="16" customFormat="1" ht="60" customHeight="1" thickBot="1">
      <c r="B67" s="45" t="s">
        <v>1</v>
      </c>
      <c r="C67" s="46"/>
      <c r="D67" s="47"/>
      <c r="E67" s="48"/>
      <c r="F67" s="49"/>
      <c r="G67" s="50">
        <f>SUM(G63:H66)</f>
        <v>3480000</v>
      </c>
      <c r="H67" s="51"/>
      <c r="I67" s="50">
        <f>ROUNDDOWN(MIN(G67,D58:E58),-3)</f>
        <v>3480000</v>
      </c>
      <c r="J67" s="52"/>
      <c r="K67" s="34"/>
    </row>
    <row r="68" spans="2:11" ht="14.4">
      <c r="B68" s="4"/>
      <c r="C68" s="4"/>
      <c r="D68" s="21"/>
      <c r="E68" s="21"/>
      <c r="F68" s="21"/>
      <c r="G68" s="21"/>
      <c r="H68" s="22"/>
      <c r="I68" s="22"/>
    </row>
    <row r="69" spans="2:11" ht="31.2" customHeight="1">
      <c r="B69" s="94" t="s">
        <v>67</v>
      </c>
      <c r="C69" s="94"/>
      <c r="D69" s="94"/>
      <c r="E69" s="94"/>
      <c r="F69" s="1"/>
      <c r="G69" s="1"/>
      <c r="H69" s="3"/>
      <c r="I69" s="3"/>
    </row>
    <row r="70" spans="2:11" ht="6" customHeight="1" thickBot="1">
      <c r="B70" s="1"/>
      <c r="C70" s="1"/>
      <c r="D70" s="1"/>
      <c r="E70" s="1"/>
      <c r="F70" s="1"/>
      <c r="G70" s="1"/>
      <c r="H70" s="3"/>
      <c r="I70" s="3"/>
    </row>
    <row r="71" spans="2:11" ht="38.4" customHeight="1">
      <c r="B71" s="61" t="s">
        <v>7</v>
      </c>
      <c r="C71" s="63"/>
      <c r="D71" s="9" t="s">
        <v>8</v>
      </c>
      <c r="E71" s="1"/>
      <c r="H71" s="95" t="s">
        <v>65</v>
      </c>
      <c r="I71" s="96"/>
    </row>
    <row r="72" spans="2:11" ht="15" thickBot="1">
      <c r="B72" s="19"/>
      <c r="C72" s="20"/>
      <c r="D72" s="10" t="s">
        <v>58</v>
      </c>
      <c r="E72" s="1"/>
      <c r="H72" s="97"/>
      <c r="I72" s="98"/>
    </row>
    <row r="73" spans="2:11" ht="14.4">
      <c r="B73" s="61"/>
      <c r="C73" s="63"/>
      <c r="D73" s="11" t="s">
        <v>0</v>
      </c>
      <c r="E73" s="1"/>
      <c r="H73" s="99" t="s">
        <v>0</v>
      </c>
      <c r="I73" s="100"/>
    </row>
    <row r="74" spans="2:11" ht="67.8" customHeight="1" thickBot="1">
      <c r="B74" s="139" t="s">
        <v>63</v>
      </c>
      <c r="C74" s="140"/>
      <c r="D74" s="12" t="str">
        <f>IF(B74="","0","50,000")</f>
        <v>50,000</v>
      </c>
      <c r="E74" s="1"/>
      <c r="H74" s="90">
        <f>MIN(H21+I36+I51+D74+I67,I9)</f>
        <v>7270000</v>
      </c>
      <c r="I74" s="91"/>
    </row>
    <row r="75" spans="2:11" ht="11.25" customHeight="1">
      <c r="B75" s="1"/>
      <c r="C75" s="1"/>
      <c r="D75" s="1"/>
      <c r="E75" s="1"/>
      <c r="F75" s="1"/>
      <c r="G75" s="1"/>
      <c r="H75" s="3"/>
      <c r="I75" s="3"/>
    </row>
    <row r="76" spans="2:11" s="7" customFormat="1" ht="14.4" customHeight="1">
      <c r="B76" s="92" t="s">
        <v>13</v>
      </c>
      <c r="C76" s="92"/>
      <c r="D76" s="92"/>
      <c r="E76" s="92"/>
      <c r="F76" s="92"/>
      <c r="G76" s="92"/>
      <c r="H76" s="92"/>
      <c r="I76" s="92"/>
    </row>
    <row r="77" spans="2:11" ht="14.4">
      <c r="B77" s="1"/>
      <c r="C77" s="3"/>
      <c r="D77" s="3"/>
      <c r="E77" s="3"/>
      <c r="F77" s="3"/>
      <c r="G77" s="3"/>
      <c r="H77" s="3"/>
      <c r="I77" s="3"/>
    </row>
  </sheetData>
  <mergeCells count="149">
    <mergeCell ref="B3:I3"/>
    <mergeCell ref="G4:I4"/>
    <mergeCell ref="B5:C5"/>
    <mergeCell ref="G5:I5"/>
    <mergeCell ref="B6:C6"/>
    <mergeCell ref="C7:C8"/>
    <mergeCell ref="B12:I12"/>
    <mergeCell ref="B14:C14"/>
    <mergeCell ref="D14:E14"/>
    <mergeCell ref="F14:G14"/>
    <mergeCell ref="H14:I14"/>
    <mergeCell ref="B15:C15"/>
    <mergeCell ref="D15:E15"/>
    <mergeCell ref="F15:G15"/>
    <mergeCell ref="H15:I15"/>
    <mergeCell ref="B18:C18"/>
    <mergeCell ref="D18:E18"/>
    <mergeCell ref="F18:G18"/>
    <mergeCell ref="H18:I18"/>
    <mergeCell ref="B19:C19"/>
    <mergeCell ref="D19:E19"/>
    <mergeCell ref="F19:G19"/>
    <mergeCell ref="H19:I19"/>
    <mergeCell ref="B16:C17"/>
    <mergeCell ref="D16:E16"/>
    <mergeCell ref="F16:G16"/>
    <mergeCell ref="H16:I16"/>
    <mergeCell ref="D17:E17"/>
    <mergeCell ref="F17:G17"/>
    <mergeCell ref="H17:I17"/>
    <mergeCell ref="B25:C25"/>
    <mergeCell ref="B26:C26"/>
    <mergeCell ref="B27:C27"/>
    <mergeCell ref="B29:D29"/>
    <mergeCell ref="E29:F29"/>
    <mergeCell ref="G29:H29"/>
    <mergeCell ref="B20:C20"/>
    <mergeCell ref="D20:E20"/>
    <mergeCell ref="F20:G20"/>
    <mergeCell ref="H20:I20"/>
    <mergeCell ref="B21:C21"/>
    <mergeCell ref="D21:E21"/>
    <mergeCell ref="F21:G21"/>
    <mergeCell ref="H21:I21"/>
    <mergeCell ref="G32:H32"/>
    <mergeCell ref="I32:J32"/>
    <mergeCell ref="B33:D33"/>
    <mergeCell ref="E33:F33"/>
    <mergeCell ref="G33:H33"/>
    <mergeCell ref="I33:J33"/>
    <mergeCell ref="I29:J29"/>
    <mergeCell ref="B30:D30"/>
    <mergeCell ref="E30:F30"/>
    <mergeCell ref="G30:H30"/>
    <mergeCell ref="I30:J30"/>
    <mergeCell ref="B31:D32"/>
    <mergeCell ref="E31:F31"/>
    <mergeCell ref="G31:H31"/>
    <mergeCell ref="I31:J31"/>
    <mergeCell ref="E32:F32"/>
    <mergeCell ref="B36:D36"/>
    <mergeCell ref="E36:F36"/>
    <mergeCell ref="G36:H36"/>
    <mergeCell ref="I36:J36"/>
    <mergeCell ref="B40:C40"/>
    <mergeCell ref="B41:C41"/>
    <mergeCell ref="B34:D34"/>
    <mergeCell ref="E34:F34"/>
    <mergeCell ref="G34:H34"/>
    <mergeCell ref="I34:J34"/>
    <mergeCell ref="B35:D35"/>
    <mergeCell ref="E35:F35"/>
    <mergeCell ref="G35:H35"/>
    <mergeCell ref="I35:J35"/>
    <mergeCell ref="B46:D47"/>
    <mergeCell ref="E46:F46"/>
    <mergeCell ref="G46:H46"/>
    <mergeCell ref="I46:J46"/>
    <mergeCell ref="E47:F47"/>
    <mergeCell ref="G47:H47"/>
    <mergeCell ref="I47:J47"/>
    <mergeCell ref="B42:C42"/>
    <mergeCell ref="B44:D44"/>
    <mergeCell ref="E44:F44"/>
    <mergeCell ref="G44:H44"/>
    <mergeCell ref="I44:J44"/>
    <mergeCell ref="B45:D45"/>
    <mergeCell ref="E45:F45"/>
    <mergeCell ref="G45:H45"/>
    <mergeCell ref="I45:J45"/>
    <mergeCell ref="I50:J50"/>
    <mergeCell ref="B51:D51"/>
    <mergeCell ref="E51:F51"/>
    <mergeCell ref="G51:H51"/>
    <mergeCell ref="I51:J51"/>
    <mergeCell ref="B48:D48"/>
    <mergeCell ref="E48:F48"/>
    <mergeCell ref="G48:H48"/>
    <mergeCell ref="I48:J48"/>
    <mergeCell ref="B49:D49"/>
    <mergeCell ref="E49:F49"/>
    <mergeCell ref="G49:H49"/>
    <mergeCell ref="I49:J49"/>
    <mergeCell ref="B56:C56"/>
    <mergeCell ref="B57:C57"/>
    <mergeCell ref="B58:C58"/>
    <mergeCell ref="B60:D60"/>
    <mergeCell ref="E60:F60"/>
    <mergeCell ref="G60:H60"/>
    <mergeCell ref="B50:D50"/>
    <mergeCell ref="E50:F50"/>
    <mergeCell ref="G50:H50"/>
    <mergeCell ref="I60:J60"/>
    <mergeCell ref="B61:D61"/>
    <mergeCell ref="E61:F61"/>
    <mergeCell ref="G61:H61"/>
    <mergeCell ref="I61:J61"/>
    <mergeCell ref="B62:D63"/>
    <mergeCell ref="E62:F62"/>
    <mergeCell ref="G62:H62"/>
    <mergeCell ref="I62:J62"/>
    <mergeCell ref="E63:F63"/>
    <mergeCell ref="B65:D65"/>
    <mergeCell ref="E65:F65"/>
    <mergeCell ref="G65:H65"/>
    <mergeCell ref="I65:J65"/>
    <mergeCell ref="B66:D66"/>
    <mergeCell ref="E66:F66"/>
    <mergeCell ref="G66:H66"/>
    <mergeCell ref="I66:J66"/>
    <mergeCell ref="G63:H63"/>
    <mergeCell ref="I63:J63"/>
    <mergeCell ref="B64:D64"/>
    <mergeCell ref="E64:F64"/>
    <mergeCell ref="G64:H64"/>
    <mergeCell ref="I64:J64"/>
    <mergeCell ref="H72:I72"/>
    <mergeCell ref="B73:C73"/>
    <mergeCell ref="H73:I73"/>
    <mergeCell ref="B74:C74"/>
    <mergeCell ref="H74:I74"/>
    <mergeCell ref="B76:I76"/>
    <mergeCell ref="B67:D67"/>
    <mergeCell ref="E67:F67"/>
    <mergeCell ref="G67:H67"/>
    <mergeCell ref="I67:J67"/>
    <mergeCell ref="B69:E69"/>
    <mergeCell ref="B71:C71"/>
    <mergeCell ref="H71:I71"/>
  </mergeCells>
  <phoneticPr fontId="2"/>
  <dataValidations count="1">
    <dataValidation type="list" allowBlank="1" showInputMessage="1" showErrorMessage="1" sqref="C9:C10" xr:uid="{F80C7421-F4FE-4823-A660-AAA7A3776DB7}">
      <formula1>"〇, 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rowBreaks count="3" manualBreakCount="3">
    <brk id="22" max="9" man="1"/>
    <brk id="37" max="9" man="1"/>
    <brk id="52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別紙様式２</vt:lpstr>
      <vt:lpstr>記載例</vt:lpstr>
      <vt:lpstr>記載例!Print_Area</vt:lpstr>
      <vt:lpstr>別紙様式２!Print_Area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2026-05-28T00:32:31Z</cp:lastPrinted>
  <dcterms:modified xsi:type="dcterms:W3CDTF">2026-06-04T03:48:46Z</dcterms:modified>
</cp:coreProperties>
</file>