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AE3379A-33BB-4E95-9D1C-D21AD00FE8B0}" xr6:coauthVersionLast="47" xr6:coauthVersionMax="47" xr10:uidLastSave="{00000000-0000-0000-0000-000000000000}"/>
  <bookViews>
    <workbookView xWindow="32520" yWindow="2010" windowWidth="21615" windowHeight="11295"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'管理シート（本体）'!$A$12:$DE$20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5" l="1"/>
  <c r="AI17" i="5"/>
  <c r="AI16" i="5"/>
  <c r="AI15" i="5"/>
  <c r="AI14" i="5"/>
  <c r="AG18" i="5"/>
  <c r="AG17" i="5"/>
  <c r="AG16" i="5"/>
  <c r="AG15" i="5"/>
  <c r="AG14" i="5"/>
  <c r="AI13" i="5"/>
  <c r="AG13" i="5"/>
  <c r="V13" i="5"/>
  <c r="V14" i="5"/>
  <c r="X14" i="5" s="1"/>
  <c r="X13" i="5"/>
  <c r="V15" i="5"/>
  <c r="X15" i="5" s="1"/>
  <c r="V16" i="5"/>
  <c r="X16" i="5" s="1"/>
  <c r="V17" i="5"/>
  <c r="X17" i="5" s="1"/>
  <c r="V18" i="5"/>
  <c r="X18" i="5" s="1"/>
  <c r="M19" i="5"/>
  <c r="BL55" i="5" l="1"/>
  <c r="AN19" i="5" l="1"/>
  <c r="AQ19" i="5"/>
  <c r="AO19" i="5"/>
  <c r="AM19" i="5"/>
  <c r="AK19" i="5"/>
  <c r="AC28" i="5"/>
  <c r="AB28" i="5"/>
  <c r="AA28" i="5"/>
  <c r="Z28" i="5"/>
  <c r="AC24" i="5"/>
  <c r="AB24" i="5"/>
  <c r="AA24" i="5"/>
  <c r="Z24" i="5"/>
  <c r="Z19" i="5" l="1"/>
  <c r="AN20" i="5" s="1"/>
  <c r="AC19" i="5"/>
  <c r="AB19" i="5"/>
  <c r="T19" i="5" l="1"/>
  <c r="AS19" i="5"/>
  <c r="AA19" i="5"/>
  <c r="AQ20" i="5" s="1"/>
  <c r="BD13" i="5"/>
  <c r="AZ19" i="5"/>
  <c r="AX19" i="5"/>
  <c r="AV19" i="5"/>
  <c r="AR19" i="5"/>
  <c r="AT19" i="5"/>
  <c r="BB13" i="5"/>
  <c r="AV20" i="5" l="1"/>
  <c r="AS20" i="5"/>
  <c r="BF13" i="5"/>
  <c r="CB53" i="5"/>
  <c r="CB52" i="5"/>
  <c r="CC55" i="5"/>
  <c r="CC53" i="5"/>
  <c r="CC52" i="5"/>
  <c r="CD55" i="5"/>
  <c r="CD53" i="5"/>
  <c r="CD52" i="5"/>
  <c r="BY37" i="5"/>
  <c r="BY35" i="5"/>
  <c r="BY34" i="5"/>
  <c r="BS34" i="5"/>
  <c r="BR55" i="5"/>
  <c r="BR53" i="5"/>
  <c r="BR52" i="5"/>
  <c r="BQ55" i="5"/>
  <c r="BQ53" i="5"/>
  <c r="BQ52" i="5"/>
  <c r="BP55" i="5"/>
  <c r="BP53" i="5"/>
  <c r="BP52" i="5"/>
  <c r="BR46" i="5" l="1"/>
  <c r="BR45" i="5"/>
  <c r="BR44" i="5"/>
  <c r="BR43" i="5"/>
  <c r="BQ46" i="5"/>
  <c r="BQ45" i="5"/>
  <c r="BQ44" i="5"/>
  <c r="BQ43" i="5"/>
  <c r="BP46" i="5"/>
  <c r="BP45" i="5"/>
  <c r="BP44" i="5"/>
  <c r="BP43" i="5"/>
  <c r="BJ43" i="5"/>
  <c r="BQ37" i="5"/>
  <c r="BR35" i="5"/>
  <c r="BR34" i="5"/>
  <c r="BL53" i="5"/>
  <c r="BL52" i="5"/>
  <c r="BK55" i="5"/>
  <c r="BK53" i="5"/>
  <c r="BK52" i="5"/>
  <c r="BJ55" i="5"/>
  <c r="BJ53" i="5"/>
  <c r="BJ52" i="5"/>
  <c r="BL43" i="5"/>
  <c r="BL46" i="5"/>
  <c r="BL45" i="5"/>
  <c r="BL44" i="5"/>
  <c r="BK46" i="5"/>
  <c r="BK45" i="5"/>
  <c r="BK44" i="5"/>
  <c r="BK43" i="5"/>
  <c r="BJ46" i="5"/>
  <c r="BJ45" i="5"/>
  <c r="BJ44" i="5"/>
  <c r="BM37" i="5"/>
  <c r="BM35" i="5"/>
  <c r="BM34" i="5"/>
  <c r="BL37" i="5"/>
  <c r="BL35" i="5"/>
  <c r="BL34" i="5"/>
  <c r="BK37" i="5"/>
  <c r="BK35" i="5"/>
  <c r="BK34" i="5"/>
  <c r="BJ37" i="5"/>
  <c r="BJ35" i="5"/>
  <c r="BJ34" i="5"/>
  <c r="BG55" i="5"/>
  <c r="BG53" i="5"/>
  <c r="BG52" i="5"/>
  <c r="BF52" i="5"/>
  <c r="BF55" i="5"/>
  <c r="BF53" i="5"/>
  <c r="BE55" i="5"/>
  <c r="BE53" i="5"/>
  <c r="BE52" i="5"/>
  <c r="BD55" i="5"/>
  <c r="BD53" i="5"/>
  <c r="BD52" i="5"/>
  <c r="BG46" i="5"/>
  <c r="BG45" i="5"/>
  <c r="BG44" i="5"/>
  <c r="BG43" i="5"/>
  <c r="BF43" i="5"/>
  <c r="BF46" i="5"/>
  <c r="BF45" i="5"/>
  <c r="BF44" i="5"/>
  <c r="BE46" i="5"/>
  <c r="BE45" i="5"/>
  <c r="BE44" i="5"/>
  <c r="BE43" i="5"/>
  <c r="BD46" i="5"/>
  <c r="BD45" i="5"/>
  <c r="BD44" i="5"/>
  <c r="BD43" i="5"/>
  <c r="BF37" i="5"/>
  <c r="BF35" i="5"/>
  <c r="BF34" i="5"/>
  <c r="BE37" i="5"/>
  <c r="BE35" i="5"/>
  <c r="BE34" i="5"/>
  <c r="BD34" i="5"/>
  <c r="BD37" i="5"/>
  <c r="BD35" i="5"/>
  <c r="BV46" i="5"/>
  <c r="CC46" i="5"/>
  <c r="CH46" i="5"/>
  <c r="CI55" i="5"/>
  <c r="CU46" i="5"/>
  <c r="CV52" i="5"/>
  <c r="DB55" i="5"/>
  <c r="DB53" i="5"/>
  <c r="DB52" i="5"/>
  <c r="DA55" i="5"/>
  <c r="DA53" i="5"/>
  <c r="DA52" i="5"/>
  <c r="DB44" i="5"/>
  <c r="DB46" i="5"/>
  <c r="DB45" i="5"/>
  <c r="DB43" i="5"/>
  <c r="DA46" i="5"/>
  <c r="DA45" i="5"/>
  <c r="DA44" i="5"/>
  <c r="DA43" i="5"/>
  <c r="CZ46" i="5"/>
  <c r="CZ45" i="5"/>
  <c r="CZ44" i="5"/>
  <c r="CZ43" i="5"/>
  <c r="CZ55" i="5"/>
  <c r="CZ53" i="5"/>
  <c r="CZ52" i="5"/>
  <c r="BF47" i="5" l="1"/>
  <c r="BG4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18" i="5"/>
  <c r="CZ17" i="5"/>
  <c r="CZ16" i="5"/>
  <c r="CZ15" i="5"/>
  <c r="CZ14" i="5"/>
  <c r="CZ13" i="5"/>
  <c r="CT18" i="5"/>
  <c r="CT17" i="5"/>
  <c r="CT16" i="5"/>
  <c r="CT15" i="5"/>
  <c r="CT14" i="5"/>
  <c r="CT13" i="5"/>
  <c r="CN18" i="5"/>
  <c r="CN17" i="5"/>
  <c r="CN16" i="5"/>
  <c r="CN15" i="5"/>
  <c r="CN14" i="5"/>
  <c r="CN13" i="5"/>
  <c r="CH18" i="5"/>
  <c r="CH17" i="5"/>
  <c r="CH16" i="5"/>
  <c r="CH15" i="5"/>
  <c r="CH14" i="5"/>
  <c r="CH13" i="5"/>
  <c r="CB18" i="5"/>
  <c r="CB17" i="5"/>
  <c r="CB16" i="5"/>
  <c r="CB15" i="5"/>
  <c r="CB14" i="5"/>
  <c r="CB13" i="5"/>
  <c r="BV18" i="5"/>
  <c r="BV17" i="5"/>
  <c r="BV16" i="5"/>
  <c r="BV15" i="5"/>
  <c r="BV14" i="5"/>
  <c r="BV13" i="5"/>
  <c r="BP18" i="5"/>
  <c r="BP17" i="5"/>
  <c r="BP16" i="5"/>
  <c r="BP15" i="5"/>
  <c r="BP14" i="5"/>
  <c r="BP13" i="5"/>
  <c r="BJ18" i="5"/>
  <c r="BJ17" i="5"/>
  <c r="BJ16" i="5"/>
  <c r="BJ14" i="5"/>
  <c r="BJ13" i="5"/>
  <c r="BG54" i="5"/>
  <c r="BD18" i="5"/>
  <c r="BD17" i="5"/>
  <c r="BD16" i="5"/>
  <c r="BD15" i="5"/>
  <c r="CV55" i="5"/>
  <c r="CU55" i="5"/>
  <c r="CT55" i="5"/>
  <c r="CV53" i="5"/>
  <c r="CU53" i="5"/>
  <c r="CT53" i="5"/>
  <c r="CU52" i="5"/>
  <c r="CT52" i="5"/>
  <c r="CV46" i="5"/>
  <c r="CT46" i="5"/>
  <c r="CV45" i="5"/>
  <c r="CU45" i="5"/>
  <c r="CT45" i="5"/>
  <c r="CV44" i="5"/>
  <c r="CU44" i="5"/>
  <c r="CT44" i="5"/>
  <c r="CV43" i="5"/>
  <c r="CU43" i="5"/>
  <c r="CT43" i="5"/>
  <c r="CP55" i="5"/>
  <c r="CO55" i="5"/>
  <c r="CN55" i="5"/>
  <c r="CP53" i="5"/>
  <c r="CO53" i="5"/>
  <c r="CN53" i="5"/>
  <c r="CP52" i="5"/>
  <c r="CO52" i="5"/>
  <c r="CN52" i="5"/>
  <c r="CP46" i="5"/>
  <c r="CO46" i="5"/>
  <c r="CN46" i="5"/>
  <c r="CP45" i="5"/>
  <c r="CO45" i="5"/>
  <c r="CN45" i="5"/>
  <c r="CP44" i="5"/>
  <c r="CO44" i="5"/>
  <c r="CN44" i="5"/>
  <c r="CP43" i="5"/>
  <c r="CO43" i="5"/>
  <c r="CN43" i="5"/>
  <c r="CJ55" i="5"/>
  <c r="CH55" i="5"/>
  <c r="CJ53" i="5"/>
  <c r="CI53" i="5"/>
  <c r="CH53" i="5"/>
  <c r="CJ52" i="5"/>
  <c r="CI52" i="5"/>
  <c r="CH52" i="5"/>
  <c r="CJ46" i="5"/>
  <c r="CI46" i="5"/>
  <c r="CJ45" i="5"/>
  <c r="CI45" i="5"/>
  <c r="CH45" i="5"/>
  <c r="CJ44" i="5"/>
  <c r="CI44" i="5"/>
  <c r="CH44" i="5"/>
  <c r="CJ43" i="5"/>
  <c r="CI43" i="5"/>
  <c r="CH43" i="5"/>
  <c r="CB55" i="5"/>
  <c r="CD46" i="5"/>
  <c r="CB46" i="5"/>
  <c r="CD45" i="5"/>
  <c r="CC45" i="5"/>
  <c r="CB45" i="5"/>
  <c r="CD44" i="5"/>
  <c r="CC44" i="5"/>
  <c r="CB44" i="5"/>
  <c r="CD43" i="5"/>
  <c r="CC43" i="5"/>
  <c r="CB43" i="5"/>
  <c r="BV52" i="5"/>
  <c r="BX55" i="5"/>
  <c r="BW55" i="5"/>
  <c r="BV55" i="5"/>
  <c r="BX53" i="5"/>
  <c r="BW53" i="5"/>
  <c r="BV53" i="5"/>
  <c r="BX52" i="5"/>
  <c r="BW52" i="5"/>
  <c r="BV45" i="5"/>
  <c r="BX46" i="5"/>
  <c r="BW46" i="5"/>
  <c r="BX45" i="5"/>
  <c r="BW45" i="5"/>
  <c r="BX44" i="5"/>
  <c r="BW44" i="5"/>
  <c r="BV44" i="5"/>
  <c r="BX43" i="5"/>
  <c r="BW43" i="5"/>
  <c r="BV43" i="5"/>
  <c r="BO19" i="5"/>
  <c r="BH13" i="5"/>
  <c r="DB54" i="5" l="1"/>
  <c r="BF54" i="5"/>
  <c r="BJ54" i="5"/>
  <c r="BR54" i="5"/>
  <c r="CC54" i="5"/>
  <c r="BP54" i="5"/>
  <c r="BQ54" i="5"/>
  <c r="BQ56" i="5" s="1"/>
  <c r="BK54" i="5"/>
  <c r="BL54" i="5"/>
  <c r="CD54" i="5"/>
  <c r="CD56" i="5" s="1"/>
  <c r="BD54" i="5"/>
  <c r="H8" i="8"/>
  <c r="I8" i="8" s="1"/>
  <c r="BE54" i="5"/>
  <c r="BW54" i="5"/>
  <c r="DA54" i="5"/>
  <c r="CZ54" i="5"/>
  <c r="CB54" i="5"/>
  <c r="CH47" i="5"/>
  <c r="CV47" i="5"/>
  <c r="CD47" i="5"/>
  <c r="DA47" i="5"/>
  <c r="CZ47" i="5"/>
  <c r="DB47" i="5"/>
  <c r="CU47" i="5"/>
  <c r="CT47" i="5"/>
  <c r="CP47" i="5"/>
  <c r="CO47" i="5"/>
  <c r="CN47" i="5"/>
  <c r="CJ47" i="5"/>
  <c r="CI47" i="5"/>
  <c r="CC47" i="5"/>
  <c r="CB47" i="5"/>
  <c r="BV47" i="5"/>
  <c r="BW47" i="5"/>
  <c r="BX47" i="5"/>
  <c r="BR47" i="5"/>
  <c r="BQ47" i="5"/>
  <c r="BP47" i="5"/>
  <c r="BL47" i="5"/>
  <c r="BK47" i="5"/>
  <c r="BJ47" i="5"/>
  <c r="BG56" i="5"/>
  <c r="BA19" i="5"/>
  <c r="BC19" i="5"/>
  <c r="CX13" i="5"/>
  <c r="DB13" i="5" s="1"/>
  <c r="H8" i="16" s="1"/>
  <c r="CX14" i="5"/>
  <c r="CX15" i="5"/>
  <c r="CX16" i="5"/>
  <c r="CX17" i="5"/>
  <c r="CX18" i="5"/>
  <c r="AD28" i="5" l="1"/>
  <c r="AD24" i="5"/>
  <c r="CH48" i="5"/>
  <c r="G8" i="9"/>
  <c r="CT48" i="5"/>
  <c r="CZ48" i="5"/>
  <c r="CN48" i="5"/>
  <c r="BV48" i="5"/>
  <c r="CB48" i="5"/>
  <c r="BP48" i="5"/>
  <c r="BJ48" i="5"/>
  <c r="BD47" i="5"/>
  <c r="DG18" i="5"/>
  <c r="DG17" i="5"/>
  <c r="DG16" i="5"/>
  <c r="DG15" i="5"/>
  <c r="DG14" i="5"/>
  <c r="DG13" i="5"/>
  <c r="W26" i="5"/>
  <c r="U26" i="5"/>
  <c r="V26" i="5"/>
  <c r="H16" i="14" l="1"/>
  <c r="H18" i="8"/>
  <c r="I18" i="8" s="1"/>
  <c r="G18" i="9" s="1"/>
  <c r="DG19" i="5"/>
  <c r="H19" i="15"/>
  <c r="H19" i="14"/>
  <c r="H21" i="13"/>
  <c r="H20" i="10"/>
  <c r="H17" i="13"/>
  <c r="H18" i="12"/>
  <c r="H20" i="15"/>
  <c r="H17" i="10"/>
  <c r="H17" i="14"/>
  <c r="H16" i="8"/>
  <c r="I16" i="8" s="1"/>
  <c r="G16" i="9" s="1"/>
  <c r="H18" i="14"/>
  <c r="H18" i="11"/>
  <c r="H19" i="8"/>
  <c r="I19" i="8" s="1"/>
  <c r="G19" i="9" s="1"/>
  <c r="H19" i="12"/>
  <c r="H16" i="10"/>
  <c r="H16" i="13"/>
  <c r="H16" i="16"/>
  <c r="H17" i="15"/>
  <c r="H19" i="11"/>
  <c r="H17" i="12"/>
  <c r="H19" i="10"/>
  <c r="H21" i="10"/>
  <c r="H17" i="9"/>
  <c r="H18" i="9"/>
  <c r="H18" i="13"/>
  <c r="H19" i="16"/>
  <c r="H20" i="14"/>
  <c r="H21" i="14"/>
  <c r="H21" i="8"/>
  <c r="I21" i="8" s="1"/>
  <c r="G21" i="9" s="1"/>
  <c r="H16" i="9"/>
  <c r="H17" i="8"/>
  <c r="I17" i="8" s="1"/>
  <c r="G17" i="9" s="1"/>
  <c r="H17" i="16"/>
  <c r="H18" i="15"/>
  <c r="H16" i="12"/>
  <c r="H17" i="11"/>
  <c r="H18" i="10"/>
  <c r="H19" i="9"/>
  <c r="H19" i="13"/>
  <c r="H20" i="8"/>
  <c r="I20" i="8" s="1"/>
  <c r="G20" i="9" s="1"/>
  <c r="H20" i="12"/>
  <c r="H20" i="16"/>
  <c r="H21" i="11"/>
  <c r="H21" i="15"/>
  <c r="H20" i="9"/>
  <c r="H20" i="13"/>
  <c r="H21" i="12"/>
  <c r="I19" i="5"/>
  <c r="I17" i="9" l="1"/>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H21" i="9"/>
  <c r="I21" i="9" s="1"/>
  <c r="G21" i="10" s="1"/>
  <c r="I21" i="10" s="1"/>
  <c r="G21" i="11" s="1"/>
  <c r="I21" i="11" s="1"/>
  <c r="G21" i="12" s="1"/>
  <c r="I21" i="12" s="1"/>
  <c r="G21" i="13" s="1"/>
  <c r="I21" i="13" s="1"/>
  <c r="G21" i="14" s="1"/>
  <c r="I21" i="14" s="1"/>
  <c r="G21" i="15" s="1"/>
  <c r="I21" i="15" s="1"/>
  <c r="G21" i="16" s="1"/>
  <c r="H16" i="11"/>
  <c r="H20" i="11"/>
  <c r="H16" i="15"/>
  <c r="H21" i="16"/>
  <c r="H18" i="16"/>
  <c r="BM36" i="5"/>
  <c r="BY36" i="5"/>
  <c r="DC37" i="5"/>
  <c r="DA37" i="5"/>
  <c r="CW37" i="5"/>
  <c r="CU37" i="5"/>
  <c r="CQ37" i="5"/>
  <c r="CO37" i="5"/>
  <c r="CK37" i="5"/>
  <c r="CI37" i="5"/>
  <c r="CE37" i="5"/>
  <c r="CC37" i="5"/>
  <c r="BW37" i="5"/>
  <c r="BS37" i="5"/>
  <c r="BG37" i="5"/>
  <c r="DC35" i="5"/>
  <c r="DB35" i="5"/>
  <c r="DA35" i="5"/>
  <c r="CW35" i="5"/>
  <c r="CV35" i="5"/>
  <c r="CU35" i="5"/>
  <c r="CQ35" i="5"/>
  <c r="CP35" i="5"/>
  <c r="CO35" i="5"/>
  <c r="CK35" i="5"/>
  <c r="CJ35" i="5"/>
  <c r="CI35" i="5"/>
  <c r="CE35" i="5"/>
  <c r="CD35" i="5"/>
  <c r="CC35" i="5"/>
  <c r="BX35" i="5"/>
  <c r="BW35" i="5"/>
  <c r="BS35" i="5"/>
  <c r="BQ35" i="5"/>
  <c r="BG35" i="5"/>
  <c r="DC34" i="5"/>
  <c r="DB34" i="5"/>
  <c r="DA34" i="5"/>
  <c r="CW34" i="5"/>
  <c r="CV34" i="5"/>
  <c r="CU34" i="5"/>
  <c r="CQ34" i="5"/>
  <c r="CP34" i="5"/>
  <c r="CO34" i="5"/>
  <c r="CK34" i="5"/>
  <c r="CJ34" i="5"/>
  <c r="CI34" i="5"/>
  <c r="CE34" i="5"/>
  <c r="CD34" i="5"/>
  <c r="CC34" i="5"/>
  <c r="BX34" i="5"/>
  <c r="BW34" i="5"/>
  <c r="BQ34" i="5"/>
  <c r="BG34" i="5"/>
  <c r="X27" i="5"/>
  <c r="W27" i="5"/>
  <c r="V27" i="5"/>
  <c r="U27" i="5"/>
  <c r="R27" i="5"/>
  <c r="Q27" i="5"/>
  <c r="P27" i="5"/>
  <c r="O27" i="5"/>
  <c r="X26" i="5"/>
  <c r="R26" i="5"/>
  <c r="Q26" i="5"/>
  <c r="P26" i="5"/>
  <c r="O26" i="5"/>
  <c r="X25" i="5"/>
  <c r="W25" i="5"/>
  <c r="V25" i="5"/>
  <c r="U25" i="5"/>
  <c r="R25" i="5"/>
  <c r="Q25" i="5"/>
  <c r="P25" i="5"/>
  <c r="O25" i="5"/>
  <c r="X24" i="5"/>
  <c r="W24" i="5"/>
  <c r="V24" i="5"/>
  <c r="U24" i="5"/>
  <c r="R24" i="5"/>
  <c r="Q24" i="5"/>
  <c r="P24" i="5"/>
  <c r="O24" i="5"/>
  <c r="CY19" i="5"/>
  <c r="CS19" i="5"/>
  <c r="CM19" i="5"/>
  <c r="CG19" i="5"/>
  <c r="CA19" i="5"/>
  <c r="BU19" i="5"/>
  <c r="BI19" i="5"/>
  <c r="AL19" i="5"/>
  <c r="AH19" i="5"/>
  <c r="AF19" i="5"/>
  <c r="AE19" i="5"/>
  <c r="AD19" i="5"/>
  <c r="R19" i="5"/>
  <c r="T20" i="5" s="1"/>
  <c r="Q19" i="5"/>
  <c r="P19" i="5"/>
  <c r="CR18" i="5"/>
  <c r="CL18" i="5"/>
  <c r="CF18" i="5"/>
  <c r="BZ18" i="5"/>
  <c r="BT18" i="5"/>
  <c r="BN18" i="5"/>
  <c r="BH18" i="5"/>
  <c r="BB18" i="5"/>
  <c r="Y18" i="5"/>
  <c r="S18" i="5"/>
  <c r="CR17" i="5"/>
  <c r="CP54" i="5"/>
  <c r="CP56" i="5" s="1"/>
  <c r="CL17" i="5"/>
  <c r="CJ54" i="5"/>
  <c r="CF17" i="5"/>
  <c r="BZ17" i="5"/>
  <c r="BX54" i="5"/>
  <c r="BT17" i="5"/>
  <c r="BN17" i="5"/>
  <c r="BH17" i="5"/>
  <c r="BF56" i="5"/>
  <c r="BB17" i="5"/>
  <c r="Y17" i="5"/>
  <c r="S17" i="5"/>
  <c r="CR16" i="5"/>
  <c r="CL16" i="5"/>
  <c r="CF16" i="5"/>
  <c r="BZ16" i="5"/>
  <c r="BT16" i="5"/>
  <c r="BN16" i="5"/>
  <c r="BH16" i="5"/>
  <c r="BB16" i="5"/>
  <c r="Y16" i="5"/>
  <c r="S16" i="5"/>
  <c r="CR15" i="5"/>
  <c r="CL15" i="5"/>
  <c r="CF15" i="5"/>
  <c r="BZ15" i="5"/>
  <c r="BT15" i="5"/>
  <c r="BN15" i="5"/>
  <c r="BH15" i="5"/>
  <c r="BB15" i="5"/>
  <c r="Y15" i="5"/>
  <c r="S15" i="5"/>
  <c r="CR14" i="5"/>
  <c r="CL14" i="5"/>
  <c r="CI54" i="5"/>
  <c r="CF14" i="5"/>
  <c r="BZ14" i="5"/>
  <c r="BT14" i="5"/>
  <c r="BN14" i="5"/>
  <c r="BH14" i="5"/>
  <c r="BB14" i="5"/>
  <c r="Y14" i="5"/>
  <c r="S14" i="5"/>
  <c r="CR13" i="5"/>
  <c r="CL13" i="5"/>
  <c r="CF13" i="5"/>
  <c r="BZ13" i="5"/>
  <c r="BT13" i="5"/>
  <c r="BN13" i="5"/>
  <c r="Y13" i="5"/>
  <c r="S13" i="5"/>
  <c r="X1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54" i="5"/>
  <c r="CN56" i="5" s="1"/>
  <c r="BV54" i="5"/>
  <c r="BV56" i="5" s="1"/>
  <c r="CH54" i="5"/>
  <c r="CH56" i="5" s="1"/>
  <c r="BE56" i="5"/>
  <c r="CO54" i="5"/>
  <c r="CO56" i="5" s="1"/>
  <c r="CZ56" i="5"/>
  <c r="CT54" i="5"/>
  <c r="CT56" i="5" s="1"/>
  <c r="CU54" i="5"/>
  <c r="CU56" i="5" s="1"/>
  <c r="DA56" i="5"/>
  <c r="DB56" i="5"/>
  <c r="CV54" i="5"/>
  <c r="CV56" i="5" s="1"/>
  <c r="CB56" i="5"/>
  <c r="CC56" i="5"/>
  <c r="CI56" i="5"/>
  <c r="CJ56" i="5"/>
  <c r="BD56" i="5"/>
  <c r="BW56" i="5"/>
  <c r="BX56" i="5"/>
  <c r="BR56" i="5"/>
  <c r="BP56" i="5"/>
  <c r="BK56" i="5"/>
  <c r="BJ56" i="5"/>
  <c r="BL56" i="5"/>
  <c r="P28" i="5"/>
  <c r="V28" i="5"/>
  <c r="W28" i="5"/>
  <c r="CV15" i="5"/>
  <c r="H10" i="15" s="1"/>
  <c r="X28" i="5"/>
  <c r="DC15" i="5"/>
  <c r="BY17" i="5"/>
  <c r="H22" i="10"/>
  <c r="H22" i="15"/>
  <c r="BR13" i="5"/>
  <c r="H8" i="10" s="1"/>
  <c r="CV14" i="5"/>
  <c r="H9" i="15" s="1"/>
  <c r="H15" i="15"/>
  <c r="Q28" i="5"/>
  <c r="H15" i="14"/>
  <c r="AG19" i="5"/>
  <c r="CK13" i="5"/>
  <c r="DB14" i="5"/>
  <c r="H9" i="16" s="1"/>
  <c r="BX16" i="5"/>
  <c r="H11" i="11" s="1"/>
  <c r="BX17" i="5"/>
  <c r="H12" i="11" s="1"/>
  <c r="CJ17" i="5"/>
  <c r="H12" i="13" s="1"/>
  <c r="H22" i="11"/>
  <c r="BR15" i="5"/>
  <c r="H10" i="10" s="1"/>
  <c r="BF16" i="5"/>
  <c r="H11" i="8" s="1"/>
  <c r="I11" i="8" s="1"/>
  <c r="G11" i="9" s="1"/>
  <c r="DC16" i="5"/>
  <c r="BF18" i="5"/>
  <c r="H13" i="8" s="1"/>
  <c r="I13" i="8" s="1"/>
  <c r="G13" i="9" s="1"/>
  <c r="BR18" i="5"/>
  <c r="H13" i="10" s="1"/>
  <c r="H14" i="14"/>
  <c r="H22" i="12"/>
  <c r="AI19" i="5"/>
  <c r="AL20" i="5" s="1"/>
  <c r="CP16" i="5"/>
  <c r="H11" i="14" s="1"/>
  <c r="DB16" i="5"/>
  <c r="H11" i="16" s="1"/>
  <c r="DB15" i="5"/>
  <c r="H10" i="16" s="1"/>
  <c r="CJ15" i="5"/>
  <c r="H10" i="13" s="1"/>
  <c r="R28" i="5"/>
  <c r="BF14" i="5"/>
  <c r="H9" i="8" s="1"/>
  <c r="BR14" i="5"/>
  <c r="H9" i="10" s="1"/>
  <c r="CJ13" i="5"/>
  <c r="H8" i="13" s="1"/>
  <c r="CV16" i="5"/>
  <c r="H11" i="15" s="1"/>
  <c r="CW17" i="5"/>
  <c r="CW18" i="5"/>
  <c r="CQ13" i="5"/>
  <c r="CQ14" i="5"/>
  <c r="CP15" i="5"/>
  <c r="H10" i="14" s="1"/>
  <c r="H22" i="14"/>
  <c r="CJ18" i="5"/>
  <c r="H13" i="13" s="1"/>
  <c r="H15" i="13"/>
  <c r="CK15" i="5"/>
  <c r="CE16" i="5"/>
  <c r="CD17" i="5"/>
  <c r="H12" i="12" s="1"/>
  <c r="BS16" i="5"/>
  <c r="BS17" i="5"/>
  <c r="BM17" i="5"/>
  <c r="BL14" i="5"/>
  <c r="H9" i="9" s="1"/>
  <c r="BG15" i="5"/>
  <c r="BG16" i="5"/>
  <c r="BF17" i="5"/>
  <c r="H12" i="8" s="1"/>
  <c r="CW13" i="5"/>
  <c r="CW14" i="5"/>
  <c r="CW15" i="5"/>
  <c r="CT19" i="5"/>
  <c r="H23" i="15"/>
  <c r="CQ16" i="5"/>
  <c r="CQ17" i="5"/>
  <c r="CQ18" i="5"/>
  <c r="CJ14" i="5"/>
  <c r="H9" i="13" s="1"/>
  <c r="CK16" i="5"/>
  <c r="CK17" i="5"/>
  <c r="CD13" i="5"/>
  <c r="H8" i="12" s="1"/>
  <c r="CE18" i="5"/>
  <c r="H14" i="12"/>
  <c r="CE14" i="5"/>
  <c r="CE15" i="5"/>
  <c r="BY13" i="5"/>
  <c r="BY18" i="5"/>
  <c r="BV19" i="5"/>
  <c r="BY14" i="5"/>
  <c r="BY15" i="5"/>
  <c r="H23" i="11"/>
  <c r="BS13" i="5"/>
  <c r="BS14" i="5"/>
  <c r="BS18" i="5"/>
  <c r="BL16" i="5"/>
  <c r="H11" i="9" s="1"/>
  <c r="BM15" i="5"/>
  <c r="BL18" i="5"/>
  <c r="H13" i="9" s="1"/>
  <c r="BM13" i="5"/>
  <c r="H15" i="9"/>
  <c r="BM16" i="5"/>
  <c r="BF15" i="5"/>
  <c r="H10" i="8" s="1"/>
  <c r="H22" i="8"/>
  <c r="I22" i="8" s="1"/>
  <c r="G22" i="9" s="1"/>
  <c r="H23" i="8"/>
  <c r="I23" i="8" s="1"/>
  <c r="G23" i="9" s="1"/>
  <c r="H15" i="8"/>
  <c r="I15" i="8" s="1"/>
  <c r="G15" i="9" s="1"/>
  <c r="DC14" i="5"/>
  <c r="DB17" i="5"/>
  <c r="H12" i="16" s="1"/>
  <c r="BG18" i="5"/>
  <c r="H23" i="16"/>
  <c r="DB18" i="5"/>
  <c r="H13" i="16" s="1"/>
  <c r="BG14" i="5"/>
  <c r="H14" i="16"/>
  <c r="V19" i="5"/>
  <c r="X20" i="5" s="1"/>
  <c r="S19" i="5"/>
  <c r="CD14" i="5"/>
  <c r="H9" i="12" s="1"/>
  <c r="CV17" i="5"/>
  <c r="H12" i="15" s="1"/>
  <c r="CD18" i="5"/>
  <c r="H13" i="12" s="1"/>
  <c r="H15" i="10"/>
  <c r="H15" i="11"/>
  <c r="H22" i="16"/>
  <c r="BL13" i="5"/>
  <c r="H8" i="9" s="1"/>
  <c r="CP14" i="5"/>
  <c r="H9" i="14" s="1"/>
  <c r="BL15" i="5"/>
  <c r="H10" i="9" s="1"/>
  <c r="CD15" i="5"/>
  <c r="H10" i="12" s="1"/>
  <c r="BR16" i="5"/>
  <c r="H11" i="10" s="1"/>
  <c r="CJ16" i="5"/>
  <c r="H11" i="13" s="1"/>
  <c r="BR17" i="5"/>
  <c r="H12" i="10" s="1"/>
  <c r="CP18" i="5"/>
  <c r="H13" i="14" s="1"/>
  <c r="DC18" i="5"/>
  <c r="H14" i="9"/>
  <c r="H14" i="10"/>
  <c r="H23" i="12"/>
  <c r="H23" i="13"/>
  <c r="CP13" i="5"/>
  <c r="H8" i="14" s="1"/>
  <c r="BX14" i="5"/>
  <c r="H9" i="11" s="1"/>
  <c r="BX15" i="5"/>
  <c r="H10" i="11" s="1"/>
  <c r="CD16" i="5"/>
  <c r="H11" i="12" s="1"/>
  <c r="BL17" i="5"/>
  <c r="H12" i="9" s="1"/>
  <c r="H23" i="9"/>
  <c r="BD19" i="5"/>
  <c r="CP17" i="5"/>
  <c r="H12" i="14" s="1"/>
  <c r="BX18" i="5"/>
  <c r="H13" i="11" s="1"/>
  <c r="CV18" i="5"/>
  <c r="H13" i="15" s="1"/>
  <c r="H14" i="13"/>
  <c r="BG13" i="5"/>
  <c r="BE13" i="5" s="1"/>
  <c r="CE13" i="5"/>
  <c r="BM14" i="5"/>
  <c r="CK14" i="5"/>
  <c r="BS15" i="5"/>
  <c r="CW16" i="5"/>
  <c r="DC17" i="5"/>
  <c r="BM18" i="5"/>
  <c r="CB19" i="5"/>
  <c r="BJ19" i="5"/>
  <c r="BX13" i="5"/>
  <c r="H8" i="11" s="1"/>
  <c r="CH19" i="5"/>
  <c r="CV13" i="5"/>
  <c r="H8" i="15" s="1"/>
  <c r="DC13" i="5"/>
  <c r="DA13" i="5" s="1"/>
  <c r="CQ15" i="5"/>
  <c r="BY16" i="5"/>
  <c r="BG17" i="5"/>
  <c r="CE17" i="5"/>
  <c r="CK18" i="5"/>
  <c r="CZ19" i="5"/>
  <c r="Y19" i="5"/>
  <c r="BP19" i="5"/>
  <c r="CN19" i="5"/>
  <c r="H14" i="11"/>
  <c r="H14" i="15"/>
  <c r="H15" i="12"/>
  <c r="H15" i="16"/>
  <c r="H22" i="9"/>
  <c r="H22" i="13"/>
  <c r="H23" i="10"/>
  <c r="H23" i="14"/>
  <c r="O28" i="5"/>
  <c r="U28" i="5"/>
  <c r="BJ57" i="5" l="1"/>
  <c r="AG20" i="5"/>
  <c r="AE28" i="5"/>
  <c r="AE24" i="5"/>
  <c r="AK20" i="5"/>
  <c r="AF20" i="5"/>
  <c r="BE16" i="5"/>
  <c r="BG36" i="5" s="1"/>
  <c r="BG38" i="5" s="1"/>
  <c r="CU14" i="5"/>
  <c r="CV37" i="5" s="1"/>
  <c r="BP5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5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57" i="5"/>
  <c r="BQ16" i="5"/>
  <c r="BS36" i="5" s="1"/>
  <c r="BS38" i="5" s="1"/>
  <c r="CO18" i="5"/>
  <c r="BP35" i="5"/>
  <c r="CT57" i="5"/>
  <c r="CZ57" i="5"/>
  <c r="CN34" i="5"/>
  <c r="CB57" i="5"/>
  <c r="CH57" i="5"/>
  <c r="BV57" i="5"/>
  <c r="CU15" i="5"/>
  <c r="BK13" i="5"/>
  <c r="BW18" i="5"/>
  <c r="BV34" i="5"/>
  <c r="CU18" i="5"/>
  <c r="BQ15" i="5"/>
  <c r="DD13" i="5"/>
  <c r="BW17" i="5"/>
  <c r="CH35" i="5"/>
  <c r="CU16" i="5"/>
  <c r="CW36" i="5" s="1"/>
  <c r="CW38" i="5" s="1"/>
  <c r="DA15" i="5"/>
  <c r="U29" i="5"/>
  <c r="CO15" i="5"/>
  <c r="CI16" i="5"/>
  <c r="CK36" i="5" s="1"/>
  <c r="CK38" i="5" s="1"/>
  <c r="CO14" i="5"/>
  <c r="CP37" i="5" s="1"/>
  <c r="CT35" i="5"/>
  <c r="BE18" i="5"/>
  <c r="BK18" i="5"/>
  <c r="BW15" i="5"/>
  <c r="CB34" i="5"/>
  <c r="CI13" i="5"/>
  <c r="BK17" i="5"/>
  <c r="BW14" i="5"/>
  <c r="BX37" i="5" s="1"/>
  <c r="CZ34" i="5"/>
  <c r="CC16" i="5"/>
  <c r="CE36" i="5" s="1"/>
  <c r="CE38" i="5" s="1"/>
  <c r="CT34" i="5"/>
  <c r="CH34" i="5"/>
  <c r="CZ35" i="5"/>
  <c r="BV35" i="5"/>
  <c r="CN35" i="5"/>
  <c r="CC18" i="5"/>
  <c r="DA18" i="5"/>
  <c r="BR19" i="5"/>
  <c r="BQ18" i="5"/>
  <c r="CC17" i="5"/>
  <c r="BE17" i="5"/>
  <c r="CU17" i="5"/>
  <c r="DA16" i="5"/>
  <c r="DC36" i="5" s="1"/>
  <c r="DC38" i="5" s="1"/>
  <c r="BL19" i="5"/>
  <c r="BY19" i="5"/>
  <c r="CC13" i="5"/>
  <c r="CO17" i="5"/>
  <c r="CC14" i="5"/>
  <c r="DA14" i="5"/>
  <c r="DB37" i="5" s="1"/>
  <c r="BQ13" i="5"/>
  <c r="CI17" i="5"/>
  <c r="BE15" i="5"/>
  <c r="O29" i="5"/>
  <c r="BQ17" i="5"/>
  <c r="BK15" i="5"/>
  <c r="BF19" i="5"/>
  <c r="BK16" i="5"/>
  <c r="BM38" i="5" s="1"/>
  <c r="CI15" i="5"/>
  <c r="DA17" i="5"/>
  <c r="BM19" i="5"/>
  <c r="CO13" i="5"/>
  <c r="BE14" i="5"/>
  <c r="BW16" i="5"/>
  <c r="BY38" i="5" s="1"/>
  <c r="CO16" i="5"/>
  <c r="CQ36" i="5" s="1"/>
  <c r="CQ38" i="5" s="1"/>
  <c r="CJ19" i="5"/>
  <c r="BQ14" i="5"/>
  <c r="BR37" i="5" s="1"/>
  <c r="CI18" i="5"/>
  <c r="CI14" i="5"/>
  <c r="CJ37" i="5" s="1"/>
  <c r="BS19" i="5"/>
  <c r="DD16" i="5"/>
  <c r="DE16" i="5" s="1"/>
  <c r="DD15" i="5"/>
  <c r="DE15" i="5" s="1"/>
  <c r="DD14" i="5"/>
  <c r="DE14" i="5" s="1"/>
  <c r="CC15" i="5"/>
  <c r="BP37" i="5"/>
  <c r="DB19" i="5"/>
  <c r="CB37" i="5"/>
  <c r="CB35" i="5"/>
  <c r="CU13" i="5"/>
  <c r="CV19" i="5"/>
  <c r="CE19" i="5"/>
  <c r="CK19" i="5"/>
  <c r="CD19" i="5"/>
  <c r="CQ19" i="5"/>
  <c r="DD18" i="5"/>
  <c r="DE18" i="5" s="1"/>
  <c r="CH37" i="5"/>
  <c r="CP19" i="5"/>
  <c r="BK14" i="5"/>
  <c r="CN37" i="5"/>
  <c r="DC19" i="5"/>
  <c r="BX19" i="5"/>
  <c r="BW13" i="5"/>
  <c r="BG19" i="5"/>
  <c r="DD17" i="5"/>
  <c r="DE17" i="5" s="1"/>
  <c r="CD37" i="5"/>
  <c r="CW19" i="5"/>
  <c r="CP36" i="5" l="1"/>
  <c r="CP38" i="5" s="1"/>
  <c r="BK36" i="5"/>
  <c r="BK38" i="5" s="1"/>
  <c r="DB36" i="5"/>
  <c r="DB38" i="5" s="1"/>
  <c r="CJ36" i="5"/>
  <c r="CJ38" i="5" s="1"/>
  <c r="CD36" i="5"/>
  <c r="CD38" i="5" s="1"/>
  <c r="CV36" i="5"/>
  <c r="CV38" i="5" s="1"/>
  <c r="BX36" i="5"/>
  <c r="BX38" i="5" s="1"/>
  <c r="BJ36" i="5"/>
  <c r="BJ38" i="5" s="1"/>
  <c r="BJ25" i="5"/>
  <c r="BJ28" i="5"/>
  <c r="BK27" i="5"/>
  <c r="BK26" i="5"/>
  <c r="BM25" i="5"/>
  <c r="BM28" i="5"/>
  <c r="BL36" i="5"/>
  <c r="BL38" i="5" s="1"/>
  <c r="BJ27" i="5"/>
  <c r="BJ26" i="5"/>
  <c r="BL25" i="5"/>
  <c r="BL28" i="5"/>
  <c r="BM27" i="5"/>
  <c r="BM26" i="5"/>
  <c r="BK25" i="5"/>
  <c r="BK28" i="5"/>
  <c r="BL27" i="5"/>
  <c r="BL26" i="5"/>
  <c r="BP34" i="5"/>
  <c r="BR36" i="5"/>
  <c r="BR38" i="5" s="1"/>
  <c r="BF36" i="5"/>
  <c r="BF38" i="5" s="1"/>
  <c r="BE36" i="5"/>
  <c r="BE38" i="5" s="1"/>
  <c r="BD36" i="5"/>
  <c r="BD38" i="5" s="1"/>
  <c r="BG26" i="5"/>
  <c r="BD25" i="5"/>
  <c r="BG25" i="5"/>
  <c r="BG28" i="5"/>
  <c r="BF27" i="5"/>
  <c r="BG27" i="5"/>
  <c r="BE25" i="5"/>
  <c r="H36" i="8"/>
  <c r="I32" i="8"/>
  <c r="G12" i="9"/>
  <c r="H30" i="8"/>
  <c r="I31" i="8"/>
  <c r="G9" i="9"/>
  <c r="I36" i="8"/>
  <c r="G10" i="9"/>
  <c r="I30" i="8"/>
  <c r="G8" i="10"/>
  <c r="BE27" i="5"/>
  <c r="BD27" i="5"/>
  <c r="CU36" i="5"/>
  <c r="CU38" i="5" s="1"/>
  <c r="BV36" i="5"/>
  <c r="CQ26" i="5"/>
  <c r="CT36" i="5"/>
  <c r="CB36" i="5"/>
  <c r="CB38" i="5" s="1"/>
  <c r="CP28" i="5"/>
  <c r="BP36" i="5"/>
  <c r="CC36" i="5"/>
  <c r="CC38" i="5" s="1"/>
  <c r="CH36" i="5"/>
  <c r="CH38" i="5" s="1"/>
  <c r="DA36" i="5"/>
  <c r="DA38" i="5" s="1"/>
  <c r="CN25" i="5"/>
  <c r="CK28" i="5"/>
  <c r="BQ36" i="5"/>
  <c r="BQ38" i="5" s="1"/>
  <c r="CQ28" i="5"/>
  <c r="CN28" i="5"/>
  <c r="CN27" i="5"/>
  <c r="CI27" i="5"/>
  <c r="CJ28" i="5"/>
  <c r="CP27" i="5"/>
  <c r="CO28" i="5"/>
  <c r="CJ25" i="5"/>
  <c r="BE26" i="5"/>
  <c r="CP26" i="5"/>
  <c r="CQ25" i="5"/>
  <c r="CI26" i="5"/>
  <c r="BD26" i="5"/>
  <c r="CI36" i="5"/>
  <c r="CI38" i="5" s="1"/>
  <c r="CN36" i="5"/>
  <c r="CN38" i="5" s="1"/>
  <c r="CO36" i="5"/>
  <c r="CO38" i="5" s="1"/>
  <c r="CO26" i="5"/>
  <c r="CO19" i="5"/>
  <c r="CN26" i="5"/>
  <c r="CQ27" i="5"/>
  <c r="CH26" i="5"/>
  <c r="CI19" i="5"/>
  <c r="BD28" i="5"/>
  <c r="BE28" i="5"/>
  <c r="CO25" i="5"/>
  <c r="CP25" i="5"/>
  <c r="CO27" i="5"/>
  <c r="CH25" i="5"/>
  <c r="CK25" i="5"/>
  <c r="BE19" i="5"/>
  <c r="BE47" i="5" s="1"/>
  <c r="BD48" i="5" s="1"/>
  <c r="BF28" i="5"/>
  <c r="BW36" i="5"/>
  <c r="BW38" i="5" s="1"/>
  <c r="CZ36" i="5"/>
  <c r="CJ27" i="5"/>
  <c r="CH27" i="5"/>
  <c r="CK26" i="5"/>
  <c r="CI28" i="5"/>
  <c r="CI25" i="5"/>
  <c r="CH28" i="5"/>
  <c r="CK27" i="5"/>
  <c r="CJ26" i="5"/>
  <c r="DD19" i="5"/>
  <c r="DE13" i="5"/>
  <c r="DE19" i="5" s="1"/>
  <c r="CZ37" i="5"/>
  <c r="DC28" i="5"/>
  <c r="CZ27" i="5"/>
  <c r="DB28" i="5"/>
  <c r="DC27" i="5"/>
  <c r="DC26" i="5"/>
  <c r="DC25" i="5"/>
  <c r="DA27" i="5"/>
  <c r="DB26" i="5"/>
  <c r="DA25" i="5"/>
  <c r="DA19" i="5"/>
  <c r="DA28" i="5"/>
  <c r="DA26" i="5"/>
  <c r="CZ25" i="5"/>
  <c r="CZ28" i="5"/>
  <c r="CZ26" i="5"/>
  <c r="DB27" i="5"/>
  <c r="DB25" i="5"/>
  <c r="BK19" i="5"/>
  <c r="CB26" i="5"/>
  <c r="CC26" i="5"/>
  <c r="CC25" i="5"/>
  <c r="CD28" i="5"/>
  <c r="BQ26" i="5"/>
  <c r="BP28" i="5"/>
  <c r="BQ28" i="5"/>
  <c r="BS26" i="5"/>
  <c r="BV37" i="5"/>
  <c r="BY28" i="5"/>
  <c r="BX28" i="5"/>
  <c r="BY27" i="5"/>
  <c r="BY26" i="5"/>
  <c r="BY25" i="5"/>
  <c r="BV28" i="5"/>
  <c r="BX27" i="5"/>
  <c r="BW26" i="5"/>
  <c r="BV25" i="5"/>
  <c r="BW19" i="5"/>
  <c r="BW27" i="5"/>
  <c r="BV26" i="5"/>
  <c r="BV27" i="5"/>
  <c r="BX25" i="5"/>
  <c r="BW28" i="5"/>
  <c r="BW25" i="5"/>
  <c r="BX26" i="5"/>
  <c r="CC27" i="5"/>
  <c r="CD27" i="5"/>
  <c r="CD26" i="5"/>
  <c r="CE28" i="5"/>
  <c r="BR27" i="5"/>
  <c r="BQ19" i="5"/>
  <c r="BP26" i="5"/>
  <c r="BS27" i="5"/>
  <c r="CT37" i="5"/>
  <c r="CW28" i="5"/>
  <c r="CT27" i="5"/>
  <c r="CV28" i="5"/>
  <c r="CW27" i="5"/>
  <c r="CW26" i="5"/>
  <c r="CW25" i="5"/>
  <c r="CT28" i="5"/>
  <c r="CU26" i="5"/>
  <c r="CT25" i="5"/>
  <c r="CU19" i="5"/>
  <c r="CV27" i="5"/>
  <c r="CU27" i="5"/>
  <c r="CV25" i="5"/>
  <c r="CV26" i="5"/>
  <c r="CU28" i="5"/>
  <c r="CU25" i="5"/>
  <c r="CB28" i="5"/>
  <c r="CC28" i="5"/>
  <c r="CE26" i="5"/>
  <c r="BQ25" i="5"/>
  <c r="BR25" i="5"/>
  <c r="BQ27" i="5"/>
  <c r="BR28" i="5"/>
  <c r="CB27" i="5"/>
  <c r="CB25" i="5"/>
  <c r="CC19" i="5"/>
  <c r="CE27" i="5"/>
  <c r="BP25" i="5"/>
  <c r="BR26" i="5"/>
  <c r="BP27" i="5"/>
  <c r="BS25" i="5"/>
  <c r="BS28" i="5"/>
  <c r="BP38" i="5" l="1"/>
  <c r="G30" i="9"/>
  <c r="I10" i="9"/>
  <c r="G32" i="9"/>
  <c r="I12" i="9"/>
  <c r="G36" i="9"/>
  <c r="G31" i="9"/>
  <c r="I9" i="9"/>
  <c r="I8" i="10"/>
  <c r="BV38" i="5"/>
  <c r="BV39" i="5" s="1"/>
  <c r="BD39" i="5"/>
  <c r="CN29" i="5"/>
  <c r="BP39" i="5"/>
  <c r="CB39" i="5"/>
  <c r="CT38" i="5"/>
  <c r="CT39" i="5" s="1"/>
  <c r="CQ29" i="5"/>
  <c r="CK29" i="5"/>
  <c r="CP29" i="5"/>
  <c r="BD29" i="5"/>
  <c r="BE29" i="5"/>
  <c r="CN39" i="5"/>
  <c r="CO29" i="5"/>
  <c r="BJ39" i="5"/>
  <c r="BF25" i="5"/>
  <c r="BG29" i="5"/>
  <c r="BF26" i="5"/>
  <c r="CH39" i="5"/>
  <c r="BK29" i="5"/>
  <c r="CI29" i="5"/>
  <c r="CZ38" i="5"/>
  <c r="CZ39" i="5" s="1"/>
  <c r="CH29" i="5"/>
  <c r="CJ29" i="5"/>
  <c r="DB29" i="5"/>
  <c r="CZ29" i="5"/>
  <c r="BJ29" i="5"/>
  <c r="BP29" i="5"/>
  <c r="CB29" i="5"/>
  <c r="BQ29" i="5"/>
  <c r="CV29" i="5"/>
  <c r="BW29" i="5"/>
  <c r="DC29" i="5"/>
  <c r="BS29" i="5"/>
  <c r="BX29" i="5"/>
  <c r="CW29" i="5"/>
  <c r="BV29" i="5"/>
  <c r="BY29" i="5"/>
  <c r="CC29" i="5"/>
  <c r="BM29" i="5"/>
  <c r="CD25" i="5"/>
  <c r="CD29" i="5" s="1"/>
  <c r="CE25" i="5"/>
  <c r="CE29" i="5" s="1"/>
  <c r="BR29" i="5"/>
  <c r="CT26" i="5"/>
  <c r="CT29" i="5" s="1"/>
  <c r="BL29" i="5"/>
  <c r="CU29" i="5"/>
  <c r="DA29" i="5"/>
  <c r="I32" i="9" l="1"/>
  <c r="G12" i="10"/>
  <c r="I31" i="9"/>
  <c r="I36" i="9"/>
  <c r="G9" i="10"/>
  <c r="G10" i="10"/>
  <c r="I30" i="9"/>
  <c r="G8" i="11"/>
  <c r="CN30" i="5"/>
  <c r="BF29" i="5"/>
  <c r="BD30" i="5" s="1"/>
  <c r="CZ30" i="5"/>
  <c r="CH30" i="5"/>
  <c r="CB30" i="5"/>
  <c r="BV30" i="5"/>
  <c r="BJ30" i="5"/>
  <c r="BP30" i="5"/>
  <c r="CT3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<sst xmlns="http://schemas.openxmlformats.org/spreadsheetml/2006/main" count="1001" uniqueCount="166">
  <si>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</si>
  <si>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</si>
  <si>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</si>
  <si>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</si>
  <si>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</si>
  <si>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</si>
  <si>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</si>
  <si>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</si>
  <si>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</si>
  <si>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</si>
  <si>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</si>
  <si>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</si>
  <si>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</si>
  <si>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</si>
  <si>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</si>
  <si>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</si>
  <si>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</si>
  <si>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</si>
  <si>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</si>
  <si>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</si>
  <si>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</si>
  <si>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</si>
  <si>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</si>
  <si>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</si>
  <si>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</si>
  <si>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</si>
  <si>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</si>
  <si>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</si>
  <si>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</si>
  <si>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</si>
  <si>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</si>
  <si>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</si>
  <si>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</si>
  <si>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</si>
  <si>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</si>
  <si>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</si>
  <si>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</si>
  <si>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</si>
  <si>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</si>
  <si>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</si>
  <si>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</si>
  <si>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</si>
  <si>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</si>
  <si>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</si>
  <si>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</si>
  <si>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</si>
  <si>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</si>
  <si>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</si>
  <si>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</si>
  <si>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</si>
  <si>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</si>
  <si>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</si>
  <si>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</si>
  <si>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</si>
  <si>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</si>
  <si>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</si>
  <si>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</si>
  <si>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</si>
  <si>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</si>
  <si>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</si>
  <si>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</si>
  <si>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</si>
  <si>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</si>
  <si>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</si>
  <si>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</si>
  <si>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</si>
  <si>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</si>
  <si>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</si>
  <si>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</si>
  <si>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</si>
  <si>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</si>
  <si>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</si>
  <si>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</si>
  <si>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</si>
  <si>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</si>
  <si>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</si>
  <si>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</si>
  <si>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</si>
  <si>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</si>
  <si>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</si>
  <si>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</si>
  <si>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</si>
  <si>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</si>
  <si>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</si>
  <si>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1"/>
  </si>
  <si>
    <t>別紙</t>
  </si>
  <si>
    <t>３　参加構成員ごとの内訳</t>
  </si>
  <si>
    <t>番号</t>
    <rPh sb="0" eb="2">
      <t>バンゴウ</t>
    </rPh>
    <phoneticPr fontId="31"/>
  </si>
  <si>
    <t>氏名</t>
    <rPh sb="0" eb="2">
      <t>シメイ</t>
    </rPh>
    <phoneticPr fontId="31"/>
  </si>
  <si>
    <t>住所</t>
    <rPh sb="0" eb="2">
      <t>ジュウショ</t>
    </rPh>
    <phoneticPr fontId="31"/>
  </si>
  <si>
    <t>　選択肢
・115％
・130％
・150％
・170％</t>
    <rPh sb="1" eb="4">
      <t>センタクシ</t>
    </rPh>
    <phoneticPr fontId="31"/>
  </si>
  <si>
    <t>積立金額
（交付前残高）
A（円）</t>
    <rPh sb="0" eb="2">
      <t>ツミタテ</t>
    </rPh>
    <rPh sb="2" eb="4">
      <t>キンガク</t>
    </rPh>
    <rPh sb="6" eb="8">
      <t>コウフ</t>
    </rPh>
    <rPh sb="8" eb="9">
      <t>マエ</t>
    </rPh>
    <rPh sb="9" eb="11">
      <t>ザンダカ</t>
    </rPh>
    <rPh sb="15" eb="16">
      <t>エン</t>
    </rPh>
    <phoneticPr fontId="31"/>
  </si>
  <si>
    <t>積立金残高
（A－B）（円）</t>
    <rPh sb="0" eb="2">
      <t>ツミタテ</t>
    </rPh>
    <rPh sb="2" eb="3">
      <t>キン</t>
    </rPh>
    <rPh sb="3" eb="5">
      <t>ザンダカ</t>
    </rPh>
    <rPh sb="12" eb="13">
      <t>エン</t>
    </rPh>
    <phoneticPr fontId="31"/>
  </si>
  <si>
    <t>備考</t>
    <rPh sb="0" eb="2">
      <t>ビコウ</t>
    </rPh>
    <phoneticPr fontId="31"/>
  </si>
  <si>
    <t>合計</t>
    <rPh sb="0" eb="2">
      <t>ゴウケイ</t>
    </rPh>
    <phoneticPr fontId="31"/>
  </si>
  <si>
    <t>Ａ重油</t>
    <rPh sb="1" eb="3">
      <t>ジュウユ</t>
    </rPh>
    <phoneticPr fontId="1"/>
  </si>
  <si>
    <t>灯油</t>
    <rPh sb="0" eb="2">
      <t>トウユ</t>
    </rPh>
    <phoneticPr fontId="31"/>
  </si>
  <si>
    <t>計</t>
    <rPh sb="0" eb="1">
      <t>ケイ</t>
    </rPh>
    <phoneticPr fontId="31"/>
  </si>
  <si>
    <t>２　参加構成員数　１１名</t>
    <phoneticPr fontId="31"/>
  </si>
  <si>
    <t>ＬＰガス</t>
    <phoneticPr fontId="31"/>
  </si>
  <si>
    <t>　燃料別
・A重油
・灯油
・ＬＰガス</t>
    <rPh sb="1" eb="4">
      <t>ネンリョウベツ</t>
    </rPh>
    <rPh sb="7" eb="9">
      <t>ジュウユ</t>
    </rPh>
    <rPh sb="11" eb="13">
      <t>トウユ</t>
    </rPh>
    <phoneticPr fontId="31"/>
  </si>
  <si>
    <t>燃料購入実績
（リットル.㎏）</t>
    <rPh sb="0" eb="2">
      <t>ネンリョウ</t>
    </rPh>
    <rPh sb="2" eb="4">
      <t>コウニュウ</t>
    </rPh>
    <rPh sb="4" eb="6">
      <t>ジッセキ</t>
    </rPh>
    <phoneticPr fontId="31"/>
  </si>
  <si>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1"/>
  </si>
  <si>
    <r>
      <t>１　組織名　　　契約管理番号　</t>
    </r>
    <r>
      <rPr>
        <u/>
        <sz val="12"/>
        <rFont val="ＭＳ 明朝"/>
        <family val="1"/>
        <charset val="128"/>
      </rPr>
      <t>　　２４　　</t>
    </r>
    <r>
      <rPr>
        <u/>
        <sz val="12"/>
        <color theme="0"/>
        <rFont val="ＭＳ 明朝"/>
        <family val="1"/>
        <charset val="128"/>
      </rPr>
      <t>〇</t>
    </r>
    <phoneticPr fontId="31"/>
  </si>
  <si>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</si>
  <si>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</si>
  <si>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</si>
  <si>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</si>
  <si>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</si>
  <si>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</si>
  <si>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Ｒ７</t>
    <phoneticPr fontId="2"/>
  </si>
  <si>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</si>
  <si>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</si>
  <si>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</si>
  <si>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</si>
  <si>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</si>
  <si>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</si>
  <si>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</si>
  <si>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</si>
  <si>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</si>
  <si>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</si>
  <si>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</si>
  <si>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</si>
  <si>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</si>
  <si>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</si>
  <si>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</si>
  <si>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</si>
  <si>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</si>
  <si>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</si>
  <si>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</si>
  <si>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</si>
  <si>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</si>
  <si>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</si>
  <si>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1"/>
  </si>
  <si>
    <r>
      <t>施設園芸用燃料価格差補塡金交付</t>
    </r>
    <r>
      <rPr>
        <sz val="12"/>
        <rFont val="ＭＳ 明朝"/>
        <family val="1"/>
        <charset val="128"/>
      </rPr>
      <t>の内訳（令和８年１１月分）</t>
    </r>
    <rPh sb="5" eb="7">
      <t>ネンリョウ</t>
    </rPh>
    <phoneticPr fontId="31"/>
  </si>
  <si>
    <r>
      <t>施設園芸用燃料価格差補塡金交付</t>
    </r>
    <r>
      <rPr>
        <sz val="12"/>
        <rFont val="ＭＳ 明朝"/>
        <family val="1"/>
        <charset val="128"/>
      </rPr>
      <t>の内訳（令和８年１２月分）</t>
    </r>
    <rPh sb="5" eb="7">
      <t>ネンリョウ</t>
    </rPh>
    <phoneticPr fontId="31"/>
  </si>
  <si>
    <r>
      <t>施設園芸用燃料価格差補塡金交付</t>
    </r>
    <r>
      <rPr>
        <sz val="12"/>
        <rFont val="ＭＳ 明朝"/>
        <family val="1"/>
        <charset val="128"/>
      </rPr>
      <t>の内訳（令和９年１月分）</t>
    </r>
    <rPh sb="5" eb="7">
      <t>ネンリョウ</t>
    </rPh>
    <phoneticPr fontId="31"/>
  </si>
  <si>
    <r>
      <t>施設園芸用燃料価格差補塡金交付</t>
    </r>
    <r>
      <rPr>
        <sz val="12"/>
        <rFont val="ＭＳ 明朝"/>
        <family val="1"/>
        <charset val="128"/>
      </rPr>
      <t>の内訳（令和９年２月分）</t>
    </r>
    <rPh sb="5" eb="7">
      <t>ネンリョウ</t>
    </rPh>
    <phoneticPr fontId="31"/>
  </si>
  <si>
    <r>
      <t>施設園芸用燃料価格差補塡金交付</t>
    </r>
    <r>
      <rPr>
        <sz val="12"/>
        <rFont val="ＭＳ 明朝"/>
        <family val="1"/>
        <charset val="128"/>
      </rPr>
      <t>の内訳（令和９年３月分）</t>
    </r>
    <rPh sb="5" eb="7">
      <t>ネンリョウ</t>
    </rPh>
    <phoneticPr fontId="31"/>
  </si>
  <si>
    <r>
      <t>施設園芸用燃料価格差補塡金交付</t>
    </r>
    <r>
      <rPr>
        <sz val="12"/>
        <rFont val="ＭＳ 明朝"/>
        <family val="1"/>
        <charset val="128"/>
      </rPr>
      <t>の内訳（令和９年４月分）</t>
    </r>
    <rPh sb="5" eb="7">
      <t>ネンリョウ</t>
    </rPh>
    <phoneticPr fontId="31"/>
  </si>
  <si>
    <r>
      <t>施設園芸用燃料価格差補塡金交付</t>
    </r>
    <r>
      <rPr>
        <sz val="12"/>
        <rFont val="ＭＳ 明朝"/>
        <family val="1"/>
        <charset val="128"/>
      </rPr>
      <t>の内訳（令和９年５月分）</t>
    </r>
    <rPh sb="5" eb="7">
      <t>ネンリョウ</t>
    </rPh>
    <phoneticPr fontId="31"/>
  </si>
  <si>
    <r>
      <t>施設園芸用燃料価格差補塡金交付</t>
    </r>
    <r>
      <rPr>
        <sz val="12"/>
        <rFont val="ＭＳ 明朝"/>
        <family val="1"/>
        <charset val="128"/>
      </rPr>
      <t>の内訳（令和９年６月分）</t>
    </r>
    <rPh sb="5" eb="7">
      <t>ネンリョウ</t>
    </rPh>
    <phoneticPr fontId="31"/>
  </si>
  <si>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</si>
  <si>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</si>
  <si>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</si>
  <si>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</si>
  <si>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</si>
  <si>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</si>
  <si>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</si>
  <si>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</si>
  <si>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</si>
  <si>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</si>
  <si>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</si>
  <si>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</si>
  <si>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</si>
  <si>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</si>
  <si>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</si>
  <si>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</si>
  <si>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</si>
  <si>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</si>
  <si>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</si>
  <si>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</si>
  <si>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</si>
  <si>
    <t>福島県担い手育成総合支援協議会</t>
    <rPh sb="0" eb="2">
      <t>フクシマ</t>
    </rPh>
    <rPh sb="2" eb="3">
      <t>ケン</t>
    </rPh>
    <rPh sb="3" eb="4">
      <t>ニナ</t>
    </rPh>
    <rPh sb="5" eb="12">
      <t>テイクセイソウゴウシエン</t>
    </rPh>
    <rPh sb="12" eb="15">
      <t>キョウギカイ</t>
    </rPh>
    <phoneticPr fontId="2"/>
  </si>
  <si>
    <r>
      <t>・「追加等整理欄」は、</t>
    </r>
    <r>
      <rPr>
        <sz val="11"/>
        <color theme="1"/>
        <rFont val="游ゴシック"/>
        <family val="3"/>
        <charset val="128"/>
      </rPr>
      <t>７事業年度中に契約更新済みの支援対象者に、８事業年度新規に追加する農家がある場合「追加」と記載。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</si>
  <si>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theme="1"/>
        <rFont val="ＭＳ Ｐゴシック"/>
        <family val="3"/>
        <charset val="128"/>
      </rPr>
      <t>・Ｒ６又はＲ７事業年度から参加した農家で離農以外の理由で解約等を行った場合にあっては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</si>
</sst>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6">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13">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2" borderId="29" xfId="1" applyFont="1" applyFill="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1"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1"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6" fillId="4" borderId="25" xfId="0" applyFont="1" applyFill="1" applyBorder="1" applyAlignment="1">
      <alignment horizontal="center" vertical="center"/>
    </xf>
    <xf numFmtId="0" fontId="26" fillId="2" borderId="25" xfId="0" applyFont="1" applyFill="1" applyBorder="1" applyAlignment="1">
      <alignment horizontal="left" vertical="center"/>
    </xf>
    <xf numFmtId="0" fontId="26"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2" fillId="0" borderId="1" xfId="1" applyFont="1" applyBorder="1" applyAlignment="1">
      <alignment horizontal="center" vertical="center" shrinkToFit="1"/>
    </xf>
    <xf numFmtId="0" fontId="28" fillId="6" borderId="37" xfId="0" applyFont="1" applyFill="1" applyBorder="1" applyAlignment="1">
      <alignment horizontal="center" vertical="center" shrinkToFit="1"/>
    </xf>
    <xf numFmtId="0" fontId="23" fillId="6" borderId="16" xfId="0" applyFont="1" applyFill="1" applyBorder="1" applyAlignment="1">
      <alignment horizontal="center" vertical="center" shrinkToFit="1"/>
    </xf>
    <xf numFmtId="0" fontId="23" fillId="6" borderId="39" xfId="0" applyFont="1" applyFill="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29" fillId="0" borderId="0" xfId="5" applyFont="1" applyAlignment="1">
      <alignment horizontal="left" vertical="center"/>
    </xf>
    <xf numFmtId="0" fontId="1" fillId="0" borderId="0" xfId="5">
      <alignment vertical="center"/>
    </xf>
    <xf numFmtId="0" fontId="30"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4" xfId="0" applyBorder="1" applyAlignment="1">
      <alignment horizontal="center" vertical="center" shrinkToFit="1"/>
    </xf>
    <xf numFmtId="55" fontId="22" fillId="0" borderId="25" xfId="0" applyNumberFormat="1" applyFont="1" applyBorder="1" applyAlignment="1">
      <alignment horizontal="center" vertical="center"/>
    </xf>
    <xf numFmtId="0" fontId="0" fillId="0" borderId="46" xfId="0" applyBorder="1" applyAlignment="1">
      <alignment horizontal="center" vertical="center" shrinkToFit="1"/>
    </xf>
    <xf numFmtId="0" fontId="0" fillId="0" borderId="45"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8" fillId="6" borderId="47" xfId="0" applyFont="1" applyFill="1" applyBorder="1" applyAlignment="1">
      <alignment horizontal="center" vertical="center" shrinkToFit="1"/>
    </xf>
    <xf numFmtId="0" fontId="23" fillId="6" borderId="6" xfId="0" applyFont="1" applyFill="1" applyBorder="1" applyAlignment="1">
      <alignment horizontal="center" vertical="center" shrinkToFit="1"/>
    </xf>
    <xf numFmtId="0" fontId="23" fillId="6" borderId="48" xfId="0" applyFont="1" applyFill="1" applyBorder="1" applyAlignment="1">
      <alignment horizontal="center" vertical="center" shrinkToFit="1"/>
    </xf>
    <xf numFmtId="0" fontId="23" fillId="0" borderId="0" xfId="0" applyFont="1" applyAlignment="1">
      <alignment horizontal="center" vertical="center" shrinkToFit="1"/>
    </xf>
    <xf numFmtId="0" fontId="23" fillId="0" borderId="0" xfId="0" applyFont="1" applyAlignment="1">
      <alignment vertical="center" shrinkToFit="1"/>
    </xf>
    <xf numFmtId="49" fontId="22" fillId="0" borderId="0" xfId="0" applyNumberFormat="1" applyFont="1" applyAlignment="1">
      <alignment horizontal="center" vertical="center" shrinkToFit="1"/>
    </xf>
    <xf numFmtId="49" fontId="22" fillId="9" borderId="49" xfId="0" applyNumberFormat="1" applyFont="1" applyFill="1" applyBorder="1" applyAlignment="1">
      <alignment horizontal="center" vertical="center" shrinkToFit="1"/>
    </xf>
    <xf numFmtId="0" fontId="0" fillId="0" borderId="50" xfId="0" applyBorder="1" applyAlignment="1">
      <alignment vertical="center" shrinkToFit="1"/>
    </xf>
    <xf numFmtId="9" fontId="0" fillId="0" borderId="50" xfId="2" applyFont="1" applyFill="1" applyBorder="1" applyAlignment="1">
      <alignment vertical="center" shrinkToFit="1"/>
    </xf>
    <xf numFmtId="0" fontId="0" fillId="0" borderId="51"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2" fillId="0" borderId="1" xfId="1" applyFont="1" applyFill="1" applyBorder="1" applyAlignment="1">
      <alignment horizontal="center" vertical="center" shrinkToFit="1"/>
    </xf>
    <xf numFmtId="187" fontId="22"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2"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4" fillId="7" borderId="25" xfId="0" applyNumberFormat="1" applyFont="1" applyFill="1" applyBorder="1" applyAlignment="1">
      <alignment horizontal="center" vertical="center" shrinkToFit="1"/>
    </xf>
    <xf numFmtId="181" fontId="25"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5"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2" fillId="0" borderId="2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4"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4" fillId="8" borderId="25" xfId="0" applyFon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3"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4" fillId="7" borderId="25" xfId="0" applyFont="1" applyFill="1" applyBorder="1" applyAlignment="1">
      <alignment horizontal="center" vertical="center" shrinkToFit="1"/>
    </xf>
    <xf numFmtId="0" fontId="25"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4"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18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3:DG57"/>
  <sheetViews>
    <sheetView tabSelected="1" view="pageBreakPreview" topLeftCell="CP3" zoomScale="80" zoomScaleNormal="80" zoomScaleSheetLayoutView="80" workbookViewId="0">
      <selection activeCell="G22" sqref="G22"/>
    </sheetView>
  </sheetViews>
  <sheetFormatPr defaultColWidth="9" defaultRowHeight="19.5" customHeight="1" outlineLevelRow="1" outlineLevelCol="1"/>
  <cols>
    <col min="1" max="1" width="13.9140625" style="1" customWidth="1" outlineLevel="1"/>
    <col min="2" max="2" width="7.5" style="1" customWidth="1" outlineLevel="1"/>
    <col min="3" max="3" width="12" style="1" customWidth="1"/>
    <col min="4" max="4" width="12.58203125" style="1" customWidth="1" outlineLevel="1"/>
    <col min="5" max="5" width="8.33203125" style="1" customWidth="1" outlineLevel="1"/>
    <col min="6" max="6" width="13.25" style="1" customWidth="1" outlineLevel="1"/>
    <col min="7" max="7" width="13.08203125" style="1" customWidth="1" outlineLevel="1"/>
    <col min="8" max="8" width="12.5" style="1" customWidth="1"/>
    <col min="9" max="10" width="7.5" style="1" customWidth="1"/>
    <col min="11" max="11" width="10.08203125" style="1" customWidth="1"/>
    <col min="12" max="12" width="11.582031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3203125" style="1" customWidth="1" outlineLevel="1"/>
    <col min="25" max="25" width="11.25" style="1" customWidth="1" outlineLevel="1"/>
    <col min="26" max="31" width="8.08203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3203125" style="1" customWidth="1" outlineLevel="1"/>
    <col min="38" max="47" width="10.58203125" style="1" customWidth="1" outlineLevel="1"/>
    <col min="48" max="52" width="10.58203125" style="1" customWidth="1"/>
    <col min="53" max="53" width="17" style="1" customWidth="1"/>
    <col min="54" max="54" width="10.58203125" style="1" customWidth="1"/>
    <col min="55" max="62" width="10.58203125" style="1" customWidth="1" outlineLevel="1"/>
    <col min="63" max="63" width="11.75" style="1" customWidth="1" outlineLevel="1"/>
    <col min="64" max="66" width="10.58203125" style="1" customWidth="1" outlineLevel="1"/>
    <col min="67" max="69" width="10.5" style="1" customWidth="1" outlineLevel="1"/>
    <col min="70" max="70" width="9" style="1" customWidth="1" outlineLevel="1"/>
    <col min="71" max="102" width="10.58203125" style="1" customWidth="1" outlineLevel="1"/>
    <col min="103" max="107" width="10.58203125" style="1" customWidth="1"/>
    <col min="108" max="111" width="14.33203125" style="1" customWidth="1"/>
    <col min="112" max="16384" width="9" style="1"/>
  </cols>
  <sheetData>
    <row r="3" spans="1:111" ht="53.25" customHeight="1" thickBot="1">
      <c r="A3" s="278" t="s">
        <v>142</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99">
        <v>1.1499999999999999</v>
      </c>
      <c r="AK4" s="99">
        <v>0.7</v>
      </c>
      <c r="AL4" s="100" t="s">
        <v>67</v>
      </c>
      <c r="AM4" s="100"/>
      <c r="AN4" s="100"/>
      <c r="AO4" s="100" t="s">
        <v>110</v>
      </c>
      <c r="AP4" s="100"/>
      <c r="AQ4" s="100"/>
      <c r="AR4" s="100"/>
      <c r="AS4" s="100"/>
      <c r="AT4" s="100"/>
      <c r="AU4" s="100"/>
      <c r="AV4" s="100"/>
      <c r="AW4" s="100"/>
      <c r="AX4" s="100"/>
      <c r="AY4" s="100"/>
      <c r="AZ4" s="100"/>
      <c r="BC4" s="198"/>
      <c r="BD4" s="199" t="s">
        <v>145</v>
      </c>
      <c r="BE4" s="193" t="s">
        <v>104</v>
      </c>
      <c r="BF4" s="158">
        <v>20</v>
      </c>
      <c r="BG4" s="159">
        <v>1</v>
      </c>
      <c r="BI4" s="198"/>
      <c r="BJ4" s="199" t="s">
        <v>146</v>
      </c>
      <c r="BK4" s="131" t="s">
        <v>72</v>
      </c>
      <c r="BL4" s="158">
        <v>0</v>
      </c>
      <c r="BM4" s="159">
        <v>1</v>
      </c>
      <c r="BO4" s="198"/>
      <c r="BP4" s="199" t="s">
        <v>147</v>
      </c>
      <c r="BQ4" s="131" t="s">
        <v>72</v>
      </c>
      <c r="BR4" s="158">
        <v>0</v>
      </c>
      <c r="BS4" s="159">
        <v>1</v>
      </c>
      <c r="BU4" s="198"/>
      <c r="BV4" s="199" t="s">
        <v>148</v>
      </c>
      <c r="BW4" s="131" t="s">
        <v>72</v>
      </c>
      <c r="BX4" s="158">
        <v>0</v>
      </c>
      <c r="BY4" s="159">
        <v>1</v>
      </c>
      <c r="CA4" s="198"/>
      <c r="CB4" s="199" t="s">
        <v>149</v>
      </c>
      <c r="CC4" s="131" t="s">
        <v>72</v>
      </c>
      <c r="CD4" s="158">
        <v>0</v>
      </c>
      <c r="CE4" s="159">
        <v>1</v>
      </c>
      <c r="CG4" s="198"/>
      <c r="CH4" s="199" t="s">
        <v>150</v>
      </c>
      <c r="CI4" s="131" t="s">
        <v>72</v>
      </c>
      <c r="CJ4" s="158">
        <v>0</v>
      </c>
      <c r="CK4" s="159">
        <v>1</v>
      </c>
      <c r="CM4" s="198"/>
      <c r="CN4" s="199" t="s">
        <v>151</v>
      </c>
      <c r="CO4" s="131" t="s">
        <v>72</v>
      </c>
      <c r="CP4" s="158">
        <v>0</v>
      </c>
      <c r="CQ4" s="159">
        <v>1</v>
      </c>
      <c r="CS4" s="198"/>
      <c r="CT4" s="199" t="s">
        <v>152</v>
      </c>
      <c r="CU4" s="131" t="s">
        <v>72</v>
      </c>
      <c r="CV4" s="158">
        <v>0</v>
      </c>
      <c r="CW4" s="159">
        <v>1</v>
      </c>
      <c r="CY4" s="198"/>
      <c r="CZ4" s="199" t="s">
        <v>153</v>
      </c>
      <c r="DA4" s="131" t="s">
        <v>72</v>
      </c>
      <c r="DB4" s="158">
        <v>0</v>
      </c>
      <c r="DC4" s="15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99">
        <v>1.3</v>
      </c>
      <c r="AK5" s="99">
        <v>0.8</v>
      </c>
      <c r="AL5" s="100" t="s">
        <v>68</v>
      </c>
      <c r="AM5" s="100"/>
      <c r="AN5" s="100"/>
      <c r="AO5" s="100" t="s">
        <v>111</v>
      </c>
      <c r="AP5" s="100"/>
      <c r="AQ5" s="100"/>
      <c r="AR5" s="100"/>
      <c r="AS5" s="100"/>
      <c r="AT5" s="100"/>
      <c r="AU5" s="100"/>
      <c r="AV5" s="100"/>
      <c r="AW5" s="100"/>
      <c r="AX5" s="100"/>
      <c r="AY5" s="100"/>
      <c r="AZ5" s="100"/>
      <c r="BC5" s="196"/>
      <c r="BD5" s="200"/>
      <c r="BE5" s="194" t="s">
        <v>74</v>
      </c>
      <c r="BF5" s="160">
        <v>25</v>
      </c>
      <c r="BG5" s="161">
        <v>1</v>
      </c>
      <c r="BI5" s="196"/>
      <c r="BJ5" s="200"/>
      <c r="BK5" s="132" t="s">
        <v>74</v>
      </c>
      <c r="BL5" s="160"/>
      <c r="BM5" s="161">
        <v>1</v>
      </c>
      <c r="BO5" s="196"/>
      <c r="BP5" s="200"/>
      <c r="BQ5" s="132" t="s">
        <v>74</v>
      </c>
      <c r="BR5" s="160"/>
      <c r="BS5" s="161">
        <v>1</v>
      </c>
      <c r="BU5" s="196"/>
      <c r="BV5" s="200"/>
      <c r="BW5" s="132" t="s">
        <v>74</v>
      </c>
      <c r="BX5" s="160"/>
      <c r="BY5" s="161">
        <v>1</v>
      </c>
      <c r="CA5" s="196"/>
      <c r="CB5" s="200"/>
      <c r="CC5" s="132" t="s">
        <v>74</v>
      </c>
      <c r="CD5" s="160"/>
      <c r="CE5" s="161">
        <v>1</v>
      </c>
      <c r="CG5" s="196"/>
      <c r="CH5" s="200"/>
      <c r="CI5" s="132" t="s">
        <v>74</v>
      </c>
      <c r="CJ5" s="160"/>
      <c r="CK5" s="161">
        <v>1</v>
      </c>
      <c r="CM5" s="196"/>
      <c r="CN5" s="200"/>
      <c r="CO5" s="132" t="s">
        <v>74</v>
      </c>
      <c r="CP5" s="160"/>
      <c r="CQ5" s="161">
        <v>1</v>
      </c>
      <c r="CS5" s="196"/>
      <c r="CT5" s="200"/>
      <c r="CU5" s="132" t="s">
        <v>74</v>
      </c>
      <c r="CV5" s="160"/>
      <c r="CW5" s="161">
        <v>1</v>
      </c>
      <c r="CY5" s="196"/>
      <c r="CZ5" s="200"/>
      <c r="DA5" s="132" t="s">
        <v>74</v>
      </c>
      <c r="DB5" s="160"/>
      <c r="DC5" s="16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99">
        <v>1.5</v>
      </c>
      <c r="AK6" s="99">
        <v>0.9</v>
      </c>
      <c r="AL6" s="20"/>
      <c r="AM6" s="20"/>
      <c r="AN6" s="20"/>
      <c r="AO6" s="100" t="s">
        <v>131</v>
      </c>
      <c r="AP6" s="20"/>
      <c r="AQ6" s="20"/>
      <c r="AR6" s="20"/>
      <c r="AS6" s="100"/>
      <c r="AT6" s="20"/>
      <c r="AU6" s="20"/>
      <c r="AV6" s="20"/>
      <c r="AW6" s="20"/>
      <c r="AX6" s="100"/>
      <c r="AY6" s="20"/>
      <c r="AZ6" s="20"/>
      <c r="BC6" s="196"/>
      <c r="BD6" s="201"/>
      <c r="BE6" s="194" t="s">
        <v>21</v>
      </c>
      <c r="BF6" s="162">
        <v>30</v>
      </c>
      <c r="BG6" s="161">
        <v>0.7</v>
      </c>
      <c r="BI6" s="196"/>
      <c r="BJ6" s="201"/>
      <c r="BK6" s="132" t="s">
        <v>21</v>
      </c>
      <c r="BL6" s="162"/>
      <c r="BM6" s="161">
        <v>1</v>
      </c>
      <c r="BO6" s="196"/>
      <c r="BP6" s="201"/>
      <c r="BQ6" s="132" t="s">
        <v>21</v>
      </c>
      <c r="BR6" s="162"/>
      <c r="BS6" s="161">
        <v>1</v>
      </c>
      <c r="BU6" s="196"/>
      <c r="BV6" s="201"/>
      <c r="BW6" s="132" t="s">
        <v>21</v>
      </c>
      <c r="BX6" s="162"/>
      <c r="BY6" s="161">
        <v>1</v>
      </c>
      <c r="CA6" s="196"/>
      <c r="CB6" s="201"/>
      <c r="CC6" s="132" t="s">
        <v>21</v>
      </c>
      <c r="CD6" s="162"/>
      <c r="CE6" s="161">
        <v>1</v>
      </c>
      <c r="CG6" s="196"/>
      <c r="CH6" s="201"/>
      <c r="CI6" s="132" t="s">
        <v>21</v>
      </c>
      <c r="CJ6" s="162"/>
      <c r="CK6" s="161">
        <v>1</v>
      </c>
      <c r="CM6" s="196"/>
      <c r="CN6" s="201"/>
      <c r="CO6" s="132" t="s">
        <v>21</v>
      </c>
      <c r="CP6" s="162"/>
      <c r="CQ6" s="161">
        <v>1</v>
      </c>
      <c r="CS6" s="196"/>
      <c r="CT6" s="201"/>
      <c r="CU6" s="132" t="s">
        <v>21</v>
      </c>
      <c r="CV6" s="162"/>
      <c r="CW6" s="161">
        <v>1</v>
      </c>
      <c r="CY6" s="196"/>
      <c r="CZ6" s="201"/>
      <c r="DA6" s="132" t="s">
        <v>21</v>
      </c>
      <c r="DB6" s="162"/>
      <c r="DC6" s="161">
        <v>1</v>
      </c>
    </row>
    <row r="7" spans="1:111" ht="19.5" customHeight="1" outlineLevel="1" thickBot="1">
      <c r="A7" s="20"/>
      <c r="B7" s="20"/>
      <c r="C7" s="20"/>
      <c r="D7" s="20"/>
      <c r="E7" s="20"/>
      <c r="F7" s="20"/>
      <c r="G7" s="20"/>
      <c r="H7" s="20"/>
      <c r="I7" s="20"/>
      <c r="J7" s="20"/>
      <c r="K7" s="20"/>
      <c r="L7" s="20"/>
      <c r="M7" s="212" t="s">
        <v>129</v>
      </c>
      <c r="N7" s="20"/>
      <c r="O7" s="20"/>
      <c r="P7" s="20"/>
      <c r="Q7" s="20"/>
      <c r="R7" s="20"/>
      <c r="S7" s="20"/>
      <c r="T7" s="20"/>
      <c r="U7" s="20"/>
      <c r="V7" s="20"/>
      <c r="W7" s="20"/>
      <c r="X7" s="20"/>
      <c r="Y7" s="20"/>
      <c r="Z7" s="20"/>
      <c r="AA7" s="20"/>
      <c r="AB7" s="20"/>
      <c r="AC7" s="20"/>
      <c r="AD7" s="20"/>
      <c r="AE7" s="20"/>
      <c r="AF7" s="20"/>
      <c r="AG7" s="20"/>
      <c r="AH7" s="20"/>
      <c r="AI7" s="20"/>
      <c r="AJ7" s="99">
        <v>1.7</v>
      </c>
      <c r="AK7" s="99">
        <v>1</v>
      </c>
      <c r="AL7" s="20"/>
      <c r="AM7" s="20"/>
      <c r="AN7" s="20"/>
      <c r="AO7" s="20"/>
      <c r="AP7" s="20"/>
      <c r="AQ7" s="20"/>
      <c r="AR7" s="20"/>
      <c r="AS7" s="20"/>
      <c r="AT7" s="20"/>
      <c r="AU7" s="20"/>
      <c r="AV7" s="20"/>
      <c r="AW7" s="20"/>
      <c r="AX7" s="20"/>
      <c r="AY7" s="20"/>
      <c r="AZ7" s="20"/>
      <c r="BC7" s="197"/>
      <c r="BD7" s="202"/>
      <c r="BE7" s="195" t="s">
        <v>22</v>
      </c>
      <c r="BF7" s="163">
        <v>35</v>
      </c>
      <c r="BG7" s="164">
        <v>1</v>
      </c>
      <c r="BI7" s="197"/>
      <c r="BJ7" s="202"/>
      <c r="BK7" s="133" t="s">
        <v>22</v>
      </c>
      <c r="BL7" s="163"/>
      <c r="BM7" s="164">
        <v>1</v>
      </c>
      <c r="BO7" s="197"/>
      <c r="BP7" s="202"/>
      <c r="BQ7" s="133" t="s">
        <v>22</v>
      </c>
      <c r="BR7" s="163"/>
      <c r="BS7" s="164">
        <v>1</v>
      </c>
      <c r="BU7" s="197"/>
      <c r="BV7" s="202"/>
      <c r="BW7" s="133" t="s">
        <v>22</v>
      </c>
      <c r="BX7" s="163"/>
      <c r="BY7" s="164">
        <v>1</v>
      </c>
      <c r="CA7" s="197"/>
      <c r="CB7" s="202"/>
      <c r="CC7" s="133" t="s">
        <v>22</v>
      </c>
      <c r="CD7" s="163"/>
      <c r="CE7" s="164">
        <v>1</v>
      </c>
      <c r="CG7" s="197"/>
      <c r="CH7" s="202"/>
      <c r="CI7" s="133" t="s">
        <v>22</v>
      </c>
      <c r="CJ7" s="163"/>
      <c r="CK7" s="164">
        <v>1</v>
      </c>
      <c r="CM7" s="197"/>
      <c r="CN7" s="202"/>
      <c r="CO7" s="133" t="s">
        <v>22</v>
      </c>
      <c r="CP7" s="163"/>
      <c r="CQ7" s="164">
        <v>1</v>
      </c>
      <c r="CS7" s="197"/>
      <c r="CT7" s="202"/>
      <c r="CU7" s="133" t="s">
        <v>22</v>
      </c>
      <c r="CV7" s="163"/>
      <c r="CW7" s="164">
        <v>1</v>
      </c>
      <c r="CY7" s="197"/>
      <c r="CZ7" s="202"/>
      <c r="DA7" s="133" t="s">
        <v>22</v>
      </c>
      <c r="DB7" s="163"/>
      <c r="DC7" s="16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44" t="s">
        <v>26</v>
      </c>
      <c r="B9" s="279" t="s">
        <v>11</v>
      </c>
      <c r="C9" s="268" t="s">
        <v>0</v>
      </c>
      <c r="D9" s="268" t="s">
        <v>16</v>
      </c>
      <c r="E9" s="268" t="s">
        <v>17</v>
      </c>
      <c r="F9" s="268" t="s">
        <v>12</v>
      </c>
      <c r="G9" s="244" t="s">
        <v>119</v>
      </c>
      <c r="H9" s="268" t="s">
        <v>40</v>
      </c>
      <c r="I9" s="244" t="s">
        <v>10</v>
      </c>
      <c r="J9" s="244" t="s">
        <v>43</v>
      </c>
      <c r="K9" s="244" t="s">
        <v>1</v>
      </c>
      <c r="L9" s="268" t="s">
        <v>12</v>
      </c>
      <c r="M9" s="228" t="s">
        <v>130</v>
      </c>
      <c r="N9" s="268" t="s">
        <v>2</v>
      </c>
      <c r="O9" s="268" t="s">
        <v>70</v>
      </c>
      <c r="P9" s="244" t="s">
        <v>30</v>
      </c>
      <c r="Q9" s="244" t="s">
        <v>143</v>
      </c>
      <c r="R9" s="276" t="s">
        <v>144</v>
      </c>
      <c r="S9" s="284" t="s">
        <v>71</v>
      </c>
      <c r="T9" s="189"/>
      <c r="U9" s="189"/>
      <c r="V9" s="189"/>
      <c r="W9" s="189"/>
      <c r="X9" s="190"/>
      <c r="Y9" s="287" t="s">
        <v>13</v>
      </c>
      <c r="Z9" s="246" t="s">
        <v>116</v>
      </c>
      <c r="AA9" s="247"/>
      <c r="AB9" s="247"/>
      <c r="AC9" s="247"/>
      <c r="AD9" s="247"/>
      <c r="AE9" s="248"/>
      <c r="AF9" s="234" t="s">
        <v>35</v>
      </c>
      <c r="AG9" s="235"/>
      <c r="AH9" s="235"/>
      <c r="AI9" s="236"/>
      <c r="AJ9" s="234" t="s">
        <v>44</v>
      </c>
      <c r="AK9" s="235"/>
      <c r="AL9" s="236"/>
      <c r="AM9" s="255" t="s">
        <v>126</v>
      </c>
      <c r="AN9" s="257"/>
      <c r="AO9" s="257"/>
      <c r="AP9" s="257"/>
      <c r="AQ9" s="257"/>
      <c r="AR9" s="257"/>
      <c r="AS9" s="257"/>
      <c r="AT9" s="257"/>
      <c r="AU9" s="257"/>
      <c r="AV9" s="257"/>
      <c r="AW9" s="257"/>
      <c r="AX9" s="257"/>
      <c r="AY9" s="257"/>
      <c r="AZ9" s="256"/>
      <c r="BA9" s="270" t="s">
        <v>132</v>
      </c>
      <c r="BB9" s="273" t="s">
        <v>154</v>
      </c>
      <c r="BC9" s="274"/>
      <c r="BD9" s="274"/>
      <c r="BE9" s="274"/>
      <c r="BF9" s="274"/>
      <c r="BG9" s="275"/>
      <c r="BH9" s="273" t="s">
        <v>155</v>
      </c>
      <c r="BI9" s="274"/>
      <c r="BJ9" s="274"/>
      <c r="BK9" s="274"/>
      <c r="BL9" s="274"/>
      <c r="BM9" s="275"/>
      <c r="BN9" s="273" t="s">
        <v>156</v>
      </c>
      <c r="BO9" s="274"/>
      <c r="BP9" s="274"/>
      <c r="BQ9" s="274"/>
      <c r="BR9" s="274"/>
      <c r="BS9" s="275"/>
      <c r="BT9" s="273" t="s">
        <v>157</v>
      </c>
      <c r="BU9" s="274"/>
      <c r="BV9" s="274"/>
      <c r="BW9" s="274"/>
      <c r="BX9" s="274"/>
      <c r="BY9" s="275"/>
      <c r="BZ9" s="273" t="s">
        <v>158</v>
      </c>
      <c r="CA9" s="274"/>
      <c r="CB9" s="274"/>
      <c r="CC9" s="274"/>
      <c r="CD9" s="274"/>
      <c r="CE9" s="275"/>
      <c r="CF9" s="273" t="s">
        <v>159</v>
      </c>
      <c r="CG9" s="274"/>
      <c r="CH9" s="274"/>
      <c r="CI9" s="274"/>
      <c r="CJ9" s="274"/>
      <c r="CK9" s="275"/>
      <c r="CL9" s="273" t="s">
        <v>160</v>
      </c>
      <c r="CM9" s="274"/>
      <c r="CN9" s="274"/>
      <c r="CO9" s="274"/>
      <c r="CP9" s="274"/>
      <c r="CQ9" s="275"/>
      <c r="CR9" s="273" t="s">
        <v>161</v>
      </c>
      <c r="CS9" s="274"/>
      <c r="CT9" s="274"/>
      <c r="CU9" s="274"/>
      <c r="CV9" s="274"/>
      <c r="CW9" s="275"/>
      <c r="CX9" s="273" t="s">
        <v>162</v>
      </c>
      <c r="CY9" s="274"/>
      <c r="CZ9" s="274"/>
      <c r="DA9" s="274"/>
      <c r="DB9" s="274"/>
      <c r="DC9" s="275"/>
      <c r="DD9" s="305" t="s">
        <v>34</v>
      </c>
      <c r="DE9" s="305" t="s">
        <v>19</v>
      </c>
      <c r="DF9" s="244" t="s">
        <v>76</v>
      </c>
      <c r="DG9" s="244" t="s">
        <v>77</v>
      </c>
    </row>
    <row r="10" spans="1:111" ht="28.5" customHeight="1">
      <c r="A10" s="259"/>
      <c r="B10" s="280"/>
      <c r="C10" s="282"/>
      <c r="D10" s="282"/>
      <c r="E10" s="282"/>
      <c r="F10" s="282"/>
      <c r="G10" s="259"/>
      <c r="H10" s="282"/>
      <c r="I10" s="259"/>
      <c r="J10" s="259"/>
      <c r="K10" s="259"/>
      <c r="L10" s="282"/>
      <c r="M10" s="229"/>
      <c r="N10" s="282"/>
      <c r="O10" s="282"/>
      <c r="P10" s="259"/>
      <c r="Q10" s="259"/>
      <c r="R10" s="283"/>
      <c r="S10" s="285"/>
      <c r="X10" s="187"/>
      <c r="Y10" s="288"/>
      <c r="Z10" s="249"/>
      <c r="AA10" s="250"/>
      <c r="AB10" s="250"/>
      <c r="AC10" s="250"/>
      <c r="AD10" s="250"/>
      <c r="AE10" s="251"/>
      <c r="AF10" s="237"/>
      <c r="AG10" s="238"/>
      <c r="AH10" s="238"/>
      <c r="AI10" s="239"/>
      <c r="AJ10" s="237"/>
      <c r="AK10" s="238"/>
      <c r="AL10" s="239"/>
      <c r="AM10" s="237" t="s">
        <v>127</v>
      </c>
      <c r="AN10" s="238"/>
      <c r="AO10" s="238"/>
      <c r="AP10" s="238"/>
      <c r="AQ10" s="239"/>
      <c r="AR10" s="237" t="s">
        <v>128</v>
      </c>
      <c r="AS10" s="238"/>
      <c r="AT10" s="238"/>
      <c r="AU10" s="238"/>
      <c r="AV10" s="239"/>
      <c r="AW10" s="237" t="s">
        <v>125</v>
      </c>
      <c r="AX10" s="238"/>
      <c r="AY10" s="238"/>
      <c r="AZ10" s="239"/>
      <c r="BA10" s="271"/>
      <c r="BB10" s="179"/>
      <c r="BC10" s="180"/>
      <c r="BD10" s="180"/>
      <c r="BE10" s="180"/>
      <c r="BF10" s="180"/>
      <c r="BG10" s="181"/>
      <c r="BH10" s="179"/>
      <c r="BI10" s="180"/>
      <c r="BJ10" s="180"/>
      <c r="BK10" s="180"/>
      <c r="BL10" s="180"/>
      <c r="BM10" s="181"/>
      <c r="BN10" s="179"/>
      <c r="BO10" s="180"/>
      <c r="BP10" s="180"/>
      <c r="BQ10" s="180"/>
      <c r="BR10" s="180"/>
      <c r="BS10" s="181"/>
      <c r="BT10" s="179"/>
      <c r="BU10" s="180"/>
      <c r="BV10" s="180"/>
      <c r="BW10" s="180"/>
      <c r="BX10" s="180"/>
      <c r="BY10" s="181"/>
      <c r="BZ10" s="179"/>
      <c r="CA10" s="180"/>
      <c r="CB10" s="180"/>
      <c r="CC10" s="180"/>
      <c r="CD10" s="180"/>
      <c r="CE10" s="181"/>
      <c r="CF10" s="179"/>
      <c r="CG10" s="180"/>
      <c r="CH10" s="180"/>
      <c r="CI10" s="180"/>
      <c r="CJ10" s="180"/>
      <c r="CK10" s="181"/>
      <c r="CL10" s="179"/>
      <c r="CM10" s="180"/>
      <c r="CN10" s="180"/>
      <c r="CO10" s="180"/>
      <c r="CP10" s="180"/>
      <c r="CQ10" s="181"/>
      <c r="CR10" s="179"/>
      <c r="CS10" s="180"/>
      <c r="CT10" s="180"/>
      <c r="CU10" s="180"/>
      <c r="CV10" s="180"/>
      <c r="CW10" s="181"/>
      <c r="CX10" s="188"/>
      <c r="CY10" s="180"/>
      <c r="CZ10" s="180"/>
      <c r="DA10" s="180"/>
      <c r="DB10" s="180"/>
      <c r="DC10" s="181"/>
      <c r="DD10" s="306"/>
      <c r="DE10" s="306"/>
      <c r="DF10" s="259"/>
      <c r="DG10" s="259"/>
    </row>
    <row r="11" spans="1:111" ht="24.75" customHeight="1">
      <c r="A11" s="259"/>
      <c r="B11" s="280"/>
      <c r="C11" s="282"/>
      <c r="D11" s="282"/>
      <c r="E11" s="282"/>
      <c r="F11" s="282"/>
      <c r="G11" s="259"/>
      <c r="H11" s="282"/>
      <c r="I11" s="259"/>
      <c r="J11" s="259"/>
      <c r="K11" s="259"/>
      <c r="L11" s="282"/>
      <c r="M11" s="229"/>
      <c r="N11" s="282"/>
      <c r="O11" s="282"/>
      <c r="P11" s="259"/>
      <c r="Q11" s="259"/>
      <c r="R11" s="283"/>
      <c r="S11" s="285"/>
      <c r="T11" s="244" t="s">
        <v>23</v>
      </c>
      <c r="U11" s="244" t="s">
        <v>14</v>
      </c>
      <c r="V11" s="244" t="s">
        <v>24</v>
      </c>
      <c r="W11" s="244" t="s">
        <v>15</v>
      </c>
      <c r="X11" s="276" t="s">
        <v>25</v>
      </c>
      <c r="Y11" s="288"/>
      <c r="Z11" s="268" t="s">
        <v>3</v>
      </c>
      <c r="AA11" s="268" t="s">
        <v>4</v>
      </c>
      <c r="AB11" s="244" t="s">
        <v>121</v>
      </c>
      <c r="AC11" s="244" t="s">
        <v>122</v>
      </c>
      <c r="AD11" s="244" t="s">
        <v>117</v>
      </c>
      <c r="AE11" s="244" t="s">
        <v>118</v>
      </c>
      <c r="AF11" s="290" t="s">
        <v>36</v>
      </c>
      <c r="AG11" s="21"/>
      <c r="AH11" s="290" t="s">
        <v>37</v>
      </c>
      <c r="AI11" s="36"/>
      <c r="AJ11" s="261" t="s">
        <v>45</v>
      </c>
      <c r="AK11" s="261" t="s">
        <v>46</v>
      </c>
      <c r="AL11" s="262" t="s">
        <v>47</v>
      </c>
      <c r="AM11" s="255" t="s">
        <v>105</v>
      </c>
      <c r="AN11" s="256"/>
      <c r="AO11" s="255" t="s">
        <v>106</v>
      </c>
      <c r="AP11" s="257"/>
      <c r="AQ11" s="256"/>
      <c r="AR11" s="255" t="s">
        <v>105</v>
      </c>
      <c r="AS11" s="256"/>
      <c r="AT11" s="255" t="s">
        <v>106</v>
      </c>
      <c r="AU11" s="257"/>
      <c r="AV11" s="256"/>
      <c r="AW11" s="255" t="s">
        <v>106</v>
      </c>
      <c r="AX11" s="257"/>
      <c r="AY11" s="257"/>
      <c r="AZ11" s="256"/>
      <c r="BA11" s="271"/>
      <c r="BB11" s="256" t="s">
        <v>56</v>
      </c>
      <c r="BC11" s="264" t="s">
        <v>54</v>
      </c>
      <c r="BD11" s="266" t="s">
        <v>55</v>
      </c>
      <c r="BE11" s="260" t="s">
        <v>57</v>
      </c>
      <c r="BF11" s="260" t="s">
        <v>58</v>
      </c>
      <c r="BG11" s="260" t="s">
        <v>59</v>
      </c>
      <c r="BH11" s="256" t="s">
        <v>56</v>
      </c>
      <c r="BI11" s="264" t="s">
        <v>54</v>
      </c>
      <c r="BJ11" s="266" t="s">
        <v>55</v>
      </c>
      <c r="BK11" s="260" t="s">
        <v>57</v>
      </c>
      <c r="BL11" s="260" t="s">
        <v>58</v>
      </c>
      <c r="BM11" s="260" t="s">
        <v>59</v>
      </c>
      <c r="BN11" s="256" t="s">
        <v>56</v>
      </c>
      <c r="BO11" s="264" t="s">
        <v>54</v>
      </c>
      <c r="BP11" s="266" t="s">
        <v>55</v>
      </c>
      <c r="BQ11" s="260" t="s">
        <v>57</v>
      </c>
      <c r="BR11" s="260" t="s">
        <v>58</v>
      </c>
      <c r="BS11" s="260" t="s">
        <v>59</v>
      </c>
      <c r="BT11" s="256" t="s">
        <v>56</v>
      </c>
      <c r="BU11" s="264" t="s">
        <v>54</v>
      </c>
      <c r="BV11" s="266" t="s">
        <v>55</v>
      </c>
      <c r="BW11" s="260" t="s">
        <v>57</v>
      </c>
      <c r="BX11" s="260" t="s">
        <v>58</v>
      </c>
      <c r="BY11" s="260" t="s">
        <v>59</v>
      </c>
      <c r="BZ11" s="256" t="s">
        <v>56</v>
      </c>
      <c r="CA11" s="264" t="s">
        <v>54</v>
      </c>
      <c r="CB11" s="266" t="s">
        <v>55</v>
      </c>
      <c r="CC11" s="260" t="s">
        <v>57</v>
      </c>
      <c r="CD11" s="260" t="s">
        <v>58</v>
      </c>
      <c r="CE11" s="260" t="s">
        <v>59</v>
      </c>
      <c r="CF11" s="256" t="s">
        <v>56</v>
      </c>
      <c r="CG11" s="264" t="s">
        <v>54</v>
      </c>
      <c r="CH11" s="266" t="s">
        <v>55</v>
      </c>
      <c r="CI11" s="260" t="s">
        <v>57</v>
      </c>
      <c r="CJ11" s="260" t="s">
        <v>58</v>
      </c>
      <c r="CK11" s="260" t="s">
        <v>59</v>
      </c>
      <c r="CL11" s="256" t="s">
        <v>56</v>
      </c>
      <c r="CM11" s="264" t="s">
        <v>54</v>
      </c>
      <c r="CN11" s="266" t="s">
        <v>55</v>
      </c>
      <c r="CO11" s="260" t="s">
        <v>57</v>
      </c>
      <c r="CP11" s="260" t="s">
        <v>58</v>
      </c>
      <c r="CQ11" s="260" t="s">
        <v>59</v>
      </c>
      <c r="CR11" s="256" t="s">
        <v>56</v>
      </c>
      <c r="CS11" s="264" t="s">
        <v>54</v>
      </c>
      <c r="CT11" s="266" t="s">
        <v>55</v>
      </c>
      <c r="CU11" s="260" t="s">
        <v>57</v>
      </c>
      <c r="CV11" s="260" t="s">
        <v>58</v>
      </c>
      <c r="CW11" s="260" t="s">
        <v>59</v>
      </c>
      <c r="CX11" s="244" t="s">
        <v>56</v>
      </c>
      <c r="CY11" s="264" t="s">
        <v>54</v>
      </c>
      <c r="CZ11" s="266" t="s">
        <v>55</v>
      </c>
      <c r="DA11" s="260" t="s">
        <v>57</v>
      </c>
      <c r="DB11" s="260" t="s">
        <v>58</v>
      </c>
      <c r="DC11" s="260" t="s">
        <v>59</v>
      </c>
      <c r="DD11" s="306"/>
      <c r="DE11" s="306"/>
      <c r="DF11" s="259"/>
      <c r="DG11" s="259"/>
    </row>
    <row r="12" spans="1:111" ht="43.5" customHeight="1">
      <c r="A12" s="245"/>
      <c r="B12" s="281"/>
      <c r="C12" s="269"/>
      <c r="D12" s="269"/>
      <c r="E12" s="269"/>
      <c r="F12" s="269"/>
      <c r="G12" s="245"/>
      <c r="H12" s="269"/>
      <c r="I12" s="245"/>
      <c r="J12" s="245"/>
      <c r="K12" s="245"/>
      <c r="L12" s="269"/>
      <c r="M12" s="230"/>
      <c r="N12" s="269"/>
      <c r="O12" s="269"/>
      <c r="P12" s="245"/>
      <c r="Q12" s="245"/>
      <c r="R12" s="277"/>
      <c r="S12" s="286"/>
      <c r="T12" s="245"/>
      <c r="U12" s="245"/>
      <c r="V12" s="245"/>
      <c r="W12" s="245"/>
      <c r="X12" s="277"/>
      <c r="Y12" s="289"/>
      <c r="Z12" s="269"/>
      <c r="AA12" s="269"/>
      <c r="AB12" s="245"/>
      <c r="AC12" s="245"/>
      <c r="AD12" s="245"/>
      <c r="AE12" s="245"/>
      <c r="AF12" s="291"/>
      <c r="AG12" s="224" t="s">
        <v>80</v>
      </c>
      <c r="AH12" s="291"/>
      <c r="AI12" s="226" t="s">
        <v>80</v>
      </c>
      <c r="AJ12" s="261"/>
      <c r="AK12" s="261"/>
      <c r="AL12" s="262"/>
      <c r="AM12" s="211" t="s">
        <v>107</v>
      </c>
      <c r="AN12" s="211" t="s">
        <v>112</v>
      </c>
      <c r="AO12" s="2" t="s">
        <v>108</v>
      </c>
      <c r="AP12" s="2" t="s">
        <v>109</v>
      </c>
      <c r="AQ12" s="211" t="s">
        <v>112</v>
      </c>
      <c r="AR12" s="211" t="s">
        <v>107</v>
      </c>
      <c r="AS12" s="211" t="s">
        <v>112</v>
      </c>
      <c r="AT12" s="2" t="s">
        <v>108</v>
      </c>
      <c r="AU12" s="2" t="s">
        <v>109</v>
      </c>
      <c r="AV12" s="211" t="s">
        <v>112</v>
      </c>
      <c r="AW12" s="211" t="s">
        <v>115</v>
      </c>
      <c r="AX12" s="2" t="s">
        <v>108</v>
      </c>
      <c r="AY12" s="2" t="s">
        <v>109</v>
      </c>
      <c r="AZ12" s="211" t="s">
        <v>112</v>
      </c>
      <c r="BA12" s="272"/>
      <c r="BB12" s="263"/>
      <c r="BC12" s="265"/>
      <c r="BD12" s="267"/>
      <c r="BE12" s="261"/>
      <c r="BF12" s="261"/>
      <c r="BG12" s="261"/>
      <c r="BH12" s="263"/>
      <c r="BI12" s="265"/>
      <c r="BJ12" s="267"/>
      <c r="BK12" s="261"/>
      <c r="BL12" s="261"/>
      <c r="BM12" s="261"/>
      <c r="BN12" s="263"/>
      <c r="BO12" s="265"/>
      <c r="BP12" s="267"/>
      <c r="BQ12" s="261"/>
      <c r="BR12" s="261"/>
      <c r="BS12" s="261"/>
      <c r="BT12" s="263"/>
      <c r="BU12" s="265"/>
      <c r="BV12" s="267"/>
      <c r="BW12" s="261"/>
      <c r="BX12" s="261"/>
      <c r="BY12" s="261"/>
      <c r="BZ12" s="263"/>
      <c r="CA12" s="265"/>
      <c r="CB12" s="267"/>
      <c r="CC12" s="261"/>
      <c r="CD12" s="261"/>
      <c r="CE12" s="261"/>
      <c r="CF12" s="263"/>
      <c r="CG12" s="265"/>
      <c r="CH12" s="267"/>
      <c r="CI12" s="261"/>
      <c r="CJ12" s="261"/>
      <c r="CK12" s="261"/>
      <c r="CL12" s="263"/>
      <c r="CM12" s="265"/>
      <c r="CN12" s="267"/>
      <c r="CO12" s="261"/>
      <c r="CP12" s="261"/>
      <c r="CQ12" s="261"/>
      <c r="CR12" s="263"/>
      <c r="CS12" s="265"/>
      <c r="CT12" s="267"/>
      <c r="CU12" s="261"/>
      <c r="CV12" s="261"/>
      <c r="CW12" s="261"/>
      <c r="CX12" s="245"/>
      <c r="CY12" s="265"/>
      <c r="CZ12" s="267"/>
      <c r="DA12" s="261"/>
      <c r="DB12" s="261"/>
      <c r="DC12" s="261"/>
      <c r="DD12" s="307"/>
      <c r="DE12" s="307"/>
      <c r="DF12" s="245"/>
      <c r="DG12" s="245"/>
    </row>
    <row r="13" spans="1:111" ht="25.5" customHeight="1">
      <c r="A13" s="227" t="s">
        <v>163</v>
      </c>
      <c r="B13" s="3"/>
      <c r="C13" s="3"/>
      <c r="D13" s="3"/>
      <c r="E13" s="3"/>
      <c r="F13" s="3"/>
      <c r="G13" s="3"/>
      <c r="H13" s="3"/>
      <c r="I13" s="2"/>
      <c r="J13" s="2"/>
      <c r="K13" s="3"/>
      <c r="L13" s="137"/>
      <c r="M13" s="213"/>
      <c r="N13" s="8"/>
      <c r="O13" s="2"/>
      <c r="P13" s="7"/>
      <c r="Q13" s="7"/>
      <c r="R13" s="11"/>
      <c r="S13" s="13">
        <f>Q13-R13</f>
        <v>0</v>
      </c>
      <c r="T13" s="7"/>
      <c r="U13" s="22"/>
      <c r="V13" s="7">
        <f>Q13-T13-R13</f>
        <v>0</v>
      </c>
      <c r="W13" s="24"/>
      <c r="X13" s="16">
        <f>R13+T13+V13</f>
        <v>0</v>
      </c>
      <c r="Y13" s="12">
        <f>Q13</f>
        <v>0</v>
      </c>
      <c r="Z13" s="252"/>
      <c r="AA13" s="252"/>
      <c r="AB13" s="216"/>
      <c r="AC13" s="216"/>
      <c r="AD13" s="216"/>
      <c r="AE13" s="216"/>
      <c r="AF13" s="7"/>
      <c r="AG13" s="225">
        <f>ROUND(IF($O13="Ａ重油",AF13*1,IF($O13="灯油",AF13*0.938,IF($O13="ＬＰガス",AF13*1.288,IF($O13="ＬＮＧ",AF13*1.571)))),0)</f>
        <v>0</v>
      </c>
      <c r="AH13" s="130"/>
      <c r="AI13" s="225">
        <f>ROUND(IF($O13="Ａ重油",AH13*1,IF($O13="灯油",AH13*0.938,IF($O13="ＬＰガス",AH13*1.288,IF($O13="ＬＮＧ",AH13*1.571)))),0)</f>
        <v>0</v>
      </c>
      <c r="AJ13" s="7"/>
      <c r="AK13" s="7"/>
      <c r="AL13" s="7"/>
      <c r="AM13" s="217"/>
      <c r="AN13" s="218"/>
      <c r="AO13" s="217"/>
      <c r="AP13" s="217"/>
      <c r="AQ13" s="218"/>
      <c r="AR13" s="217"/>
      <c r="AS13" s="218"/>
      <c r="AT13" s="217"/>
      <c r="AU13" s="217"/>
      <c r="AV13" s="218"/>
      <c r="AW13" s="218"/>
      <c r="AX13" s="217"/>
      <c r="AY13" s="217"/>
      <c r="AZ13" s="218"/>
      <c r="BA13" s="182"/>
      <c r="BB13" s="134" t="e">
        <f t="shared" ref="BB13:BB18" si="0">VLOOKUP($O13,$BE$4:$BF$7,2,0)</f>
        <v>#N/A</v>
      </c>
      <c r="BC13" s="98"/>
      <c r="BD13" s="98" t="e">
        <f t="shared" ref="BD13:BD18" si="1">VLOOKUP($O13,BE$4:BG$7,3,0)*BC13</f>
        <v>#N/A</v>
      </c>
      <c r="BE13" s="97" t="e">
        <f>SUM(BF13:BG13)</f>
        <v>#N/A</v>
      </c>
      <c r="BF13" s="97" t="e">
        <f>ROUNDDOWN(BB13*BD13*1/2,0)</f>
        <v>#N/A</v>
      </c>
      <c r="BG13" s="97" t="e">
        <f>ROUNDDOWN(BB13*BD13*1/2,0)</f>
        <v>#N/A</v>
      </c>
      <c r="BH13" s="129" t="e">
        <f t="shared" ref="BH13:BH18" si="2">VLOOKUP($O13,$BK$4:$BL$7,2,0)</f>
        <v>#N/A</v>
      </c>
      <c r="BI13" s="7"/>
      <c r="BJ13" s="98" t="e">
        <f t="shared" ref="BJ13:BJ18" si="3">VLOOKUP($O13,BK$4:BM$7,3,0)*BI13</f>
        <v>#N/A</v>
      </c>
      <c r="BK13" s="97" t="e">
        <f>SUM(BL13:BM13)</f>
        <v>#N/A</v>
      </c>
      <c r="BL13" s="97" t="e">
        <f>ROUNDDOWN(BH13*BJ13*1/2,0)</f>
        <v>#N/A</v>
      </c>
      <c r="BM13" s="97" t="e">
        <f>ROUNDDOWN(BH13*BJ13*1/2,0)</f>
        <v>#N/A</v>
      </c>
      <c r="BN13" s="129" t="e">
        <f t="shared" ref="BN13:BN18" si="4">VLOOKUP($O13,$BQ$4:$BR$7,2,0)</f>
        <v>#N/A</v>
      </c>
      <c r="BO13" s="7"/>
      <c r="BP13" s="98" t="e">
        <f t="shared" ref="BP13:BP18" si="5">VLOOKUP($O13,BQ$4:BS$7,3,0)*BO13</f>
        <v>#N/A</v>
      </c>
      <c r="BQ13" s="97" t="e">
        <f>SUM(BR13:BS13)</f>
        <v>#N/A</v>
      </c>
      <c r="BR13" s="97" t="e">
        <f>ROUNDDOWN(BN13*BP13*1/2,0)</f>
        <v>#N/A</v>
      </c>
      <c r="BS13" s="97" t="e">
        <f>ROUNDDOWN(BN13*BP13*1/2,0)</f>
        <v>#N/A</v>
      </c>
      <c r="BT13" s="129" t="e">
        <f t="shared" ref="BT13:BT18" si="6">VLOOKUP($O13,$BW$4:$BX$7,2,0)</f>
        <v>#N/A</v>
      </c>
      <c r="BU13" s="7"/>
      <c r="BV13" s="98" t="e">
        <f t="shared" ref="BV13:BV18" si="7">VLOOKUP($O13,BW$4:BY$7,3,0)*BU13</f>
        <v>#N/A</v>
      </c>
      <c r="BW13" s="97" t="e">
        <f>SUM(BX13:BY13)</f>
        <v>#N/A</v>
      </c>
      <c r="BX13" s="97" t="e">
        <f t="shared" ref="BX13:BX18" si="8">ROUNDDOWN(BT13*BV13*1/2,0)</f>
        <v>#N/A</v>
      </c>
      <c r="BY13" s="97" t="e">
        <f t="shared" ref="BY13:BY18" si="9">ROUNDDOWN(BT13*BV13*1/2,0)</f>
        <v>#N/A</v>
      </c>
      <c r="BZ13" s="129" t="e">
        <f t="shared" ref="BZ13:BZ18" si="10">VLOOKUP($O13,$CC$4:$CD$7,2,0)</f>
        <v>#N/A</v>
      </c>
      <c r="CA13" s="7"/>
      <c r="CB13" s="98" t="e">
        <f t="shared" ref="CB13:CB18" si="11">VLOOKUP($O13,CC$4:CE$7,3,0)*CA13</f>
        <v>#N/A</v>
      </c>
      <c r="CC13" s="97" t="e">
        <f>SUM(CD13:CE13)</f>
        <v>#N/A</v>
      </c>
      <c r="CD13" s="97" t="e">
        <f>ROUNDDOWN(BZ13*CB13*1/2,0)</f>
        <v>#N/A</v>
      </c>
      <c r="CE13" s="97" t="e">
        <f>ROUNDDOWN(BZ13*CB13*1/2,0)</f>
        <v>#N/A</v>
      </c>
      <c r="CF13" s="101" t="e">
        <f t="shared" ref="CF13:CF18" si="12">VLOOKUP($O13,$CI$4:$CJ$7,2,0)</f>
        <v>#N/A</v>
      </c>
      <c r="CG13" s="7"/>
      <c r="CH13" s="98" t="e">
        <f t="shared" ref="CH13:CH18" si="13">VLOOKUP($O13,CI$4:CK$7,3,0)*CG13</f>
        <v>#N/A</v>
      </c>
      <c r="CI13" s="97" t="e">
        <f>SUM(CJ13:CK13)</f>
        <v>#N/A</v>
      </c>
      <c r="CJ13" s="97" t="e">
        <f>ROUNDDOWN(CF13*CH13*1/2,0)</f>
        <v>#N/A</v>
      </c>
      <c r="CK13" s="97" t="e">
        <f>ROUNDDOWN(CF13*CH13*1/2,0)</f>
        <v>#N/A</v>
      </c>
      <c r="CL13" s="101" t="e">
        <f t="shared" ref="CL13:CL18" si="14">VLOOKUP($O13,$CO$4:$CP$7,2,0)</f>
        <v>#N/A</v>
      </c>
      <c r="CM13" s="7"/>
      <c r="CN13" s="98" t="e">
        <f t="shared" ref="CN13:CN18" si="15">VLOOKUP($O13,CO$4:CQ$7,3,0)*CM13</f>
        <v>#N/A</v>
      </c>
      <c r="CO13" s="97" t="e">
        <f>SUM(CP13:CQ13)</f>
        <v>#N/A</v>
      </c>
      <c r="CP13" s="97" t="e">
        <f>ROUNDDOWN(CL13*CN13*1/2,0)</f>
        <v>#N/A</v>
      </c>
      <c r="CQ13" s="97" t="e">
        <f>ROUNDDOWN(CL13*CN13*1/2,0)</f>
        <v>#N/A</v>
      </c>
      <c r="CR13" s="101" t="e">
        <f t="shared" ref="CR13:CR18" si="16">VLOOKUP($O13,$CU$4:$CV$7,2,0)</f>
        <v>#N/A</v>
      </c>
      <c r="CS13" s="7"/>
      <c r="CT13" s="98" t="e">
        <f t="shared" ref="CT13:CT18" si="17">VLOOKUP($O13,CU$4:CW$7,3,0)*CS13</f>
        <v>#N/A</v>
      </c>
      <c r="CU13" s="97" t="e">
        <f>SUM(CV13:CW13)</f>
        <v>#N/A</v>
      </c>
      <c r="CV13" s="97" t="e">
        <f t="shared" ref="CV13:CV18" si="18">ROUNDDOWN(CR13*CT13*1/2,0)</f>
        <v>#N/A</v>
      </c>
      <c r="CW13" s="97" t="e">
        <f t="shared" ref="CW13:CW18" si="19">ROUNDDOWN(CR13*CT13*1/2,0)</f>
        <v>#N/A</v>
      </c>
      <c r="CX13" s="101" t="e">
        <f t="shared" ref="CX13:CX18" si="20">VLOOKUP($O13,$DA$4:$DB$7,2,0)</f>
        <v>#N/A</v>
      </c>
      <c r="CY13" s="7"/>
      <c r="CZ13" s="98" t="e">
        <f t="shared" ref="CZ13:CZ18" si="21">VLOOKUP($O13,DA$4:DC$7,3,0)*CY13</f>
        <v>#N/A</v>
      </c>
      <c r="DA13" s="97" t="e">
        <f>SUM(DB13:DC13)</f>
        <v>#N/A</v>
      </c>
      <c r="DB13" s="97" t="e">
        <f>ROUNDDOWN(CX13*CZ13*1/2,0)</f>
        <v>#N/A</v>
      </c>
      <c r="DC13" s="97" t="e">
        <f t="shared" ref="DC13:DC18" si="22">ROUNDDOWN(CX13*CZ13*1/2,0)</f>
        <v>#N/A</v>
      </c>
      <c r="DD13" s="140" t="e">
        <f t="shared" ref="DD13:DD18" si="23">BF13+BL13+BR13+BX13+CD13+CJ13+CP13+CV13+DB13</f>
        <v>#N/A</v>
      </c>
      <c r="DE13" s="140" t="e">
        <f t="shared" ref="DE13:DE18" si="24">Q13-DD13</f>
        <v>#N/A</v>
      </c>
      <c r="DF13" s="7"/>
      <c r="DG13" s="139">
        <f t="shared" ref="DG13:DG18" si="25">SUM(BA13,BC13,BI13,BO13,BU13,CA13,CG13,CM13,CS13,CY13)</f>
        <v>0</v>
      </c>
    </row>
    <row r="14" spans="1:111" ht="25.5" customHeight="1">
      <c r="A14" s="5"/>
      <c r="B14" s="5"/>
      <c r="C14" s="5"/>
      <c r="D14" s="5"/>
      <c r="E14" s="5"/>
      <c r="F14" s="5"/>
      <c r="G14" s="5"/>
      <c r="H14" s="5"/>
      <c r="I14" s="2"/>
      <c r="J14" s="2"/>
      <c r="K14" s="3"/>
      <c r="L14" s="137"/>
      <c r="M14" s="214"/>
      <c r="N14" s="8"/>
      <c r="O14" s="2"/>
      <c r="P14" s="7"/>
      <c r="Q14" s="7"/>
      <c r="R14" s="11"/>
      <c r="S14" s="13">
        <f>Q14-R14</f>
        <v>0</v>
      </c>
      <c r="T14" s="7"/>
      <c r="U14" s="22"/>
      <c r="V14" s="7">
        <f>Q14-T14-R14</f>
        <v>0</v>
      </c>
      <c r="W14" s="24"/>
      <c r="X14" s="16">
        <f t="shared" ref="X14" si="26">R14+T14+V14</f>
        <v>0</v>
      </c>
      <c r="Y14" s="12">
        <f t="shared" ref="Y14:Y18" si="27">Q14</f>
        <v>0</v>
      </c>
      <c r="Z14" s="253"/>
      <c r="AA14" s="253"/>
      <c r="AB14" s="216"/>
      <c r="AC14" s="216"/>
      <c r="AD14" s="216"/>
      <c r="AE14" s="216"/>
      <c r="AF14" s="7"/>
      <c r="AG14" s="225">
        <f t="shared" ref="AG14:AG18" si="28">ROUND(IF($O14="Ａ重油",AF14*1,IF($O14="灯油",AF14*0.938,IF($O14="ＬＰガス",AF14*1.288,IF($O14="ＬＮＧ",AF14*1.571)))),0)</f>
        <v>0</v>
      </c>
      <c r="AH14" s="130"/>
      <c r="AI14" s="225">
        <f t="shared" ref="AI14:AI18" si="29">ROUND(IF($O14="Ａ重油",AH14*1,IF($O14="灯油",AH14*0.938,IF($O14="ＬＰガス",AH14*1.288,IF($O14="ＬＮＧ",AH14*1.571)))),0)</f>
        <v>0</v>
      </c>
      <c r="AJ14" s="43"/>
      <c r="AK14" s="43"/>
      <c r="AL14" s="43"/>
      <c r="AM14" s="219"/>
      <c r="AN14" s="220"/>
      <c r="AO14" s="221"/>
      <c r="AP14" s="221"/>
      <c r="AQ14" s="222"/>
      <c r="AR14" s="219"/>
      <c r="AS14" s="220"/>
      <c r="AT14" s="221"/>
      <c r="AU14" s="221"/>
      <c r="AV14" s="222"/>
      <c r="AW14" s="222"/>
      <c r="AX14" s="221"/>
      <c r="AY14" s="221"/>
      <c r="AZ14" s="222"/>
      <c r="BA14" s="183"/>
      <c r="BB14" s="101" t="e">
        <f t="shared" si="0"/>
        <v>#N/A</v>
      </c>
      <c r="BC14" s="98"/>
      <c r="BD14" s="98" t="e">
        <f t="shared" si="1"/>
        <v>#N/A</v>
      </c>
      <c r="BE14" s="97" t="e">
        <f>SUM(BF14:BG14)</f>
        <v>#N/A</v>
      </c>
      <c r="BF14" s="97" t="e">
        <f>ROUNDDOWN(BB14*BD14*1/2,0)</f>
        <v>#N/A</v>
      </c>
      <c r="BG14" s="97" t="e">
        <f t="shared" ref="BG14:BG17" si="30">ROUNDDOWN(BB14*BD14*1/2,0)</f>
        <v>#N/A</v>
      </c>
      <c r="BH14" s="101" t="e">
        <f t="shared" si="2"/>
        <v>#N/A</v>
      </c>
      <c r="BI14" s="7"/>
      <c r="BJ14" s="98" t="e">
        <f t="shared" si="3"/>
        <v>#N/A</v>
      </c>
      <c r="BK14" s="97" t="e">
        <f t="shared" ref="BK14:BK15" si="31">SUM(BL14:BM14)</f>
        <v>#N/A</v>
      </c>
      <c r="BL14" s="97" t="e">
        <f t="shared" ref="BL14:BL15" si="32">ROUNDDOWN(BH14*BJ14*1/2,0)</f>
        <v>#N/A</v>
      </c>
      <c r="BM14" s="97" t="e">
        <f t="shared" ref="BM14:BM18" si="33">ROUNDDOWN(BH14*BJ14*1/2,0)</f>
        <v>#N/A</v>
      </c>
      <c r="BN14" s="101" t="e">
        <f t="shared" si="4"/>
        <v>#N/A</v>
      </c>
      <c r="BO14" s="7"/>
      <c r="BP14" s="98" t="e">
        <f t="shared" si="5"/>
        <v>#N/A</v>
      </c>
      <c r="BQ14" s="97" t="e">
        <f t="shared" ref="BQ14:BQ18" si="34">SUM(BR14:BS14)</f>
        <v>#N/A</v>
      </c>
      <c r="BR14" s="97" t="e">
        <f t="shared" ref="BR14:BR18" si="35">ROUNDDOWN(BN14*BP14*1/2,0)</f>
        <v>#N/A</v>
      </c>
      <c r="BS14" s="97" t="e">
        <f t="shared" ref="BS14:BS18" si="36">ROUNDDOWN(BN14*BP14*1/2,0)</f>
        <v>#N/A</v>
      </c>
      <c r="BT14" s="101" t="e">
        <f t="shared" si="6"/>
        <v>#N/A</v>
      </c>
      <c r="BU14" s="7"/>
      <c r="BV14" s="98" t="e">
        <f t="shared" si="7"/>
        <v>#N/A</v>
      </c>
      <c r="BW14" s="97" t="e">
        <f t="shared" ref="BW14:BW18" si="37">SUM(BX14:BY14)</f>
        <v>#N/A</v>
      </c>
      <c r="BX14" s="97" t="e">
        <f t="shared" si="8"/>
        <v>#N/A</v>
      </c>
      <c r="BY14" s="97" t="e">
        <f t="shared" si="9"/>
        <v>#N/A</v>
      </c>
      <c r="BZ14" s="101" t="e">
        <f t="shared" si="10"/>
        <v>#N/A</v>
      </c>
      <c r="CA14" s="7"/>
      <c r="CB14" s="98" t="e">
        <f t="shared" si="11"/>
        <v>#N/A</v>
      </c>
      <c r="CC14" s="97" t="e">
        <f t="shared" ref="CC14:CC18" si="38">SUM(CD14:CE14)</f>
        <v>#N/A</v>
      </c>
      <c r="CD14" s="97" t="e">
        <f t="shared" ref="CD14:CD18" si="39">ROUNDDOWN(BZ14*CB14*1/2,0)</f>
        <v>#N/A</v>
      </c>
      <c r="CE14" s="97" t="e">
        <f t="shared" ref="CE14:CE18" si="40">ROUNDDOWN(BZ14*CB14*1/2,0)</f>
        <v>#N/A</v>
      </c>
      <c r="CF14" s="101" t="e">
        <f t="shared" si="12"/>
        <v>#N/A</v>
      </c>
      <c r="CG14" s="7"/>
      <c r="CH14" s="98" t="e">
        <f t="shared" si="13"/>
        <v>#N/A</v>
      </c>
      <c r="CI14" s="97" t="e">
        <f t="shared" ref="CI14:CI18" si="41">SUM(CJ14:CK14)</f>
        <v>#N/A</v>
      </c>
      <c r="CJ14" s="97" t="e">
        <f t="shared" ref="CJ14:CJ18" si="42">ROUNDDOWN(CF14*CH14*1/2,0)</f>
        <v>#N/A</v>
      </c>
      <c r="CK14" s="97" t="e">
        <f t="shared" ref="CK14:CK18" si="43">ROUNDDOWN(CF14*CH14*1/2,0)</f>
        <v>#N/A</v>
      </c>
      <c r="CL14" s="101" t="e">
        <f t="shared" si="14"/>
        <v>#N/A</v>
      </c>
      <c r="CM14" s="7"/>
      <c r="CN14" s="98" t="e">
        <f t="shared" si="15"/>
        <v>#N/A</v>
      </c>
      <c r="CO14" s="97" t="e">
        <f t="shared" ref="CO14:CO18" si="44">SUM(CP14:CQ14)</f>
        <v>#N/A</v>
      </c>
      <c r="CP14" s="97" t="e">
        <f t="shared" ref="CP14:CP18" si="45">ROUNDDOWN(CL14*CN14*1/2,0)</f>
        <v>#N/A</v>
      </c>
      <c r="CQ14" s="97" t="e">
        <f t="shared" ref="CQ14:CQ18" si="46">ROUNDDOWN(CL14*CN14*1/2,0)</f>
        <v>#N/A</v>
      </c>
      <c r="CR14" s="101" t="e">
        <f t="shared" si="16"/>
        <v>#N/A</v>
      </c>
      <c r="CS14" s="7"/>
      <c r="CT14" s="98" t="e">
        <f t="shared" si="17"/>
        <v>#N/A</v>
      </c>
      <c r="CU14" s="97" t="e">
        <f t="shared" ref="CU14:CU18" si="47">SUM(CV14:CW14)</f>
        <v>#N/A</v>
      </c>
      <c r="CV14" s="97" t="e">
        <f t="shared" si="18"/>
        <v>#N/A</v>
      </c>
      <c r="CW14" s="97" t="e">
        <f t="shared" si="19"/>
        <v>#N/A</v>
      </c>
      <c r="CX14" s="101" t="e">
        <f t="shared" si="20"/>
        <v>#N/A</v>
      </c>
      <c r="CY14" s="7"/>
      <c r="CZ14" s="98" t="e">
        <f t="shared" si="21"/>
        <v>#N/A</v>
      </c>
      <c r="DA14" s="97" t="e">
        <f t="shared" ref="DA14:DA18" si="48">SUM(DB14:DC14)</f>
        <v>#N/A</v>
      </c>
      <c r="DB14" s="97" t="e">
        <f t="shared" ref="DB14:DB18" si="49">ROUNDDOWN(CX14*CZ14*1/2,0)</f>
        <v>#N/A</v>
      </c>
      <c r="DC14" s="97" t="e">
        <f t="shared" si="22"/>
        <v>#N/A</v>
      </c>
      <c r="DD14" s="140" t="e">
        <f t="shared" si="23"/>
        <v>#N/A</v>
      </c>
      <c r="DE14" s="140" t="e">
        <f t="shared" si="24"/>
        <v>#N/A</v>
      </c>
      <c r="DF14" s="7"/>
      <c r="DG14" s="139">
        <f t="shared" si="25"/>
        <v>0</v>
      </c>
    </row>
    <row r="15" spans="1:111" ht="25.5" customHeight="1">
      <c r="A15" s="5"/>
      <c r="B15" s="5"/>
      <c r="C15" s="5"/>
      <c r="D15" s="5"/>
      <c r="E15" s="5"/>
      <c r="F15" s="5"/>
      <c r="G15" s="5"/>
      <c r="H15" s="5"/>
      <c r="I15" s="2"/>
      <c r="J15" s="2"/>
      <c r="K15" s="3"/>
      <c r="L15" s="137"/>
      <c r="M15" s="214"/>
      <c r="N15" s="8"/>
      <c r="O15" s="2"/>
      <c r="P15" s="7"/>
      <c r="Q15" s="7"/>
      <c r="R15" s="11"/>
      <c r="S15" s="13">
        <f t="shared" ref="S15:S18" si="50">Q15-R15</f>
        <v>0</v>
      </c>
      <c r="T15" s="7"/>
      <c r="U15" s="23"/>
      <c r="V15" s="7">
        <f>Q15-T15-R15</f>
        <v>0</v>
      </c>
      <c r="W15" s="24"/>
      <c r="X15" s="16">
        <f>R15+T15+V15</f>
        <v>0</v>
      </c>
      <c r="Y15" s="12">
        <f t="shared" si="27"/>
        <v>0</v>
      </c>
      <c r="Z15" s="252"/>
      <c r="AA15" s="252"/>
      <c r="AB15" s="216"/>
      <c r="AC15" s="216"/>
      <c r="AD15" s="216"/>
      <c r="AE15" s="216"/>
      <c r="AF15" s="7"/>
      <c r="AG15" s="225">
        <f t="shared" si="28"/>
        <v>0</v>
      </c>
      <c r="AH15" s="130"/>
      <c r="AI15" s="225">
        <f t="shared" si="29"/>
        <v>0</v>
      </c>
      <c r="AJ15" s="7"/>
      <c r="AK15" s="7"/>
      <c r="AL15" s="7"/>
      <c r="AM15" s="219"/>
      <c r="AN15" s="220"/>
      <c r="AO15" s="217"/>
      <c r="AP15" s="217"/>
      <c r="AQ15" s="218"/>
      <c r="AR15" s="219"/>
      <c r="AS15" s="220"/>
      <c r="AT15" s="217"/>
      <c r="AU15" s="217"/>
      <c r="AV15" s="218"/>
      <c r="AW15" s="218"/>
      <c r="AX15" s="217"/>
      <c r="AY15" s="217"/>
      <c r="AZ15" s="218"/>
      <c r="BA15" s="182"/>
      <c r="BB15" s="101" t="e">
        <f t="shared" si="0"/>
        <v>#N/A</v>
      </c>
      <c r="BC15" s="98"/>
      <c r="BD15" s="98" t="e">
        <f t="shared" si="1"/>
        <v>#N/A</v>
      </c>
      <c r="BE15" s="97" t="e">
        <f t="shared" ref="BE15:BE18" si="51">SUM(BF15:BG15)</f>
        <v>#N/A</v>
      </c>
      <c r="BF15" s="97" t="e">
        <f t="shared" ref="BF15:BF18" si="52">ROUNDDOWN(BB15*BD15*1/2,0)</f>
        <v>#N/A</v>
      </c>
      <c r="BG15" s="97" t="e">
        <f t="shared" si="30"/>
        <v>#N/A</v>
      </c>
      <c r="BH15" s="101" t="e">
        <f t="shared" si="2"/>
        <v>#N/A</v>
      </c>
      <c r="BI15" s="7"/>
      <c r="BJ15" s="98" t="e">
        <f t="shared" si="3"/>
        <v>#N/A</v>
      </c>
      <c r="BK15" s="97" t="e">
        <f t="shared" si="31"/>
        <v>#N/A</v>
      </c>
      <c r="BL15" s="97" t="e">
        <f t="shared" si="32"/>
        <v>#N/A</v>
      </c>
      <c r="BM15" s="97" t="e">
        <f t="shared" si="33"/>
        <v>#N/A</v>
      </c>
      <c r="BN15" s="101" t="e">
        <f t="shared" si="4"/>
        <v>#N/A</v>
      </c>
      <c r="BO15" s="7"/>
      <c r="BP15" s="98" t="e">
        <f t="shared" si="5"/>
        <v>#N/A</v>
      </c>
      <c r="BQ15" s="97" t="e">
        <f t="shared" si="34"/>
        <v>#N/A</v>
      </c>
      <c r="BR15" s="97" t="e">
        <f t="shared" si="35"/>
        <v>#N/A</v>
      </c>
      <c r="BS15" s="97" t="e">
        <f t="shared" si="36"/>
        <v>#N/A</v>
      </c>
      <c r="BT15" s="101" t="e">
        <f t="shared" si="6"/>
        <v>#N/A</v>
      </c>
      <c r="BU15" s="7"/>
      <c r="BV15" s="98" t="e">
        <f t="shared" si="7"/>
        <v>#N/A</v>
      </c>
      <c r="BW15" s="97" t="e">
        <f t="shared" si="37"/>
        <v>#N/A</v>
      </c>
      <c r="BX15" s="97" t="e">
        <f t="shared" si="8"/>
        <v>#N/A</v>
      </c>
      <c r="BY15" s="97" t="e">
        <f t="shared" si="9"/>
        <v>#N/A</v>
      </c>
      <c r="BZ15" s="101" t="e">
        <f t="shared" si="10"/>
        <v>#N/A</v>
      </c>
      <c r="CA15" s="7"/>
      <c r="CB15" s="98" t="e">
        <f t="shared" si="11"/>
        <v>#N/A</v>
      </c>
      <c r="CC15" s="97" t="e">
        <f t="shared" si="38"/>
        <v>#N/A</v>
      </c>
      <c r="CD15" s="97" t="e">
        <f t="shared" si="39"/>
        <v>#N/A</v>
      </c>
      <c r="CE15" s="97" t="e">
        <f t="shared" si="40"/>
        <v>#N/A</v>
      </c>
      <c r="CF15" s="101" t="e">
        <f t="shared" si="12"/>
        <v>#N/A</v>
      </c>
      <c r="CG15" s="7"/>
      <c r="CH15" s="98" t="e">
        <f t="shared" si="13"/>
        <v>#N/A</v>
      </c>
      <c r="CI15" s="97" t="e">
        <f t="shared" si="41"/>
        <v>#N/A</v>
      </c>
      <c r="CJ15" s="97" t="e">
        <f t="shared" si="42"/>
        <v>#N/A</v>
      </c>
      <c r="CK15" s="97" t="e">
        <f t="shared" si="43"/>
        <v>#N/A</v>
      </c>
      <c r="CL15" s="101" t="e">
        <f t="shared" si="14"/>
        <v>#N/A</v>
      </c>
      <c r="CM15" s="7"/>
      <c r="CN15" s="98" t="e">
        <f t="shared" si="15"/>
        <v>#N/A</v>
      </c>
      <c r="CO15" s="97" t="e">
        <f t="shared" si="44"/>
        <v>#N/A</v>
      </c>
      <c r="CP15" s="97" t="e">
        <f t="shared" si="45"/>
        <v>#N/A</v>
      </c>
      <c r="CQ15" s="97" t="e">
        <f t="shared" si="46"/>
        <v>#N/A</v>
      </c>
      <c r="CR15" s="101" t="e">
        <f t="shared" si="16"/>
        <v>#N/A</v>
      </c>
      <c r="CS15" s="7"/>
      <c r="CT15" s="98" t="e">
        <f t="shared" si="17"/>
        <v>#N/A</v>
      </c>
      <c r="CU15" s="97" t="e">
        <f t="shared" si="47"/>
        <v>#N/A</v>
      </c>
      <c r="CV15" s="97" t="e">
        <f t="shared" si="18"/>
        <v>#N/A</v>
      </c>
      <c r="CW15" s="97" t="e">
        <f t="shared" si="19"/>
        <v>#N/A</v>
      </c>
      <c r="CX15" s="101" t="e">
        <f t="shared" si="20"/>
        <v>#N/A</v>
      </c>
      <c r="CY15" s="7"/>
      <c r="CZ15" s="98" t="e">
        <f t="shared" si="21"/>
        <v>#N/A</v>
      </c>
      <c r="DA15" s="97" t="e">
        <f t="shared" si="48"/>
        <v>#N/A</v>
      </c>
      <c r="DB15" s="97" t="e">
        <f t="shared" si="49"/>
        <v>#N/A</v>
      </c>
      <c r="DC15" s="97" t="e">
        <f t="shared" si="22"/>
        <v>#N/A</v>
      </c>
      <c r="DD15" s="140" t="e">
        <f t="shared" si="23"/>
        <v>#N/A</v>
      </c>
      <c r="DE15" s="140" t="e">
        <f t="shared" si="24"/>
        <v>#N/A</v>
      </c>
      <c r="DF15" s="7"/>
      <c r="DG15" s="139">
        <f t="shared" si="25"/>
        <v>0</v>
      </c>
    </row>
    <row r="16" spans="1:111" ht="25.5" customHeight="1">
      <c r="A16" s="5"/>
      <c r="B16" s="5"/>
      <c r="C16" s="5"/>
      <c r="D16" s="5"/>
      <c r="E16" s="5"/>
      <c r="F16" s="5"/>
      <c r="G16" s="5"/>
      <c r="H16" s="5"/>
      <c r="I16" s="2"/>
      <c r="J16" s="2"/>
      <c r="K16" s="3"/>
      <c r="L16" s="137"/>
      <c r="M16" s="214"/>
      <c r="N16" s="8"/>
      <c r="O16" s="2"/>
      <c r="P16" s="7"/>
      <c r="Q16" s="7"/>
      <c r="R16" s="11"/>
      <c r="S16" s="13">
        <f t="shared" si="50"/>
        <v>0</v>
      </c>
      <c r="T16" s="7"/>
      <c r="U16" s="23"/>
      <c r="V16" s="7">
        <f t="shared" ref="V16:V18" si="53">Q16-T16-R16</f>
        <v>0</v>
      </c>
      <c r="W16" s="24"/>
      <c r="X16" s="16">
        <f t="shared" ref="X16:X18" si="54">R16+T16+V16</f>
        <v>0</v>
      </c>
      <c r="Y16" s="12">
        <f t="shared" si="27"/>
        <v>0</v>
      </c>
      <c r="Z16" s="254"/>
      <c r="AA16" s="254"/>
      <c r="AB16" s="216"/>
      <c r="AC16" s="216"/>
      <c r="AD16" s="216"/>
      <c r="AE16" s="216"/>
      <c r="AF16" s="7"/>
      <c r="AG16" s="225">
        <f t="shared" si="28"/>
        <v>0</v>
      </c>
      <c r="AH16" s="130"/>
      <c r="AI16" s="225">
        <f t="shared" si="29"/>
        <v>0</v>
      </c>
      <c r="AJ16" s="43"/>
      <c r="AK16" s="43"/>
      <c r="AL16" s="43"/>
      <c r="AM16" s="219"/>
      <c r="AN16" s="220"/>
      <c r="AO16" s="221"/>
      <c r="AP16" s="221"/>
      <c r="AQ16" s="222"/>
      <c r="AR16" s="219"/>
      <c r="AS16" s="220"/>
      <c r="AT16" s="221"/>
      <c r="AU16" s="221"/>
      <c r="AV16" s="222"/>
      <c r="AW16" s="222"/>
      <c r="AX16" s="221"/>
      <c r="AY16" s="221"/>
      <c r="AZ16" s="222"/>
      <c r="BA16" s="183"/>
      <c r="BB16" s="101" t="e">
        <f t="shared" si="0"/>
        <v>#N/A</v>
      </c>
      <c r="BC16" s="98"/>
      <c r="BD16" s="98" t="e">
        <f t="shared" si="1"/>
        <v>#N/A</v>
      </c>
      <c r="BE16" s="97" t="e">
        <f t="shared" si="51"/>
        <v>#N/A</v>
      </c>
      <c r="BF16" s="97" t="e">
        <f t="shared" si="52"/>
        <v>#N/A</v>
      </c>
      <c r="BG16" s="97" t="e">
        <f t="shared" si="30"/>
        <v>#N/A</v>
      </c>
      <c r="BH16" s="101" t="e">
        <f t="shared" si="2"/>
        <v>#N/A</v>
      </c>
      <c r="BI16" s="7"/>
      <c r="BJ16" s="98" t="e">
        <f t="shared" si="3"/>
        <v>#N/A</v>
      </c>
      <c r="BK16" s="97" t="e">
        <f>SUM(BL16:BM16)</f>
        <v>#N/A</v>
      </c>
      <c r="BL16" s="97" t="e">
        <f>ROUNDDOWN(BH16*BJ16*1/2,0)</f>
        <v>#N/A</v>
      </c>
      <c r="BM16" s="97" t="e">
        <f t="shared" si="33"/>
        <v>#N/A</v>
      </c>
      <c r="BN16" s="101" t="e">
        <f t="shared" si="4"/>
        <v>#N/A</v>
      </c>
      <c r="BO16" s="7"/>
      <c r="BP16" s="98" t="e">
        <f t="shared" si="5"/>
        <v>#N/A</v>
      </c>
      <c r="BQ16" s="97" t="e">
        <f t="shared" si="34"/>
        <v>#N/A</v>
      </c>
      <c r="BR16" s="97" t="e">
        <f t="shared" si="35"/>
        <v>#N/A</v>
      </c>
      <c r="BS16" s="97" t="e">
        <f t="shared" si="36"/>
        <v>#N/A</v>
      </c>
      <c r="BT16" s="101" t="e">
        <f t="shared" si="6"/>
        <v>#N/A</v>
      </c>
      <c r="BU16" s="7"/>
      <c r="BV16" s="98" t="e">
        <f t="shared" si="7"/>
        <v>#N/A</v>
      </c>
      <c r="BW16" s="97" t="e">
        <f t="shared" si="37"/>
        <v>#N/A</v>
      </c>
      <c r="BX16" s="97" t="e">
        <f t="shared" si="8"/>
        <v>#N/A</v>
      </c>
      <c r="BY16" s="97" t="e">
        <f t="shared" si="9"/>
        <v>#N/A</v>
      </c>
      <c r="BZ16" s="101" t="e">
        <f t="shared" si="10"/>
        <v>#N/A</v>
      </c>
      <c r="CA16" s="7"/>
      <c r="CB16" s="98" t="e">
        <f t="shared" si="11"/>
        <v>#N/A</v>
      </c>
      <c r="CC16" s="97" t="e">
        <f t="shared" si="38"/>
        <v>#N/A</v>
      </c>
      <c r="CD16" s="97" t="e">
        <f t="shared" si="39"/>
        <v>#N/A</v>
      </c>
      <c r="CE16" s="97" t="e">
        <f t="shared" si="40"/>
        <v>#N/A</v>
      </c>
      <c r="CF16" s="101" t="e">
        <f t="shared" si="12"/>
        <v>#N/A</v>
      </c>
      <c r="CG16" s="7"/>
      <c r="CH16" s="98" t="e">
        <f t="shared" si="13"/>
        <v>#N/A</v>
      </c>
      <c r="CI16" s="97" t="e">
        <f t="shared" si="41"/>
        <v>#N/A</v>
      </c>
      <c r="CJ16" s="97" t="e">
        <f t="shared" si="42"/>
        <v>#N/A</v>
      </c>
      <c r="CK16" s="97" t="e">
        <f t="shared" si="43"/>
        <v>#N/A</v>
      </c>
      <c r="CL16" s="101" t="e">
        <f t="shared" si="14"/>
        <v>#N/A</v>
      </c>
      <c r="CM16" s="7"/>
      <c r="CN16" s="98" t="e">
        <f t="shared" si="15"/>
        <v>#N/A</v>
      </c>
      <c r="CO16" s="97" t="e">
        <f t="shared" si="44"/>
        <v>#N/A</v>
      </c>
      <c r="CP16" s="97" t="e">
        <f t="shared" si="45"/>
        <v>#N/A</v>
      </c>
      <c r="CQ16" s="97" t="e">
        <f t="shared" si="46"/>
        <v>#N/A</v>
      </c>
      <c r="CR16" s="101" t="e">
        <f t="shared" si="16"/>
        <v>#N/A</v>
      </c>
      <c r="CS16" s="7"/>
      <c r="CT16" s="98" t="e">
        <f t="shared" si="17"/>
        <v>#N/A</v>
      </c>
      <c r="CU16" s="97" t="e">
        <f t="shared" si="47"/>
        <v>#N/A</v>
      </c>
      <c r="CV16" s="97" t="e">
        <f t="shared" si="18"/>
        <v>#N/A</v>
      </c>
      <c r="CW16" s="97" t="e">
        <f t="shared" si="19"/>
        <v>#N/A</v>
      </c>
      <c r="CX16" s="101" t="e">
        <f t="shared" si="20"/>
        <v>#N/A</v>
      </c>
      <c r="CY16" s="7"/>
      <c r="CZ16" s="98" t="e">
        <f t="shared" si="21"/>
        <v>#N/A</v>
      </c>
      <c r="DA16" s="97" t="e">
        <f t="shared" si="48"/>
        <v>#N/A</v>
      </c>
      <c r="DB16" s="97" t="e">
        <f t="shared" si="49"/>
        <v>#N/A</v>
      </c>
      <c r="DC16" s="97" t="e">
        <f t="shared" si="22"/>
        <v>#N/A</v>
      </c>
      <c r="DD16" s="140" t="e">
        <f t="shared" si="23"/>
        <v>#N/A</v>
      </c>
      <c r="DE16" s="140" t="e">
        <f t="shared" si="24"/>
        <v>#N/A</v>
      </c>
      <c r="DF16" s="7"/>
      <c r="DG16" s="139">
        <f t="shared" si="25"/>
        <v>0</v>
      </c>
    </row>
    <row r="17" spans="1:111" ht="25.5" customHeight="1">
      <c r="A17" s="5"/>
      <c r="B17" s="5"/>
      <c r="C17" s="5"/>
      <c r="D17" s="5"/>
      <c r="E17" s="5"/>
      <c r="F17" s="5"/>
      <c r="G17" s="5"/>
      <c r="H17" s="5"/>
      <c r="I17" s="2"/>
      <c r="J17" s="2"/>
      <c r="K17" s="3"/>
      <c r="L17" s="137"/>
      <c r="M17" s="214"/>
      <c r="N17" s="8"/>
      <c r="O17" s="2"/>
      <c r="P17" s="7"/>
      <c r="Q17" s="7"/>
      <c r="R17" s="11"/>
      <c r="S17" s="13">
        <f t="shared" si="50"/>
        <v>0</v>
      </c>
      <c r="T17" s="7"/>
      <c r="U17" s="23"/>
      <c r="V17" s="7">
        <f>Q17-T17-R17</f>
        <v>0</v>
      </c>
      <c r="W17" s="24"/>
      <c r="X17" s="16">
        <f t="shared" si="54"/>
        <v>0</v>
      </c>
      <c r="Y17" s="12">
        <f t="shared" si="27"/>
        <v>0</v>
      </c>
      <c r="Z17" s="253"/>
      <c r="AA17" s="253"/>
      <c r="AB17" s="216"/>
      <c r="AC17" s="216"/>
      <c r="AD17" s="216"/>
      <c r="AE17" s="216"/>
      <c r="AF17" s="130"/>
      <c r="AG17" s="225">
        <f t="shared" si="28"/>
        <v>0</v>
      </c>
      <c r="AH17" s="130"/>
      <c r="AI17" s="225">
        <f t="shared" si="29"/>
        <v>0</v>
      </c>
      <c r="AJ17" s="7"/>
      <c r="AK17" s="7"/>
      <c r="AL17" s="7"/>
      <c r="AM17" s="217"/>
      <c r="AN17" s="218"/>
      <c r="AO17" s="217"/>
      <c r="AP17" s="217"/>
      <c r="AQ17" s="218"/>
      <c r="AR17" s="217"/>
      <c r="AS17" s="218"/>
      <c r="AT17" s="217"/>
      <c r="AU17" s="217"/>
      <c r="AV17" s="218"/>
      <c r="AW17" s="218"/>
      <c r="AX17" s="217"/>
      <c r="AY17" s="217"/>
      <c r="AZ17" s="218"/>
      <c r="BA17" s="182"/>
      <c r="BB17" s="101" t="e">
        <f t="shared" si="0"/>
        <v>#N/A</v>
      </c>
      <c r="BC17" s="98"/>
      <c r="BD17" s="98" t="e">
        <f t="shared" si="1"/>
        <v>#N/A</v>
      </c>
      <c r="BE17" s="97" t="e">
        <f t="shared" si="51"/>
        <v>#N/A</v>
      </c>
      <c r="BF17" s="97" t="e">
        <f t="shared" si="52"/>
        <v>#N/A</v>
      </c>
      <c r="BG17" s="97" t="e">
        <f t="shared" si="30"/>
        <v>#N/A</v>
      </c>
      <c r="BH17" s="101" t="e">
        <f t="shared" si="2"/>
        <v>#N/A</v>
      </c>
      <c r="BI17" s="7"/>
      <c r="BJ17" s="98" t="e">
        <f t="shared" si="3"/>
        <v>#N/A</v>
      </c>
      <c r="BK17" s="97" t="e">
        <f t="shared" ref="BK17:BK18" si="55">SUM(BL17:BM17)</f>
        <v>#N/A</v>
      </c>
      <c r="BL17" s="97" t="e">
        <f t="shared" ref="BL17:BL18" si="56">ROUNDDOWN(BH17*BJ17*1/2,0)</f>
        <v>#N/A</v>
      </c>
      <c r="BM17" s="97" t="e">
        <f t="shared" si="33"/>
        <v>#N/A</v>
      </c>
      <c r="BN17" s="101" t="e">
        <f t="shared" si="4"/>
        <v>#N/A</v>
      </c>
      <c r="BO17" s="7"/>
      <c r="BP17" s="98" t="e">
        <f t="shared" si="5"/>
        <v>#N/A</v>
      </c>
      <c r="BQ17" s="97" t="e">
        <f t="shared" si="34"/>
        <v>#N/A</v>
      </c>
      <c r="BR17" s="97" t="e">
        <f t="shared" si="35"/>
        <v>#N/A</v>
      </c>
      <c r="BS17" s="97" t="e">
        <f t="shared" si="36"/>
        <v>#N/A</v>
      </c>
      <c r="BT17" s="101" t="e">
        <f t="shared" si="6"/>
        <v>#N/A</v>
      </c>
      <c r="BU17" s="7"/>
      <c r="BV17" s="98" t="e">
        <f t="shared" si="7"/>
        <v>#N/A</v>
      </c>
      <c r="BW17" s="97" t="e">
        <f t="shared" si="37"/>
        <v>#N/A</v>
      </c>
      <c r="BX17" s="97" t="e">
        <f t="shared" si="8"/>
        <v>#N/A</v>
      </c>
      <c r="BY17" s="97" t="e">
        <f t="shared" si="9"/>
        <v>#N/A</v>
      </c>
      <c r="BZ17" s="101" t="e">
        <f t="shared" si="10"/>
        <v>#N/A</v>
      </c>
      <c r="CA17" s="7"/>
      <c r="CB17" s="98" t="e">
        <f t="shared" si="11"/>
        <v>#N/A</v>
      </c>
      <c r="CC17" s="97" t="e">
        <f t="shared" si="38"/>
        <v>#N/A</v>
      </c>
      <c r="CD17" s="97" t="e">
        <f t="shared" si="39"/>
        <v>#N/A</v>
      </c>
      <c r="CE17" s="97" t="e">
        <f t="shared" si="40"/>
        <v>#N/A</v>
      </c>
      <c r="CF17" s="101" t="e">
        <f t="shared" si="12"/>
        <v>#N/A</v>
      </c>
      <c r="CG17" s="7"/>
      <c r="CH17" s="98" t="e">
        <f t="shared" si="13"/>
        <v>#N/A</v>
      </c>
      <c r="CI17" s="97" t="e">
        <f t="shared" si="41"/>
        <v>#N/A</v>
      </c>
      <c r="CJ17" s="97" t="e">
        <f t="shared" si="42"/>
        <v>#N/A</v>
      </c>
      <c r="CK17" s="97" t="e">
        <f t="shared" si="43"/>
        <v>#N/A</v>
      </c>
      <c r="CL17" s="101" t="e">
        <f t="shared" si="14"/>
        <v>#N/A</v>
      </c>
      <c r="CM17" s="7"/>
      <c r="CN17" s="98" t="e">
        <f t="shared" si="15"/>
        <v>#N/A</v>
      </c>
      <c r="CO17" s="97" t="e">
        <f t="shared" si="44"/>
        <v>#N/A</v>
      </c>
      <c r="CP17" s="97" t="e">
        <f t="shared" si="45"/>
        <v>#N/A</v>
      </c>
      <c r="CQ17" s="97" t="e">
        <f t="shared" si="46"/>
        <v>#N/A</v>
      </c>
      <c r="CR17" s="101" t="e">
        <f t="shared" si="16"/>
        <v>#N/A</v>
      </c>
      <c r="CS17" s="7"/>
      <c r="CT17" s="98" t="e">
        <f t="shared" si="17"/>
        <v>#N/A</v>
      </c>
      <c r="CU17" s="97" t="e">
        <f t="shared" si="47"/>
        <v>#N/A</v>
      </c>
      <c r="CV17" s="97" t="e">
        <f t="shared" si="18"/>
        <v>#N/A</v>
      </c>
      <c r="CW17" s="97" t="e">
        <f t="shared" si="19"/>
        <v>#N/A</v>
      </c>
      <c r="CX17" s="101" t="e">
        <f t="shared" si="20"/>
        <v>#N/A</v>
      </c>
      <c r="CY17" s="7"/>
      <c r="CZ17" s="98" t="e">
        <f t="shared" si="21"/>
        <v>#N/A</v>
      </c>
      <c r="DA17" s="97" t="e">
        <f t="shared" si="48"/>
        <v>#N/A</v>
      </c>
      <c r="DB17" s="97" t="e">
        <f t="shared" si="49"/>
        <v>#N/A</v>
      </c>
      <c r="DC17" s="97" t="e">
        <f t="shared" si="22"/>
        <v>#N/A</v>
      </c>
      <c r="DD17" s="140" t="e">
        <f t="shared" si="23"/>
        <v>#N/A</v>
      </c>
      <c r="DE17" s="140" t="e">
        <f t="shared" si="24"/>
        <v>#N/A</v>
      </c>
      <c r="DF17" s="7"/>
      <c r="DG17" s="139">
        <f t="shared" si="25"/>
        <v>0</v>
      </c>
    </row>
    <row r="18" spans="1:111" ht="25.5" customHeight="1" thickBot="1">
      <c r="A18" s="5"/>
      <c r="B18" s="5"/>
      <c r="C18" s="5"/>
      <c r="D18" s="5"/>
      <c r="E18" s="5"/>
      <c r="F18" s="5"/>
      <c r="G18" s="5"/>
      <c r="H18" s="5"/>
      <c r="I18" s="2"/>
      <c r="J18" s="2"/>
      <c r="K18" s="2"/>
      <c r="L18" s="138"/>
      <c r="M18" s="214"/>
      <c r="N18" s="8"/>
      <c r="O18" s="2"/>
      <c r="P18" s="7"/>
      <c r="Q18" s="7"/>
      <c r="R18" s="11"/>
      <c r="S18" s="13">
        <f t="shared" si="50"/>
        <v>0</v>
      </c>
      <c r="T18" s="7"/>
      <c r="U18" s="23"/>
      <c r="V18" s="7">
        <f t="shared" si="53"/>
        <v>0</v>
      </c>
      <c r="W18" s="24"/>
      <c r="X18" s="16">
        <f t="shared" si="54"/>
        <v>0</v>
      </c>
      <c r="Y18" s="12">
        <f t="shared" si="27"/>
        <v>0</v>
      </c>
      <c r="Z18" s="15"/>
      <c r="AA18" s="15"/>
      <c r="AB18" s="216"/>
      <c r="AC18" s="216"/>
      <c r="AD18" s="216"/>
      <c r="AE18" s="216"/>
      <c r="AF18" s="7"/>
      <c r="AG18" s="225">
        <f t="shared" si="28"/>
        <v>0</v>
      </c>
      <c r="AH18" s="130"/>
      <c r="AI18" s="225">
        <f t="shared" si="29"/>
        <v>0</v>
      </c>
      <c r="AJ18" s="7"/>
      <c r="AK18" s="7"/>
      <c r="AL18" s="7"/>
      <c r="AM18" s="217"/>
      <c r="AN18" s="218"/>
      <c r="AO18" s="217"/>
      <c r="AP18" s="217"/>
      <c r="AQ18" s="218"/>
      <c r="AR18" s="217"/>
      <c r="AS18" s="218"/>
      <c r="AT18" s="217"/>
      <c r="AU18" s="217"/>
      <c r="AV18" s="218"/>
      <c r="AW18" s="218"/>
      <c r="AX18" s="217"/>
      <c r="AY18" s="217"/>
      <c r="AZ18" s="218"/>
      <c r="BA18" s="182"/>
      <c r="BB18" s="101" t="e">
        <f t="shared" si="0"/>
        <v>#N/A</v>
      </c>
      <c r="BC18" s="98"/>
      <c r="BD18" s="98" t="e">
        <f t="shared" si="1"/>
        <v>#N/A</v>
      </c>
      <c r="BE18" s="97" t="e">
        <f t="shared" si="51"/>
        <v>#N/A</v>
      </c>
      <c r="BF18" s="97" t="e">
        <f t="shared" si="52"/>
        <v>#N/A</v>
      </c>
      <c r="BG18" s="97" t="e">
        <f>ROUNDDOWN(BB18*BD18*1/2,0)</f>
        <v>#N/A</v>
      </c>
      <c r="BH18" s="101" t="e">
        <f t="shared" si="2"/>
        <v>#N/A</v>
      </c>
      <c r="BI18" s="7"/>
      <c r="BJ18" s="98" t="e">
        <f t="shared" si="3"/>
        <v>#N/A</v>
      </c>
      <c r="BK18" s="97" t="e">
        <f t="shared" si="55"/>
        <v>#N/A</v>
      </c>
      <c r="BL18" s="97" t="e">
        <f t="shared" si="56"/>
        <v>#N/A</v>
      </c>
      <c r="BM18" s="97" t="e">
        <f t="shared" si="33"/>
        <v>#N/A</v>
      </c>
      <c r="BN18" s="101" t="e">
        <f t="shared" si="4"/>
        <v>#N/A</v>
      </c>
      <c r="BO18" s="7"/>
      <c r="BP18" s="98" t="e">
        <f t="shared" si="5"/>
        <v>#N/A</v>
      </c>
      <c r="BQ18" s="97" t="e">
        <f t="shared" si="34"/>
        <v>#N/A</v>
      </c>
      <c r="BR18" s="97" t="e">
        <f t="shared" si="35"/>
        <v>#N/A</v>
      </c>
      <c r="BS18" s="97" t="e">
        <f t="shared" si="36"/>
        <v>#N/A</v>
      </c>
      <c r="BT18" s="101" t="e">
        <f t="shared" si="6"/>
        <v>#N/A</v>
      </c>
      <c r="BU18" s="7"/>
      <c r="BV18" s="98" t="e">
        <f t="shared" si="7"/>
        <v>#N/A</v>
      </c>
      <c r="BW18" s="97" t="e">
        <f t="shared" si="37"/>
        <v>#N/A</v>
      </c>
      <c r="BX18" s="97" t="e">
        <f t="shared" si="8"/>
        <v>#N/A</v>
      </c>
      <c r="BY18" s="97" t="e">
        <f t="shared" si="9"/>
        <v>#N/A</v>
      </c>
      <c r="BZ18" s="101" t="e">
        <f t="shared" si="10"/>
        <v>#N/A</v>
      </c>
      <c r="CA18" s="7"/>
      <c r="CB18" s="98" t="e">
        <f t="shared" si="11"/>
        <v>#N/A</v>
      </c>
      <c r="CC18" s="97" t="e">
        <f t="shared" si="38"/>
        <v>#N/A</v>
      </c>
      <c r="CD18" s="97" t="e">
        <f t="shared" si="39"/>
        <v>#N/A</v>
      </c>
      <c r="CE18" s="97" t="e">
        <f t="shared" si="40"/>
        <v>#N/A</v>
      </c>
      <c r="CF18" s="101" t="e">
        <f t="shared" si="12"/>
        <v>#N/A</v>
      </c>
      <c r="CG18" s="7"/>
      <c r="CH18" s="98" t="e">
        <f t="shared" si="13"/>
        <v>#N/A</v>
      </c>
      <c r="CI18" s="97" t="e">
        <f t="shared" si="41"/>
        <v>#N/A</v>
      </c>
      <c r="CJ18" s="97" t="e">
        <f t="shared" si="42"/>
        <v>#N/A</v>
      </c>
      <c r="CK18" s="97" t="e">
        <f t="shared" si="43"/>
        <v>#N/A</v>
      </c>
      <c r="CL18" s="101" t="e">
        <f t="shared" si="14"/>
        <v>#N/A</v>
      </c>
      <c r="CM18" s="7"/>
      <c r="CN18" s="98" t="e">
        <f t="shared" si="15"/>
        <v>#N/A</v>
      </c>
      <c r="CO18" s="97" t="e">
        <f t="shared" si="44"/>
        <v>#N/A</v>
      </c>
      <c r="CP18" s="97" t="e">
        <f t="shared" si="45"/>
        <v>#N/A</v>
      </c>
      <c r="CQ18" s="97" t="e">
        <f t="shared" si="46"/>
        <v>#N/A</v>
      </c>
      <c r="CR18" s="101" t="e">
        <f t="shared" si="16"/>
        <v>#N/A</v>
      </c>
      <c r="CS18" s="7"/>
      <c r="CT18" s="98" t="e">
        <f t="shared" si="17"/>
        <v>#N/A</v>
      </c>
      <c r="CU18" s="97" t="e">
        <f t="shared" si="47"/>
        <v>#N/A</v>
      </c>
      <c r="CV18" s="97" t="e">
        <f t="shared" si="18"/>
        <v>#N/A</v>
      </c>
      <c r="CW18" s="97" t="e">
        <f t="shared" si="19"/>
        <v>#N/A</v>
      </c>
      <c r="CX18" s="101" t="e">
        <f t="shared" si="20"/>
        <v>#N/A</v>
      </c>
      <c r="CY18" s="7"/>
      <c r="CZ18" s="98" t="e">
        <f t="shared" si="21"/>
        <v>#N/A</v>
      </c>
      <c r="DA18" s="97" t="e">
        <f t="shared" si="48"/>
        <v>#N/A</v>
      </c>
      <c r="DB18" s="97" t="e">
        <f t="shared" si="49"/>
        <v>#N/A</v>
      </c>
      <c r="DC18" s="97" t="e">
        <f t="shared" si="22"/>
        <v>#N/A</v>
      </c>
      <c r="DD18" s="140" t="e">
        <f t="shared" si="23"/>
        <v>#N/A</v>
      </c>
      <c r="DE18" s="140" t="e">
        <f t="shared" si="24"/>
        <v>#N/A</v>
      </c>
      <c r="DF18" s="7"/>
      <c r="DG18" s="139">
        <f t="shared" si="25"/>
        <v>0</v>
      </c>
    </row>
    <row r="19" spans="1:111" ht="48" customHeight="1" thickBot="1">
      <c r="A19" s="34" t="s">
        <v>27</v>
      </c>
      <c r="B19" s="33"/>
      <c r="C19" s="33"/>
      <c r="D19" s="33"/>
      <c r="E19" s="33"/>
      <c r="F19" s="33"/>
      <c r="G19" s="33"/>
      <c r="H19" s="33"/>
      <c r="I19" s="25">
        <f>COUNTA(I13:I18)</f>
        <v>0</v>
      </c>
      <c r="J19" s="25"/>
      <c r="K19" s="33"/>
      <c r="L19" s="33"/>
      <c r="M19" s="215">
        <f>COUNTA(M13:M18)</f>
        <v>0</v>
      </c>
      <c r="N19" s="35"/>
      <c r="O19" s="25"/>
      <c r="P19" s="26">
        <f>SUM(P13:P18)</f>
        <v>0</v>
      </c>
      <c r="Q19" s="27">
        <f>SUM(Q13:Q18)</f>
        <v>0</v>
      </c>
      <c r="R19" s="27">
        <f>SUM(R13:R18)</f>
        <v>0</v>
      </c>
      <c r="S19" s="28">
        <f>SUM(S13:S18)</f>
        <v>0</v>
      </c>
      <c r="T19" s="26">
        <f>SUM(T13:T18)</f>
        <v>0</v>
      </c>
      <c r="U19" s="29"/>
      <c r="V19" s="30">
        <f>SUM(V13:V18)</f>
        <v>0</v>
      </c>
      <c r="W19" s="31"/>
      <c r="X19" s="32">
        <f t="shared" ref="X19:AI19" si="57">SUM(X13:X18)</f>
        <v>0</v>
      </c>
      <c r="Y19" s="38">
        <f t="shared" si="57"/>
        <v>0</v>
      </c>
      <c r="Z19" s="87">
        <f t="shared" si="57"/>
        <v>0</v>
      </c>
      <c r="AA19" s="88">
        <f t="shared" si="57"/>
        <v>0</v>
      </c>
      <c r="AB19" s="87">
        <f t="shared" si="57"/>
        <v>0</v>
      </c>
      <c r="AC19" s="88">
        <f t="shared" si="57"/>
        <v>0</v>
      </c>
      <c r="AD19" s="87">
        <f t="shared" si="57"/>
        <v>0</v>
      </c>
      <c r="AE19" s="88">
        <f t="shared" si="57"/>
        <v>0</v>
      </c>
      <c r="AF19" s="89">
        <f t="shared" si="57"/>
        <v>0</v>
      </c>
      <c r="AG19" s="90">
        <f t="shared" si="57"/>
        <v>0</v>
      </c>
      <c r="AH19" s="26">
        <f t="shared" si="57"/>
        <v>0</v>
      </c>
      <c r="AI19" s="85">
        <f t="shared" si="57"/>
        <v>0</v>
      </c>
      <c r="AJ19" s="185"/>
      <c r="AK19" s="186">
        <f>SUM(AK13:AK18)</f>
        <v>0</v>
      </c>
      <c r="AL19" s="186">
        <f>SUM(AL13:AL18)</f>
        <v>0</v>
      </c>
      <c r="AM19" s="186">
        <f>SUM(AM13:AM18)</f>
        <v>0</v>
      </c>
      <c r="AN19" s="223">
        <f>SUM(AN13:AN18)</f>
        <v>0</v>
      </c>
      <c r="AO19" s="186">
        <f>SUM(AO13:AO18)</f>
        <v>0</v>
      </c>
      <c r="AP19" s="186"/>
      <c r="AQ19" s="223">
        <f>SUM(AQ13:AQ18)</f>
        <v>0</v>
      </c>
      <c r="AR19" s="186">
        <f>SUM(AR13:AR18)</f>
        <v>0</v>
      </c>
      <c r="AS19" s="223">
        <f>SUM(AS13:AS18)</f>
        <v>0</v>
      </c>
      <c r="AT19" s="186">
        <f>SUM(AT13:AT18)</f>
        <v>0</v>
      </c>
      <c r="AU19" s="186"/>
      <c r="AV19" s="223">
        <f>SUM(AV13:AV18)</f>
        <v>0</v>
      </c>
      <c r="AW19" s="223"/>
      <c r="AX19" s="186">
        <f>SUM(AX13:AX18)</f>
        <v>0</v>
      </c>
      <c r="AY19" s="186"/>
      <c r="AZ19" s="223">
        <f>SUM(AZ13:AZ18)</f>
        <v>0</v>
      </c>
      <c r="BA19" s="184">
        <f>SUM(BA13:BA18)</f>
        <v>0</v>
      </c>
      <c r="BB19" s="135"/>
      <c r="BC19" s="37">
        <f>SUM(BC13:BC18)</f>
        <v>0</v>
      </c>
      <c r="BD19" s="37" t="e">
        <f>SUM(BD13:BD18)</f>
        <v>#N/A</v>
      </c>
      <c r="BE19" s="26" t="e">
        <f>SUM(BE13:BE18)</f>
        <v>#N/A</v>
      </c>
      <c r="BF19" s="26" t="e">
        <f>SUM(BF13:BF18)</f>
        <v>#N/A</v>
      </c>
      <c r="BG19" s="26" t="e">
        <f>SUM(BG13:BG18)</f>
        <v>#N/A</v>
      </c>
      <c r="BH19" s="128"/>
      <c r="BI19" s="37">
        <f>SUM(BI13:BI18)</f>
        <v>0</v>
      </c>
      <c r="BJ19" s="37" t="e">
        <f>SUM(BJ13:BJ18)</f>
        <v>#N/A</v>
      </c>
      <c r="BK19" s="26" t="e">
        <f>SUM(BK13:BK18)</f>
        <v>#N/A</v>
      </c>
      <c r="BL19" s="26" t="e">
        <f>SUM(BL13:BL18)</f>
        <v>#N/A</v>
      </c>
      <c r="BM19" s="26" t="e">
        <f>SUM(BM13:BM18)</f>
        <v>#N/A</v>
      </c>
      <c r="BN19" s="128"/>
      <c r="BO19" s="37">
        <f>SUM(BO13:BO18)</f>
        <v>0</v>
      </c>
      <c r="BP19" s="37" t="e">
        <f>SUM(BP13:BP18)</f>
        <v>#N/A</v>
      </c>
      <c r="BQ19" s="26" t="e">
        <f>SUM(BQ13:BQ18)</f>
        <v>#N/A</v>
      </c>
      <c r="BR19" s="26" t="e">
        <f>SUM(BR13:BR18)</f>
        <v>#N/A</v>
      </c>
      <c r="BS19" s="26" t="e">
        <f>SUM(BS13:BS18)</f>
        <v>#N/A</v>
      </c>
      <c r="BT19" s="128"/>
      <c r="BU19" s="37">
        <f>SUM(BU13:BU18)</f>
        <v>0</v>
      </c>
      <c r="BV19" s="37" t="e">
        <f>SUM(BV13:BV18)</f>
        <v>#N/A</v>
      </c>
      <c r="BW19" s="26" t="e">
        <f>SUM(BW13:BW18)</f>
        <v>#N/A</v>
      </c>
      <c r="BX19" s="26" t="e">
        <f>SUM(BX13:BX18)</f>
        <v>#N/A</v>
      </c>
      <c r="BY19" s="26" t="e">
        <f>SUM(BY13:BY18)</f>
        <v>#N/A</v>
      </c>
      <c r="BZ19" s="128"/>
      <c r="CA19" s="37">
        <f>SUM(CA13:CA18)</f>
        <v>0</v>
      </c>
      <c r="CB19" s="37" t="e">
        <f>SUM(CB13:CB18)</f>
        <v>#N/A</v>
      </c>
      <c r="CC19" s="26" t="e">
        <f>SUM(CC13:CC18)</f>
        <v>#N/A</v>
      </c>
      <c r="CD19" s="26" t="e">
        <f>SUM(CD13:CD18)</f>
        <v>#N/A</v>
      </c>
      <c r="CE19" s="26" t="e">
        <f>SUM(CE13:CE18)</f>
        <v>#N/A</v>
      </c>
      <c r="CF19" s="128"/>
      <c r="CG19" s="37">
        <f>SUM(CG13:CG18)</f>
        <v>0</v>
      </c>
      <c r="CH19" s="37" t="e">
        <f>SUM(CH13:CH18)</f>
        <v>#N/A</v>
      </c>
      <c r="CI19" s="26" t="e">
        <f>SUM(CI13:CI18)</f>
        <v>#N/A</v>
      </c>
      <c r="CJ19" s="26" t="e">
        <f>SUM(CJ13:CJ18)</f>
        <v>#N/A</v>
      </c>
      <c r="CK19" s="26" t="e">
        <f>SUM(CK13:CK18)</f>
        <v>#N/A</v>
      </c>
      <c r="CL19" s="128"/>
      <c r="CM19" s="37">
        <f>SUM(CM13:CM18)</f>
        <v>0</v>
      </c>
      <c r="CN19" s="37" t="e">
        <f>SUM(CN13:CN18)</f>
        <v>#N/A</v>
      </c>
      <c r="CO19" s="26" t="e">
        <f>SUM(CO13:CO18)</f>
        <v>#N/A</v>
      </c>
      <c r="CP19" s="26" t="e">
        <f>SUM(CP13:CP18)</f>
        <v>#N/A</v>
      </c>
      <c r="CQ19" s="26" t="e">
        <f>SUM(CQ13:CQ18)</f>
        <v>#N/A</v>
      </c>
      <c r="CR19" s="128"/>
      <c r="CS19" s="37">
        <f>SUM(CS13:CS18)</f>
        <v>0</v>
      </c>
      <c r="CT19" s="37" t="e">
        <f>SUM(CT13:CT18)</f>
        <v>#N/A</v>
      </c>
      <c r="CU19" s="26" t="e">
        <f>SUM(CU13:CU18)</f>
        <v>#N/A</v>
      </c>
      <c r="CV19" s="26" t="e">
        <f>SUM(CV13:CV18)</f>
        <v>#N/A</v>
      </c>
      <c r="CW19" s="26" t="e">
        <f>SUM(CW13:CW18)</f>
        <v>#N/A</v>
      </c>
      <c r="CX19" s="128"/>
      <c r="CY19" s="37">
        <f t="shared" ref="CY19:DE19" si="58">SUM(CY13:CY18)</f>
        <v>0</v>
      </c>
      <c r="CZ19" s="37" t="e">
        <f t="shared" si="58"/>
        <v>#N/A</v>
      </c>
      <c r="DA19" s="26" t="e">
        <f t="shared" si="58"/>
        <v>#N/A</v>
      </c>
      <c r="DB19" s="26" t="e">
        <f t="shared" si="58"/>
        <v>#N/A</v>
      </c>
      <c r="DC19" s="26" t="e">
        <f t="shared" si="58"/>
        <v>#N/A</v>
      </c>
      <c r="DD19" s="141" t="e">
        <f t="shared" si="58"/>
        <v>#N/A</v>
      </c>
      <c r="DE19" s="141" t="e">
        <f t="shared" si="58"/>
        <v>#N/A</v>
      </c>
      <c r="DF19" s="128"/>
      <c r="DG19" s="37">
        <f>SUM(DG13:DG18)</f>
        <v>0</v>
      </c>
    </row>
    <row r="20" spans="1:111" ht="28.5" customHeight="1">
      <c r="T20" s="19">
        <f>R19+T19</f>
        <v>0</v>
      </c>
      <c r="X20" s="19">
        <f>T20+V19</f>
        <v>0</v>
      </c>
      <c r="Z20" s="231" t="s">
        <v>48</v>
      </c>
      <c r="AA20" s="232"/>
      <c r="AB20" s="232"/>
      <c r="AC20" s="232"/>
      <c r="AD20" s="232"/>
      <c r="AE20" s="233"/>
      <c r="AF20" s="91">
        <f>IF(Z19=0,0,AG19/$Z19*0.1)*100</f>
        <v>0</v>
      </c>
      <c r="AG20" s="92">
        <f>IF(AA19=0,0,AI19/$AA19*0.1)*100</f>
        <v>0</v>
      </c>
      <c r="AI20" s="86"/>
      <c r="AJ20" s="204" t="s">
        <v>120</v>
      </c>
      <c r="AK20" s="203" t="e">
        <f>AK19/AG19</f>
        <v>#DIV/0!</v>
      </c>
      <c r="AL20" s="203" t="e">
        <f>AL19/AI19</f>
        <v>#DIV/0!</v>
      </c>
      <c r="AM20" s="191" t="s">
        <v>113</v>
      </c>
      <c r="AN20" s="192" t="e">
        <f>AN19/Z19</f>
        <v>#DIV/0!</v>
      </c>
      <c r="AO20" s="191"/>
      <c r="AP20" s="191" t="s">
        <v>114</v>
      </c>
      <c r="AQ20" s="192" t="e">
        <f>(AN19+AQ19)/AA19</f>
        <v>#DIV/0!</v>
      </c>
      <c r="AR20" s="191" t="s">
        <v>113</v>
      </c>
      <c r="AS20" s="192" t="e">
        <f>AS19/Z19</f>
        <v>#DIV/0!</v>
      </c>
      <c r="AT20" s="191"/>
      <c r="AU20" s="191" t="s">
        <v>114</v>
      </c>
      <c r="AV20" s="192" t="e">
        <f>(AS19+AV19)/AA19</f>
        <v>#DIV/0!</v>
      </c>
      <c r="AW20" s="6"/>
      <c r="AX20" s="136"/>
      <c r="AY20" s="136"/>
      <c r="AZ20" s="6"/>
      <c r="BA20" s="136"/>
    </row>
    <row r="22" spans="1:111" ht="19.5" customHeight="1">
      <c r="A22" s="93" t="s">
        <v>49</v>
      </c>
      <c r="C22" s="93"/>
      <c r="N22" s="44"/>
      <c r="O22" s="296" t="s">
        <v>42</v>
      </c>
      <c r="P22" s="297"/>
      <c r="Q22" s="45"/>
      <c r="R22" s="46"/>
      <c r="T22" s="59"/>
      <c r="U22" s="125" t="s">
        <v>41</v>
      </c>
      <c r="V22" s="60"/>
      <c r="W22" s="60"/>
      <c r="X22" s="61"/>
      <c r="Z22" s="74"/>
      <c r="AA22" s="126" t="s">
        <v>38</v>
      </c>
      <c r="AB22" s="75"/>
      <c r="AC22" s="75"/>
      <c r="AD22" s="75"/>
      <c r="AE22" s="76"/>
      <c r="AI22" s="39"/>
      <c r="AJ22" s="39"/>
      <c r="AK22" s="39"/>
      <c r="AL22" s="39"/>
      <c r="AM22" s="39"/>
      <c r="AN22" s="39"/>
      <c r="AO22" s="39"/>
      <c r="AP22" s="39"/>
      <c r="AQ22" s="39"/>
      <c r="AR22" s="39"/>
      <c r="AS22" s="39"/>
      <c r="AT22" s="39"/>
      <c r="AU22" s="39"/>
      <c r="AV22" s="39"/>
      <c r="AW22" s="39"/>
      <c r="AX22" s="39"/>
      <c r="AY22" s="39"/>
      <c r="AZ22" s="39"/>
      <c r="BA22" s="39"/>
      <c r="BB22" s="39"/>
      <c r="BC22" s="124"/>
      <c r="BD22" s="294" t="s">
        <v>28</v>
      </c>
      <c r="BE22" s="295"/>
      <c r="BF22" s="292"/>
      <c r="BG22" s="293"/>
      <c r="BH22" s="39"/>
      <c r="BI22" s="124"/>
      <c r="BJ22" s="294" t="s">
        <v>29</v>
      </c>
      <c r="BK22" s="295"/>
      <c r="BL22" s="292"/>
      <c r="BM22" s="293"/>
      <c r="BN22" s="39"/>
      <c r="BO22" s="124"/>
      <c r="BP22" s="294" t="s">
        <v>60</v>
      </c>
      <c r="BQ22" s="295"/>
      <c r="BR22" s="292"/>
      <c r="BS22" s="293"/>
      <c r="BT22" s="39"/>
      <c r="BU22" s="124"/>
      <c r="BV22" s="294" t="s">
        <v>61</v>
      </c>
      <c r="BW22" s="295"/>
      <c r="BX22" s="292"/>
      <c r="BY22" s="293"/>
      <c r="BZ22" s="39"/>
      <c r="CA22" s="124"/>
      <c r="CB22" s="294" t="s">
        <v>62</v>
      </c>
      <c r="CC22" s="295"/>
      <c r="CD22" s="292"/>
      <c r="CE22" s="293"/>
      <c r="CF22" s="39"/>
      <c r="CG22" s="124"/>
      <c r="CH22" s="294" t="s">
        <v>63</v>
      </c>
      <c r="CI22" s="295"/>
      <c r="CJ22" s="292"/>
      <c r="CK22" s="293"/>
      <c r="CL22" s="39"/>
      <c r="CM22" s="124"/>
      <c r="CN22" s="294" t="s">
        <v>64</v>
      </c>
      <c r="CO22" s="295"/>
      <c r="CP22" s="292"/>
      <c r="CQ22" s="293"/>
      <c r="CR22" s="39"/>
      <c r="CS22" s="124"/>
      <c r="CT22" s="294" t="s">
        <v>65</v>
      </c>
      <c r="CU22" s="295"/>
      <c r="CV22" s="292"/>
      <c r="CW22" s="293"/>
      <c r="CX22" s="39"/>
      <c r="CY22" s="124"/>
      <c r="CZ22" s="294" t="s">
        <v>66</v>
      </c>
      <c r="DA22" s="295"/>
      <c r="DB22" s="292"/>
      <c r="DC22" s="293"/>
    </row>
    <row r="23" spans="1:111" ht="19.5" customHeight="1">
      <c r="A23" s="93" t="s">
        <v>50</v>
      </c>
      <c r="B23" s="93"/>
      <c r="C23" s="93"/>
      <c r="N23" s="47"/>
      <c r="O23" s="48" t="s">
        <v>72</v>
      </c>
      <c r="P23" s="48" t="s">
        <v>7</v>
      </c>
      <c r="Q23" s="48" t="s">
        <v>21</v>
      </c>
      <c r="R23" s="49" t="s">
        <v>22</v>
      </c>
      <c r="T23" s="62"/>
      <c r="U23" s="63" t="s">
        <v>72</v>
      </c>
      <c r="V23" s="63" t="s">
        <v>7</v>
      </c>
      <c r="W23" s="63" t="s">
        <v>21</v>
      </c>
      <c r="X23" s="64" t="s">
        <v>22</v>
      </c>
      <c r="Z23" s="77" t="s">
        <v>72</v>
      </c>
      <c r="AA23" s="4" t="s">
        <v>7</v>
      </c>
      <c r="AB23" s="4" t="s">
        <v>21</v>
      </c>
      <c r="AC23" s="4" t="s">
        <v>22</v>
      </c>
      <c r="AD23" s="4" t="s">
        <v>9</v>
      </c>
      <c r="AE23" s="207" t="s">
        <v>123</v>
      </c>
      <c r="AI23" s="39"/>
      <c r="AJ23" s="39"/>
      <c r="AK23" s="39"/>
      <c r="AL23" s="39"/>
      <c r="AM23" s="39"/>
      <c r="AN23" s="39"/>
      <c r="AO23" s="39"/>
      <c r="AP23" s="39"/>
      <c r="AQ23" s="39"/>
      <c r="AR23" s="39"/>
      <c r="AS23" s="39"/>
      <c r="AT23" s="39"/>
      <c r="AU23" s="39"/>
      <c r="AV23" s="39"/>
      <c r="AW23" s="39"/>
      <c r="AX23" s="39"/>
      <c r="AY23" s="39"/>
      <c r="AZ23" s="39"/>
      <c r="BA23" s="39"/>
      <c r="BB23" s="39"/>
      <c r="BC23" s="116"/>
      <c r="BD23" s="258" t="s">
        <v>18</v>
      </c>
      <c r="BE23" s="258"/>
      <c r="BF23" s="302"/>
      <c r="BG23" s="303"/>
      <c r="BH23" s="39"/>
      <c r="BI23" s="116"/>
      <c r="BJ23" s="258" t="s">
        <v>18</v>
      </c>
      <c r="BK23" s="258"/>
      <c r="BL23" s="302"/>
      <c r="BM23" s="303"/>
      <c r="BN23" s="39"/>
      <c r="BO23" s="116"/>
      <c r="BP23" s="258" t="s">
        <v>18</v>
      </c>
      <c r="BQ23" s="258"/>
      <c r="BR23" s="302"/>
      <c r="BS23" s="303"/>
      <c r="BT23" s="39"/>
      <c r="BU23" s="116"/>
      <c r="BV23" s="258" t="s">
        <v>18</v>
      </c>
      <c r="BW23" s="258"/>
      <c r="BX23" s="302"/>
      <c r="BY23" s="303"/>
      <c r="BZ23" s="39"/>
      <c r="CA23" s="116"/>
      <c r="CB23" s="258" t="s">
        <v>18</v>
      </c>
      <c r="CC23" s="258"/>
      <c r="CD23" s="302"/>
      <c r="CE23" s="303"/>
      <c r="CF23" s="39"/>
      <c r="CG23" s="116"/>
      <c r="CH23" s="258" t="s">
        <v>18</v>
      </c>
      <c r="CI23" s="258"/>
      <c r="CJ23" s="302"/>
      <c r="CK23" s="303"/>
      <c r="CL23" s="39"/>
      <c r="CM23" s="116"/>
      <c r="CN23" s="258" t="s">
        <v>18</v>
      </c>
      <c r="CO23" s="258"/>
      <c r="CP23" s="302"/>
      <c r="CQ23" s="303"/>
      <c r="CR23" s="39"/>
      <c r="CS23" s="116"/>
      <c r="CT23" s="304" t="s">
        <v>18</v>
      </c>
      <c r="CU23" s="258"/>
      <c r="CV23" s="302"/>
      <c r="CW23" s="303"/>
      <c r="CX23" s="39"/>
      <c r="CY23" s="116"/>
      <c r="CZ23" s="304" t="s">
        <v>18</v>
      </c>
      <c r="DA23" s="258"/>
      <c r="DB23" s="302"/>
      <c r="DC23" s="303"/>
    </row>
    <row r="24" spans="1:111" ht="19.5" customHeight="1">
      <c r="A24" s="93" t="s">
        <v>51</v>
      </c>
      <c r="B24" s="93"/>
      <c r="C24" s="93"/>
      <c r="N24" s="50">
        <v>1.1499999999999999</v>
      </c>
      <c r="O24" s="51">
        <f>SUMIFS($Q$13:$Q$18,$O$13:$O$18,$O$23,$N$13:$N$18,$N$24)</f>
        <v>0</v>
      </c>
      <c r="P24" s="51">
        <f>SUMIFS($Q$13:$Q$18,$O$13:$O$18,$P$23,$N$13:$N$18,$N$24)</f>
        <v>0</v>
      </c>
      <c r="Q24" s="51">
        <f>SUMIFS($Q$13:$Q$18,$O$13:$O$18,$Q$23,$N$13:$N$18,$N$24)</f>
        <v>0</v>
      </c>
      <c r="R24" s="52">
        <f>SUMIFS($Q$13:$Q$18,$O$13:$O$18,$R$23,$N$13:$N$18,$N$24)</f>
        <v>0</v>
      </c>
      <c r="T24" s="65">
        <v>1.1499999999999999</v>
      </c>
      <c r="U24" s="66">
        <f>SUMIFS($P$13:$P$18,$O$13:$O$18,$O$23,$N$13:$N$18,$N$24)</f>
        <v>0</v>
      </c>
      <c r="V24" s="66">
        <f>SUMIFS($P$13:$P$18,$O$13:$O$18,$P$23,$N$13:$N$18,$N$24)</f>
        <v>0</v>
      </c>
      <c r="W24" s="66">
        <f>SUMIFS($P$13:$P$18,$O$13:$O$18,$Q$23,$N$13:$N$18,$N$24)</f>
        <v>0</v>
      </c>
      <c r="X24" s="67">
        <f>SUMIFS($P$13:$P$18,$O$13:$O$18,$R$23,$N$13:$N$18,$N$24)</f>
        <v>0</v>
      </c>
      <c r="Z24" s="17">
        <f>SUMIFS($AF$13:$AF$18,$O$13:$O$18,$O$23)</f>
        <v>0</v>
      </c>
      <c r="AA24" s="18">
        <f>SUMIFS($AF$13:$AF$18,$O$13:$O$18,$P$23)</f>
        <v>0</v>
      </c>
      <c r="AB24" s="18">
        <f>SUMIFS($AF$13:$AF$18,$O$13:$O$18,$Q$23)</f>
        <v>0</v>
      </c>
      <c r="AC24" s="18">
        <f>SUMIFS($AF$13:$AF$18,$O$13:$O$18,$R$23)</f>
        <v>0</v>
      </c>
      <c r="AD24" s="205">
        <f>SUM(Z24:AC24)</f>
        <v>0</v>
      </c>
      <c r="AE24" s="208">
        <f>AG19</f>
        <v>0</v>
      </c>
      <c r="AF24" s="19"/>
      <c r="AG24" s="19"/>
      <c r="AH24" s="19"/>
      <c r="AL24" s="40"/>
      <c r="AM24" s="40"/>
      <c r="AN24" s="40"/>
      <c r="AO24" s="40"/>
      <c r="AP24" s="40"/>
      <c r="AQ24" s="40"/>
      <c r="AR24" s="40"/>
      <c r="AS24" s="40"/>
      <c r="AT24" s="40"/>
      <c r="AU24" s="40"/>
      <c r="AV24" s="40"/>
      <c r="AW24" s="40"/>
      <c r="AX24" s="40"/>
      <c r="AY24" s="40"/>
      <c r="AZ24" s="40"/>
      <c r="BA24" s="40"/>
      <c r="BB24" s="40"/>
      <c r="BC24" s="116"/>
      <c r="BD24" s="117" t="s">
        <v>72</v>
      </c>
      <c r="BE24" s="117" t="s">
        <v>7</v>
      </c>
      <c r="BF24" s="117" t="s">
        <v>21</v>
      </c>
      <c r="BG24" s="118" t="s">
        <v>22</v>
      </c>
      <c r="BH24" s="40"/>
      <c r="BI24" s="116"/>
      <c r="BJ24" s="117" t="s">
        <v>72</v>
      </c>
      <c r="BK24" s="117" t="s">
        <v>7</v>
      </c>
      <c r="BL24" s="117" t="s">
        <v>20</v>
      </c>
      <c r="BM24" s="118" t="s">
        <v>22</v>
      </c>
      <c r="BN24" s="40"/>
      <c r="BO24" s="116"/>
      <c r="BP24" s="117" t="s">
        <v>72</v>
      </c>
      <c r="BQ24" s="117" t="s">
        <v>7</v>
      </c>
      <c r="BR24" s="117" t="s">
        <v>20</v>
      </c>
      <c r="BS24" s="118" t="s">
        <v>22</v>
      </c>
      <c r="BT24" s="40"/>
      <c r="BU24" s="116"/>
      <c r="BV24" s="117" t="s">
        <v>72</v>
      </c>
      <c r="BW24" s="117" t="s">
        <v>7</v>
      </c>
      <c r="BX24" s="117" t="s">
        <v>20</v>
      </c>
      <c r="BY24" s="118" t="s">
        <v>22</v>
      </c>
      <c r="BZ24" s="40"/>
      <c r="CA24" s="116"/>
      <c r="CB24" s="117" t="s">
        <v>72</v>
      </c>
      <c r="CC24" s="117" t="s">
        <v>7</v>
      </c>
      <c r="CD24" s="117" t="s">
        <v>20</v>
      </c>
      <c r="CE24" s="118" t="s">
        <v>22</v>
      </c>
      <c r="CF24" s="40"/>
      <c r="CG24" s="116"/>
      <c r="CH24" s="117" t="s">
        <v>72</v>
      </c>
      <c r="CI24" s="117" t="s">
        <v>7</v>
      </c>
      <c r="CJ24" s="117" t="s">
        <v>20</v>
      </c>
      <c r="CK24" s="118" t="s">
        <v>22</v>
      </c>
      <c r="CL24" s="40"/>
      <c r="CM24" s="116"/>
      <c r="CN24" s="117" t="s">
        <v>72</v>
      </c>
      <c r="CO24" s="117" t="s">
        <v>7</v>
      </c>
      <c r="CP24" s="117" t="s">
        <v>20</v>
      </c>
      <c r="CQ24" s="118" t="s">
        <v>22</v>
      </c>
      <c r="CR24" s="40"/>
      <c r="CS24" s="116"/>
      <c r="CT24" s="117" t="s">
        <v>72</v>
      </c>
      <c r="CU24" s="117" t="s">
        <v>7</v>
      </c>
      <c r="CV24" s="117" t="s">
        <v>20</v>
      </c>
      <c r="CW24" s="118" t="s">
        <v>22</v>
      </c>
      <c r="CX24" s="40"/>
      <c r="CY24" s="116"/>
      <c r="CZ24" s="117" t="s">
        <v>72</v>
      </c>
      <c r="DA24" s="117" t="s">
        <v>7</v>
      </c>
      <c r="DB24" s="117" t="s">
        <v>20</v>
      </c>
      <c r="DC24" s="118" t="s">
        <v>22</v>
      </c>
    </row>
    <row r="25" spans="1:111" ht="19.5" customHeight="1">
      <c r="A25" s="93" t="s">
        <v>164</v>
      </c>
      <c r="B25" s="93"/>
      <c r="C25" s="93"/>
      <c r="N25" s="50" t="s">
        <v>8</v>
      </c>
      <c r="O25" s="51">
        <f>SUMIFS($Q$13:$Q$18,$O$13:$O$18,$O$23,$N$13:$N$18,$N$25)</f>
        <v>0</v>
      </c>
      <c r="P25" s="51">
        <f>SUMIFS($Q$13:$Q$18,$O$13:$O$18,$P$23,$N$13:$N$18,$N$25)</f>
        <v>0</v>
      </c>
      <c r="Q25" s="51">
        <f>SUMIFS($Q$13:$Q$18,$O$13:$O$18,$Q$23,$N$13:$N$18,$N$25)</f>
        <v>0</v>
      </c>
      <c r="R25" s="52">
        <f>SUMIFS($Q$13:$Q$18,$O$13:$O$18,$R$23,$N$13:$N$18,$N$25)</f>
        <v>0</v>
      </c>
      <c r="T25" s="65" t="s">
        <v>8</v>
      </c>
      <c r="U25" s="66">
        <f>SUMIFS($P$13:$P$18,$O$13:$O$18,$O$23,$N$13:$N$18,$N$25)</f>
        <v>0</v>
      </c>
      <c r="V25" s="66">
        <f>SUMIFS($P$13:$P$18,$O$13:$O$18,$P$23,$N$13:$N$18,$N$25)</f>
        <v>0</v>
      </c>
      <c r="W25" s="66">
        <f>SUMIFS($P$13:$P$18,$O$13:$O$18,$Q$23,$N$13:$N$18,$N$25)</f>
        <v>0</v>
      </c>
      <c r="X25" s="67">
        <f>SUMIFS($P$13:$P$18,$O$13:$O$18,$R$23,$N$13:$N$18,$N$25)</f>
        <v>0</v>
      </c>
      <c r="Z25" s="19"/>
      <c r="AL25" s="40"/>
      <c r="AM25" s="40"/>
      <c r="AN25" s="40"/>
      <c r="AO25" s="40"/>
      <c r="AP25" s="40"/>
      <c r="AQ25" s="40"/>
      <c r="AR25" s="40"/>
      <c r="AS25" s="40"/>
      <c r="AT25" s="40"/>
      <c r="AU25" s="40"/>
      <c r="AV25" s="40"/>
      <c r="AW25" s="40"/>
      <c r="AX25" s="40"/>
      <c r="AY25" s="40"/>
      <c r="AZ25" s="40"/>
      <c r="BA25" s="40"/>
      <c r="BB25" s="40"/>
      <c r="BC25" s="119">
        <v>1.1499999999999999</v>
      </c>
      <c r="BD25" s="117">
        <f>COUNTIFS(BE13:BE18,"&lt;&gt;0",$O$13:$O$18,$BD$24,$N$13:$N$18,$BC$25)</f>
        <v>0</v>
      </c>
      <c r="BE25" s="117">
        <f>COUNTIFS(BE13:BE18,"&lt;&gt;0",$O$13:$O$18,$BE$24,$N$13:$N$18,$BC$25)</f>
        <v>0</v>
      </c>
      <c r="BF25" s="117">
        <f>COUNTIFS(BE14:BE19,"&lt;&gt;0",$O$13:$O$18,$BF$24,$N$13:$N$18,$BC$25)</f>
        <v>0</v>
      </c>
      <c r="BG25" s="118">
        <f>COUNTIFS(BE13:BE18,"&lt;&gt;0",$O$13:$O$18,$BG$24,$N$13:$N$18,$BC$25)</f>
        <v>0</v>
      </c>
      <c r="BH25" s="40"/>
      <c r="BI25" s="119">
        <v>1.1499999999999999</v>
      </c>
      <c r="BJ25" s="117">
        <f>COUNTIFS(BK13:BK18,"&lt;&gt;0",$O$13:$O$18,$BJ$24,$N$13:$N$18,$BI$25)</f>
        <v>0</v>
      </c>
      <c r="BK25" s="117">
        <f>COUNTIFS(BK13:BK18,"&lt;&gt;0",$O$13:$O$18,$BK$24,$N$13:$N$18,$BI$25)</f>
        <v>0</v>
      </c>
      <c r="BL25" s="117">
        <f>COUNTIFS(BK13:BK18,"&lt;&gt;0",$O$13:$O$18,$BL$24,$N$13:$N$18,$BI$25)</f>
        <v>0</v>
      </c>
      <c r="BM25" s="118">
        <f>COUNTIFS(BK13:BK18,"&lt;&gt;0",$O$13:$O$18,$BM$24,$N$13:$N$18,$BI$25)</f>
        <v>0</v>
      </c>
      <c r="BN25" s="40"/>
      <c r="BO25" s="119">
        <v>1.1499999999999999</v>
      </c>
      <c r="BP25" s="117">
        <f>COUNTIFS(BQ13:BQ18,"&lt;&gt;0",$O$13:$O$18,$BP$24,$N$13:$N$18,$BO$25)</f>
        <v>0</v>
      </c>
      <c r="BQ25" s="117">
        <f>COUNTIFS(BQ13:BQ18,"&lt;&gt;0",$O$13:$O$18,$BQ$24,$N$13:$N$18,$BO$25)</f>
        <v>0</v>
      </c>
      <c r="BR25" s="117">
        <f>COUNTIFS(BQ13:BQ18,"&lt;&gt;0",$O$13:$O$18,$BR$24,$N$13:$N$18,$BO$25)</f>
        <v>0</v>
      </c>
      <c r="BS25" s="118">
        <f>COUNTIFS(BQ13:BQ18,"&lt;&gt;0",$O$13:$O$18,$BS$24,$N$13:$N$18,$BO$25)</f>
        <v>0</v>
      </c>
      <c r="BT25" s="40"/>
      <c r="BU25" s="119">
        <v>1.1499999999999999</v>
      </c>
      <c r="BV25" s="117">
        <f>COUNTIFS(BW13:BW18,"&lt;&gt;0",$O$13:$O$18,$BV$24,$N$13:$N$18,$BU$25)</f>
        <v>0</v>
      </c>
      <c r="BW25" s="117">
        <f>COUNTIFS(BW13:BW18,"&lt;&gt;0",$O$13:$O$18,$BW$24,$N$13:$N$18,$BU$25)</f>
        <v>0</v>
      </c>
      <c r="BX25" s="117">
        <f>COUNTIFS(BW13:BW18,"&lt;&gt;0",$O$13:$O$18,$BX$24,$N$13:$N$18,$BU$25)</f>
        <v>0</v>
      </c>
      <c r="BY25" s="118">
        <f>COUNTIFS(BW13:BW18,"&lt;&gt;0",$O$13:$O$18,$BY$24,$N$13:$N$18,$BU$25)</f>
        <v>0</v>
      </c>
      <c r="BZ25" s="40"/>
      <c r="CA25" s="119">
        <v>1.1499999999999999</v>
      </c>
      <c r="CB25" s="117">
        <f>COUNTIFS(CC13:CC18,"&lt;&gt;0",$O$13:$O$18,$CB$24,$N$13:$N$18,$CA$25)</f>
        <v>0</v>
      </c>
      <c r="CC25" s="117">
        <f>COUNTIFS(CC13:CC18,"&lt;&gt;0",$O$13:$O$18,$CC$24,$N$13:$N$18,$CA$25)</f>
        <v>0</v>
      </c>
      <c r="CD25" s="117">
        <f>COUNTIFS(CC14:CC19,"&lt;&gt;0",$O$13:$O$18,$CD$24,$N$13:$N$18,$CA$25)</f>
        <v>0</v>
      </c>
      <c r="CE25" s="118">
        <f>COUNTIFS(CC14:CC19,"&lt;&gt;0",$O$13:$O$18,$CE$24,$N$13:$N$18,$CA$25)</f>
        <v>0</v>
      </c>
      <c r="CF25" s="40"/>
      <c r="CG25" s="119">
        <v>1.1499999999999999</v>
      </c>
      <c r="CH25" s="117">
        <f>COUNTIFS(CI13:CI18,"&lt;&gt;0",$O$13:$O$18,$CH$24,$N$13:$N$18,$CG$25)</f>
        <v>0</v>
      </c>
      <c r="CI25" s="117">
        <f>COUNTIFS(CI13:CI18,"&lt;&gt;0",$O$13:$O$18,$CI$24,$N$13:$N$18,$CG$25)</f>
        <v>0</v>
      </c>
      <c r="CJ25" s="117">
        <f>COUNTIFS(CI13:CI18,"&lt;&gt;0",$O$13:$O$18,$CJ$24,$N$13:$N$18,$CG$25)</f>
        <v>0</v>
      </c>
      <c r="CK25" s="118">
        <f>COUNTIFS(CI13:CI18,"&lt;&gt;0",$O$13:$O$18,$CK$24,$N$13:$N$18,$CG$25)</f>
        <v>0</v>
      </c>
      <c r="CL25" s="40"/>
      <c r="CM25" s="119">
        <v>1.1499999999999999</v>
      </c>
      <c r="CN25" s="117">
        <f>COUNTIFS($CO$13:$CO$18,"&lt;&gt;0",$O$13:$O$18,CN24,$N$13:$N$18,CM25)</f>
        <v>0</v>
      </c>
      <c r="CO25" s="117">
        <f>COUNTIFS($CO$13:$CO$18,"&lt;&gt;0",$O$13:$O$18,CO24,$N$13:$N$18,CM25)</f>
        <v>0</v>
      </c>
      <c r="CP25" s="117">
        <f>COUNTIFS($CO$13:$CO$18,"&lt;&gt;0",$O$13:$O$18,CP24,$N$13:$N$18,CM25)</f>
        <v>0</v>
      </c>
      <c r="CQ25" s="118">
        <f>COUNTIFS($CO$13:$CO$18,"&lt;&gt;0",$O$13:$O$18,CQ24,$N$13:$N$18,CM25)</f>
        <v>0</v>
      </c>
      <c r="CR25" s="40"/>
      <c r="CS25" s="119">
        <v>1.1499999999999999</v>
      </c>
      <c r="CT25" s="117">
        <f>COUNTIFS($CU$13:$CU$18,"&lt;&gt;0",$O$13:$O$18,CT24,$N$13:$N$18,CS25)</f>
        <v>0</v>
      </c>
      <c r="CU25" s="117">
        <f>COUNTIFS($CU$13:$CU$18,"&lt;&gt;0",$O$13:$O$18,CU24,$N$13:$N$18,CS25)</f>
        <v>0</v>
      </c>
      <c r="CV25" s="117">
        <f>COUNTIFS($CU$13:$CU$18,"&lt;&gt;0",$O$13:$O$18,CV24,$N$13:$N$18,CS25)</f>
        <v>0</v>
      </c>
      <c r="CW25" s="118">
        <f>COUNTIFS($CU$13:$CU$18,"&lt;&gt;0",$O$13:$O$18,CW24,$N$13:$N$18,CS25)</f>
        <v>0</v>
      </c>
      <c r="CX25" s="40"/>
      <c r="CY25" s="119">
        <v>1.1499999999999999</v>
      </c>
      <c r="CZ25" s="117">
        <f>COUNTIFS($DA$13:$DA$18,"&lt;&gt;0",$O$13:$O$18,CZ24,$N$13:$N$18,CY25)</f>
        <v>0</v>
      </c>
      <c r="DA25" s="117">
        <f>COUNTIFS($DA$13:$DA$18,"&lt;&gt;0",$O$13:$O$18,DA24,$N$13:$N$18,CY25)</f>
        <v>0</v>
      </c>
      <c r="DB25" s="117">
        <f>COUNTIFS($DA$13:$DA$18,"&lt;&gt;0",$O$13:$O$18,DB24,$N$13:$N$18,CY25)</f>
        <v>0</v>
      </c>
      <c r="DC25" s="117">
        <f>COUNTIFS($DA$13:$DA$18,"&lt;&gt;0",$O$13:$O$18,DC24,$N$13:$N$18,CY25)</f>
        <v>0</v>
      </c>
    </row>
    <row r="26" spans="1:111" ht="19.5" customHeight="1">
      <c r="A26" s="94" t="s">
        <v>165</v>
      </c>
      <c r="B26" s="93"/>
      <c r="C26" s="93"/>
      <c r="N26" s="50" t="s">
        <v>6</v>
      </c>
      <c r="O26" s="51">
        <f>SUMIFS($Q$13:$Q$18,$O$13:$O$18,$O$23,$N$13:$N$18,$N$26)</f>
        <v>0</v>
      </c>
      <c r="P26" s="51">
        <f>SUMIFS($Q$13:$Q$18,$O$13:$O$18,$P$23,$N$13:$N$18,$N$26)</f>
        <v>0</v>
      </c>
      <c r="Q26" s="51">
        <f>SUMIFS($Q$13:$Q$18,$O$13:$O$18,$Q$23,$N$13:$N$18,$N$26)</f>
        <v>0</v>
      </c>
      <c r="R26" s="52">
        <f>SUMIFS($Q$13:$Q$18,$O$13:$O$18,$R$23,$N$13:$N$18,$N$26)</f>
        <v>0</v>
      </c>
      <c r="T26" s="65" t="s">
        <v>6</v>
      </c>
      <c r="U26" s="66">
        <f>SUMIFS($P$13:$P$18,$O$13:$O$18,$O$23,$N$13:$N$18,$N$26)</f>
        <v>0</v>
      </c>
      <c r="V26" s="66">
        <f>SUMIFS($P$13:$P$18,$O$13:$O$18,$P$23,$N$13:$N$18,$N$26)</f>
        <v>0</v>
      </c>
      <c r="W26" s="66">
        <f>SUMIFS($P$13:$P$18,$O$13:$O$18,$Q$23,$N$13:$N$18,$N$26)</f>
        <v>0</v>
      </c>
      <c r="X26" s="67">
        <f>SUMIFS($P$13:$P$18,$O$13:$O$18,$R$23,$N$13:$N$18,$N$26)</f>
        <v>0</v>
      </c>
      <c r="Z26" s="78"/>
      <c r="AA26" s="127" t="s">
        <v>39</v>
      </c>
      <c r="AB26" s="79"/>
      <c r="AC26" s="79"/>
      <c r="AD26" s="79"/>
      <c r="AE26" s="80"/>
      <c r="AL26" s="40"/>
      <c r="AM26" s="40"/>
      <c r="AN26" s="40"/>
      <c r="AO26" s="40"/>
      <c r="AP26" s="40"/>
      <c r="AQ26" s="40"/>
      <c r="AR26" s="40"/>
      <c r="AS26" s="40"/>
      <c r="AT26" s="40"/>
      <c r="AU26" s="40"/>
      <c r="AV26" s="40"/>
      <c r="AW26" s="40"/>
      <c r="AX26" s="40"/>
      <c r="AY26" s="40"/>
      <c r="AZ26" s="40"/>
      <c r="BA26" s="40"/>
      <c r="BB26" s="40"/>
      <c r="BC26" s="119" t="s">
        <v>8</v>
      </c>
      <c r="BD26" s="117">
        <f>COUNTIFS(BE13:BE18,"&lt;&gt;0",$O$13:$O$18,$BD$24,$N$13:$N$18,$BC$26)</f>
        <v>0</v>
      </c>
      <c r="BE26" s="117">
        <f>COUNTIFS(BE13:BE18,"&lt;&gt;0",$O$13:$O$18,$BE$24,$N$13:$N$18,$BC$26)</f>
        <v>0</v>
      </c>
      <c r="BF26" s="117">
        <f>COUNTIFS(BE14:BE19,"&lt;&gt;0",$O$13:$O$18,$BF$24,$N$13:$N$18,$BC$26)</f>
        <v>0</v>
      </c>
      <c r="BG26" s="118">
        <f>COUNTIFS(BE13:BE18,"&lt;&gt;0",$O$13:$O$18,$BF$24,$N$13:$N$18,$BC$26)</f>
        <v>0</v>
      </c>
      <c r="BH26" s="40"/>
      <c r="BI26" s="119" t="s">
        <v>8</v>
      </c>
      <c r="BJ26" s="117">
        <f>COUNTIFS(BK13:BK18,"&lt;&gt;0",$O$13:$O$18,$BJ$24,$N$13:$N$18,$BI$26)</f>
        <v>0</v>
      </c>
      <c r="BK26" s="117">
        <f>COUNTIFS(BK13:BK18,"&lt;&gt;0",$O$13:$O$18,$BK$24,$N$13:$N$18,$BI$26)</f>
        <v>0</v>
      </c>
      <c r="BL26" s="117">
        <f>COUNTIFS(BK13:BK18,"&lt;&gt;0",$O$13:$O$18,$BL$24,$N$13:$N$18,$BI$26)</f>
        <v>0</v>
      </c>
      <c r="BM26" s="118">
        <f>COUNTIFS(BK13:BK18,"&lt;&gt;0",$O$13:$O$18,$BM$24,$N$13:$N$18,$BI$26)</f>
        <v>0</v>
      </c>
      <c r="BN26" s="40"/>
      <c r="BO26" s="119" t="s">
        <v>8</v>
      </c>
      <c r="BP26" s="117">
        <f>COUNTIFS(BQ13:BQ18,"&lt;&gt;0",$O$13:$O$18,$BP$24,$N$13:$N$18,$BO$26)</f>
        <v>0</v>
      </c>
      <c r="BQ26" s="117">
        <f>COUNTIFS(BQ13:BQ18,"&lt;&gt;0",$O$13:$O$18,$BQ$24,$N$13:$N$18,$BO$26)</f>
        <v>0</v>
      </c>
      <c r="BR26" s="117">
        <f>COUNTIFS(BQ13:BQ18,"&lt;&gt;0",$O$13:$O$18,$BR$24,$N$13:$N$18,$BO$26)</f>
        <v>0</v>
      </c>
      <c r="BS26" s="118">
        <f>COUNTIFS(BQ13:BQ18,"&lt;&gt;0",$O$13:$O$18,$BS$24,$N$13:$N$18,$BO$26)</f>
        <v>0</v>
      </c>
      <c r="BT26" s="40"/>
      <c r="BU26" s="119" t="s">
        <v>8</v>
      </c>
      <c r="BV26" s="117">
        <f>COUNTIFS(BW13:BW18,"&lt;&gt;0",$O$13:$O$18,$BV$24,$N$13:$N$18,$BU$26)</f>
        <v>0</v>
      </c>
      <c r="BW26" s="117">
        <f>COUNTIFS(BW13:BW18,"&lt;&gt;0",$O$13:$O$18,$BW$24,$N$13:$N$18,$BU$26)</f>
        <v>0</v>
      </c>
      <c r="BX26" s="117">
        <f>COUNTIFS(BW13:BW18,"&lt;&gt;0",$O$13:$O$18,$BX$24,$N$13:$N$18,$BU$26)</f>
        <v>0</v>
      </c>
      <c r="BY26" s="118">
        <f>COUNTIFS(BW13:BW18,"&lt;&gt;0",$O$13:$O$18,$BY$24,$N$13:$N$18,$BU$25)</f>
        <v>0</v>
      </c>
      <c r="BZ26" s="40"/>
      <c r="CA26" s="119" t="s">
        <v>8</v>
      </c>
      <c r="CB26" s="117">
        <f>COUNTIFS(CC13:CC18,"&lt;&gt;0",$O$13:$O$18,$CB$24,$N$13:$N$18,$CA$26)</f>
        <v>0</v>
      </c>
      <c r="CC26" s="117">
        <f>COUNTIFS(CC13:CC18,"&lt;&gt;0",$O$13:$O$18,$CC$24,$N$13:$N$18,$CA$26)</f>
        <v>0</v>
      </c>
      <c r="CD26" s="117">
        <f>COUNTIFS(CC13:CC18,"&lt;&gt;0",$O$13:$O$18,$CD$24,$N$13:$N$18,$CA$26)</f>
        <v>0</v>
      </c>
      <c r="CE26" s="118">
        <f>COUNTIFS(CC13:CC18,"&lt;&gt;0",$O$13:$O$18,$CE$24,$N$13:$N$18,$CA$26)</f>
        <v>0</v>
      </c>
      <c r="CF26" s="40"/>
      <c r="CG26" s="119" t="s">
        <v>8</v>
      </c>
      <c r="CH26" s="117">
        <f>COUNTIFS(CI13:CI18,"&lt;&gt;0",$O$13:$O$18,$CH$24,$N$13:$N$18,$CG$26)</f>
        <v>0</v>
      </c>
      <c r="CI26" s="117">
        <f>COUNTIFS(CI13:CI18,"&lt;&gt;0",$O$13:$O$18,$CI$24,$N$13:$N$18,$CG$26)</f>
        <v>0</v>
      </c>
      <c r="CJ26" s="117">
        <f>COUNTIFS(CI13:CI18,"&lt;&gt;0",$O$13:$O$18,$CJ$24,$N$13:$N$18,$CG$26)</f>
        <v>0</v>
      </c>
      <c r="CK26" s="118">
        <f>COUNTIFS(CI13:CI18,"&lt;&gt;0",$O$13:$O$18,$CK$24,$N$13:$N$18,$CG$26)</f>
        <v>0</v>
      </c>
      <c r="CL26" s="40"/>
      <c r="CM26" s="119" t="s">
        <v>8</v>
      </c>
      <c r="CN26" s="117">
        <f>COUNTIFS($CO$13:$CO$18,"&lt;&gt;0",$O$13:$O$18,CN24,$N$13:$N$18,CM26)</f>
        <v>0</v>
      </c>
      <c r="CO26" s="117">
        <f>COUNTIFS($CO$13:$CO$18,"&lt;&gt;0",$O$13:$O$18,CO24,$N$13:$N$18,CM26)</f>
        <v>0</v>
      </c>
      <c r="CP26" s="117">
        <f>COUNTIFS($CO$13:$CO$18,"&lt;&gt;0",$O$13:$O$18,CP24,$N$13:$N$18,CM26)</f>
        <v>0</v>
      </c>
      <c r="CQ26" s="118">
        <f>COUNTIFS($CO$13:$CO$18,"&lt;&gt;0",$O$13:$O$18,CQ24,$N$13:$N$18,CM26)</f>
        <v>0</v>
      </c>
      <c r="CR26" s="40"/>
      <c r="CS26" s="119" t="s">
        <v>8</v>
      </c>
      <c r="CT26" s="117">
        <f>COUNTIFS($CU$13:$CU$18,"&lt;&gt;0",$O$13:$O$18,CT25,$N$13:$N$18,CS26)</f>
        <v>0</v>
      </c>
      <c r="CU26" s="117">
        <f>COUNTIFS($CU$13:$CU$18,"&lt;&gt;0",$O$13:$O$18,CU24,$N$13:$N$18,CS26)</f>
        <v>0</v>
      </c>
      <c r="CV26" s="117">
        <f>COUNTIFS($CU$13:$CU$18,"&lt;&gt;0",$O$13:$O$18,CV24,$N$13:$N$18,CS26)</f>
        <v>0</v>
      </c>
      <c r="CW26" s="118">
        <f>COUNTIFS($CU$13:$CU$18,"&lt;&gt;0",$O$13:$O$18,CW24,$N$13:$N$18,CS26)</f>
        <v>0</v>
      </c>
      <c r="CX26" s="40"/>
      <c r="CY26" s="119" t="s">
        <v>8</v>
      </c>
      <c r="CZ26" s="117">
        <f>COUNTIFS($DA$13:$DA$18,"&lt;&gt;0",$O$13:$O$18,CZ24,$N$13:$N$18,CY26)</f>
        <v>0</v>
      </c>
      <c r="DA26" s="117">
        <f>COUNTIFS($DA$13:$DA$18,"&lt;&gt;0",$O$13:$O$18,DA24,$N$13:$N$18,CY26)</f>
        <v>0</v>
      </c>
      <c r="DB26" s="117">
        <f>COUNTIFS($DA$13:$DA$18,"&lt;&gt;0",$O$13:$O$18,DB24,$N$13:$N$18,CY26)</f>
        <v>0</v>
      </c>
      <c r="DC26" s="117">
        <f>COUNTIFS($DA$13:$DA$18,"&lt;&gt;0",$O$13:$O$18,DC24,$N$13:$N$18,CY26)</f>
        <v>0</v>
      </c>
    </row>
    <row r="27" spans="1:111" ht="19.5" customHeight="1">
      <c r="A27" s="94" t="s">
        <v>53</v>
      </c>
      <c r="B27" s="93"/>
      <c r="C27" s="93"/>
      <c r="N27" s="50" t="s">
        <v>5</v>
      </c>
      <c r="O27" s="51">
        <f>SUMIFS($Q$13:$Q$18,$O$13:$O$18,$O$23,$N$13:$N$18,$N$27)</f>
        <v>0</v>
      </c>
      <c r="P27" s="51">
        <f>SUMIFS($Q$13:$Q$18,$O$13:$O$18,$P$23,$N$13:$N$18,$N$27)</f>
        <v>0</v>
      </c>
      <c r="Q27" s="51">
        <f>SUMIFS($Q$13:$Q$18,$O$13:$O$18,$Q$23,$N$13:$N$18,$N$27)</f>
        <v>0</v>
      </c>
      <c r="R27" s="52">
        <f>SUMIFS($Q$13:$Q$18,$O$13:$O$18,$R$23,$N$13:$N$18,$N$27)</f>
        <v>0</v>
      </c>
      <c r="T27" s="65" t="s">
        <v>5</v>
      </c>
      <c r="U27" s="66">
        <f>SUMIFS($P$13:$P$18,$O$13:$O$18,$O$23,$N$13:$N$18,$N$27)</f>
        <v>0</v>
      </c>
      <c r="V27" s="66">
        <f>SUMIFS($Q$13:$Q$18,$O$13:$O$18,$P$23,$N$13:$N$18,$N$27)</f>
        <v>0</v>
      </c>
      <c r="W27" s="66">
        <f>SUMIFS($P$13:$P$18,$O$13:$O$18,$Q$23,$N$13:$N$18,$N$27)</f>
        <v>0</v>
      </c>
      <c r="X27" s="67">
        <f>SUMIFS($Q$13:$Q$18,$O$13:$O$18,$R$23,$N$13:$N$18,$N$27)</f>
        <v>0</v>
      </c>
      <c r="Z27" s="81" t="s">
        <v>72</v>
      </c>
      <c r="AA27" s="82" t="s">
        <v>7</v>
      </c>
      <c r="AB27" s="82" t="s">
        <v>21</v>
      </c>
      <c r="AC27" s="82" t="s">
        <v>22</v>
      </c>
      <c r="AD27" s="82" t="s">
        <v>9</v>
      </c>
      <c r="AE27" s="209" t="s">
        <v>124</v>
      </c>
      <c r="AL27" s="40"/>
      <c r="AM27" s="40"/>
      <c r="AN27" s="40"/>
      <c r="AO27" s="40"/>
      <c r="AP27" s="40"/>
      <c r="AQ27" s="40"/>
      <c r="AR27" s="40"/>
      <c r="AS27" s="40"/>
      <c r="AT27" s="40"/>
      <c r="AU27" s="40"/>
      <c r="AV27" s="40"/>
      <c r="AW27" s="40"/>
      <c r="AX27" s="40"/>
      <c r="AY27" s="40"/>
      <c r="AZ27" s="40"/>
      <c r="BA27" s="40"/>
      <c r="BB27" s="40"/>
      <c r="BC27" s="119" t="s">
        <v>6</v>
      </c>
      <c r="BD27" s="117">
        <f>COUNTIFS(BE13:BE18,"&lt;&gt;0",$O$13:$O$18,$BD$24,$N$13:$N$18,$BC$27)</f>
        <v>0</v>
      </c>
      <c r="BE27" s="117">
        <f>COUNTIFS(BE13:BE18,"&lt;&gt;0",$O$13:$O$18,$BE$24,$N$13:$N$18,$BC$27)</f>
        <v>0</v>
      </c>
      <c r="BF27" s="117">
        <f>COUNTIFS(BE13:BE18,"&lt;&gt;0",$O$13:$O$18,$BF$24,$N$13:$N$18,$BC$27)</f>
        <v>0</v>
      </c>
      <c r="BG27" s="118">
        <f>COUNTIFS(BE13:BE18,"&lt;&gt;0",$O$13:$O$18,$BG$24,$N$13:$N$18,$BC$27)</f>
        <v>0</v>
      </c>
      <c r="BH27" s="40"/>
      <c r="BI27" s="119" t="s">
        <v>6</v>
      </c>
      <c r="BJ27" s="117">
        <f>COUNTIFS(BK13:BK18,"&lt;&gt;0",$O$13:$O$18,$BJ$24,$N$13:$N$18,$BI$27)</f>
        <v>0</v>
      </c>
      <c r="BK27" s="117">
        <f>COUNTIFS(BK13:BK18,"&lt;&gt;0",$O$13:$O$18,$BK$24,$N$13:$N$18,$BI$27)</f>
        <v>0</v>
      </c>
      <c r="BL27" s="117">
        <f>COUNTIFS(BK13:BK18,"&lt;&gt;0",$O$13:$O$18,$BL$24,$N$13:$N$18,$BI$27)</f>
        <v>0</v>
      </c>
      <c r="BM27" s="118">
        <f>COUNTIFS(BK13:BK18,"&lt;&gt;0",$O$13:$O$18,$BM$24,$N$13:$N$18,$BI$27)</f>
        <v>0</v>
      </c>
      <c r="BN27" s="40"/>
      <c r="BO27" s="119" t="s">
        <v>6</v>
      </c>
      <c r="BP27" s="117">
        <f>COUNTIFS(BQ13:BQ18,"&lt;&gt;0",$O$13:$O$18,$BP$24,$N$13:$N$18,$BO$27)</f>
        <v>0</v>
      </c>
      <c r="BQ27" s="117">
        <f>COUNTIFS(BQ13:BQ18,"&lt;&gt;0",$O$13:$O$18,$BQ$24,$N$13:$N$18,$BO$27)</f>
        <v>0</v>
      </c>
      <c r="BR27" s="117">
        <f>COUNTIFS(BQ13:BQ18,"&lt;&gt;0",$O$13:$O$18,$BR$24,$N$13:$N$18,$BO$27)</f>
        <v>0</v>
      </c>
      <c r="BS27" s="118">
        <f>COUNTIFS(BQ13:BQ18,"&lt;&gt;0",$O$13:$O$18,$BS$24,$N$13:$N$18,$BO$27)</f>
        <v>0</v>
      </c>
      <c r="BT27" s="40"/>
      <c r="BU27" s="119" t="s">
        <v>6</v>
      </c>
      <c r="BV27" s="117">
        <f>COUNTIFS(BW13:BW18,"&lt;&gt;0",$O$13:$O$18,$BV$24,$N$13:$N$18,$BU$27)</f>
        <v>0</v>
      </c>
      <c r="BW27" s="117">
        <f>COUNTIFS(BW13:BW18,"&lt;&gt;0",$O$13:$O$18,$BW$24,$N$13:$N$18,$BU$27)</f>
        <v>0</v>
      </c>
      <c r="BX27" s="117">
        <f>COUNTIFS(BW13:BW18,"&lt;&gt;0",$O$13:$O$18,$BX$24,$N$13:$N$18,$BU$27)</f>
        <v>0</v>
      </c>
      <c r="BY27" s="118">
        <f>COUNTIFS(BW13:BW18,"&lt;&gt;0",$O$13:$O$18,$BY$24,$N$13:$N$18,$BU$25)</f>
        <v>0</v>
      </c>
      <c r="BZ27" s="40"/>
      <c r="CA27" s="119" t="s">
        <v>6</v>
      </c>
      <c r="CB27" s="117">
        <f>COUNTIFS(CC13:CC18,"&lt;&gt;0",$O$13:$O$18,$CB$24,$N$13:$N$18,$CA$27)</f>
        <v>0</v>
      </c>
      <c r="CC27" s="117">
        <f>COUNTIFS(CC13:CC18,"&lt;&gt;0",$O$13:$O$18,$CC$24,$N$13:$N$18,$CA$27)</f>
        <v>0</v>
      </c>
      <c r="CD27" s="117">
        <f>COUNTIFS(CC13:CC18,"&lt;&gt;0",$O$13:$O$18,$CD$24,$N$13:$N$18,$CA$27)</f>
        <v>0</v>
      </c>
      <c r="CE27" s="118">
        <f>COUNTIFS(CC13:CC18,"&lt;&gt;0",$O$13:$O$18,$CE$24,$N$13:$N$18,$CA$27)</f>
        <v>0</v>
      </c>
      <c r="CF27" s="40"/>
      <c r="CG27" s="119" t="s">
        <v>6</v>
      </c>
      <c r="CH27" s="117">
        <f>COUNTIFS(CI13:CI18,"&lt;&gt;0",$O$13:$O$18,$CH$24,$N$13:$N$18,$CG$27)</f>
        <v>0</v>
      </c>
      <c r="CI27" s="117">
        <f>COUNTIFS(CI13:CI18,"&lt;&gt;0",$O$13:$O$18,$CI$24,$N$13:$N$18,$CG$27)</f>
        <v>0</v>
      </c>
      <c r="CJ27" s="117">
        <f>COUNTIFS(CI13:CI18,"&lt;&gt;0",$O$13:$O$18,$CJ$24,$N$13:$N$18,$CG$27)</f>
        <v>0</v>
      </c>
      <c r="CK27" s="118">
        <f>COUNTIFS(CI13:CI18,"&lt;&gt;0",$O$13:$O$18,$CK$24,$N$13:$N$18,$CG$27)</f>
        <v>0</v>
      </c>
      <c r="CL27" s="40"/>
      <c r="CM27" s="119" t="s">
        <v>6</v>
      </c>
      <c r="CN27" s="117">
        <f>COUNTIFS($CO$13:$CO$18,"&lt;&gt;0",$O$13:$O$18,CN24,$N$13:$N$18,CM27)</f>
        <v>0</v>
      </c>
      <c r="CO27" s="117">
        <f>COUNTIFS($CO$13:$CO$18,"&lt;&gt;0",$O$13:$O$18,CO24,$N$13:$N$18,CM27)</f>
        <v>0</v>
      </c>
      <c r="CP27" s="117">
        <f>COUNTIFS($CO$13:$CO$18,"&lt;&gt;0",$O$13:$O$18,CP24,$N$13:$N$18,CM27)</f>
        <v>0</v>
      </c>
      <c r="CQ27" s="118">
        <f>COUNTIFS($CO$13:$CO$18,"&lt;&gt;0",$O$13:$O$18,CQ24,$N$13:$N$18,CM27)</f>
        <v>0</v>
      </c>
      <c r="CR27" s="40"/>
      <c r="CS27" s="119" t="s">
        <v>6</v>
      </c>
      <c r="CT27" s="117">
        <f>COUNTIFS($CU$13:$CU$18,"&lt;&gt;0",$O$13:$O$18,CT24,$N$13:$N$18,CS27)</f>
        <v>0</v>
      </c>
      <c r="CU27" s="117">
        <f>COUNTIFS($CU$13:$CU$18,"&lt;&gt;0",$O$13:$O$18,CU24,$N$13:$N$18,CS27)</f>
        <v>0</v>
      </c>
      <c r="CV27" s="117">
        <f>COUNTIFS($CU$13:$CU$18,"&lt;&gt;0",$O$13:$O$18,CV24,$N$13:$N$18,CS27)</f>
        <v>0</v>
      </c>
      <c r="CW27" s="118">
        <f>COUNTIFS($CU$13:$CU$18,"&lt;&gt;0",$O$13:$O$18,CW24,$N$13:$N$18,CS27)</f>
        <v>0</v>
      </c>
      <c r="CX27" s="40"/>
      <c r="CY27" s="119" t="s">
        <v>6</v>
      </c>
      <c r="CZ27" s="117">
        <f>COUNTIFS($DA$13:$DA$18,"&lt;&gt;0",$O$13:$O$18,CZ24,$N$13:$N$18,CY27)</f>
        <v>0</v>
      </c>
      <c r="DA27" s="117">
        <f>COUNTIFS($DA$13:$DA$18,"&lt;&gt;0",$O$13:$O$18,DA24,$N$13:$N$18,CY27)</f>
        <v>0</v>
      </c>
      <c r="DB27" s="117">
        <f>COUNTIFS($DA$13:$DA$18,"&lt;&gt;0",$O$13:$O$18,DB24,$N$13:$N$18,CY27)</f>
        <v>0</v>
      </c>
      <c r="DC27" s="117">
        <f>COUNTIFS($DA$13:$DA$18,"&lt;&gt;0",$O$13:$O$18,DC24,$N$13:$N$18,CY27)</f>
        <v>0</v>
      </c>
    </row>
    <row r="28" spans="1:111" ht="19.5" customHeight="1">
      <c r="A28" s="95" t="s">
        <v>52</v>
      </c>
      <c r="B28" s="95"/>
      <c r="C28" s="95"/>
      <c r="N28" s="47" t="s">
        <v>33</v>
      </c>
      <c r="O28" s="53">
        <f>SUM(O24:O27)</f>
        <v>0</v>
      </c>
      <c r="P28" s="53">
        <f>SUM(P24:P27)</f>
        <v>0</v>
      </c>
      <c r="Q28" s="53">
        <f>SUM(Q24:Q27)</f>
        <v>0</v>
      </c>
      <c r="R28" s="54">
        <f>SUM(R24:R27)</f>
        <v>0</v>
      </c>
      <c r="S28" s="19"/>
      <c r="T28" s="62" t="s">
        <v>33</v>
      </c>
      <c r="U28" s="68">
        <f>SUM(U24:U27)</f>
        <v>0</v>
      </c>
      <c r="V28" s="68">
        <f>SUM(V24:V27)</f>
        <v>0</v>
      </c>
      <c r="W28" s="68">
        <f>SUM(W24:W27)</f>
        <v>0</v>
      </c>
      <c r="X28" s="69">
        <f>SUM(X24:X27)</f>
        <v>0</v>
      </c>
      <c r="Z28" s="83">
        <f>SUMIFS($AH$13:$AH$18,$O$13:$O$18,$O$23)</f>
        <v>0</v>
      </c>
      <c r="AA28" s="84">
        <f>SUMIFS($AH$13:$AH$18,$O$13:$O$18,$P$23)</f>
        <v>0</v>
      </c>
      <c r="AB28" s="84">
        <f>SUMIFS($AH$13:$AH$18,$O$13:$O$18,$Q$23)</f>
        <v>0</v>
      </c>
      <c r="AC28" s="84">
        <f>SUMIFS($AH$13:$AH$18,$O$13:$O$18,$R$23)</f>
        <v>0</v>
      </c>
      <c r="AD28" s="206">
        <f>SUM(Z28:AC28)</f>
        <v>0</v>
      </c>
      <c r="AE28" s="210">
        <f>AI19</f>
        <v>0</v>
      </c>
      <c r="AF28" s="19"/>
      <c r="AG28" s="19"/>
      <c r="AH28" s="19"/>
      <c r="AL28" s="41"/>
      <c r="AM28" s="41"/>
      <c r="AN28" s="41"/>
      <c r="AO28" s="41"/>
      <c r="AP28" s="41"/>
      <c r="AQ28" s="41"/>
      <c r="AR28" s="41"/>
      <c r="AS28" s="41"/>
      <c r="AT28" s="41"/>
      <c r="AU28" s="41"/>
      <c r="AV28" s="41"/>
      <c r="AW28" s="41"/>
      <c r="AX28" s="41"/>
      <c r="AY28" s="41"/>
      <c r="AZ28" s="41"/>
      <c r="BA28" s="41"/>
      <c r="BB28" s="41"/>
      <c r="BC28" s="119" t="s">
        <v>5</v>
      </c>
      <c r="BD28" s="117">
        <f>COUNTIFS(BE13:BE18,"&lt;&gt;0",$O$13:$O$18,$BD$24,$N$13:$N$18,$BC$28)</f>
        <v>0</v>
      </c>
      <c r="BE28" s="117">
        <f>COUNTIFS(BE13:BE18,"&lt;&gt;0",$O$13:$O$18,$BE$24,$N$13:$N$18,$BC$28)</f>
        <v>0</v>
      </c>
      <c r="BF28" s="117">
        <f>COUNTIFS(BE13:BE18,"&lt;&gt;0",$O$13:$O$18,$BF$24,$N$13:$N$18,$BC$28)</f>
        <v>0</v>
      </c>
      <c r="BG28" s="118">
        <f>COUNTIFS(BE13:BE18,"&lt;&gt;0",$O$13:$O$18,$BG$24,$N$13:$N$18,$BC$28)</f>
        <v>0</v>
      </c>
      <c r="BH28" s="41"/>
      <c r="BI28" s="119" t="s">
        <v>5</v>
      </c>
      <c r="BJ28" s="117">
        <f>COUNTIFS(BK13:BK18,"&lt;&gt;0",$O$13:$O$18,$BJ$24,$N$13:$N$18,$BI$28)</f>
        <v>0</v>
      </c>
      <c r="BK28" s="117">
        <f>COUNTIFS(BK13:BK18,"&lt;&gt;0",$O$13:$O$18,$BK$24,$N$13:$N$18,$BI$28)</f>
        <v>0</v>
      </c>
      <c r="BL28" s="117">
        <f>COUNTIFS(BK13:BK18,"&lt;&gt;0",$O$13:$O$18,$BL$24,$N$13:$N$18,$BI$28)</f>
        <v>0</v>
      </c>
      <c r="BM28" s="118">
        <f>COUNTIFS(BK13:BK18,"&lt;&gt;0",$O$13:$O$18,$BM$24,$N$13:$N$18,$BI$28)</f>
        <v>0</v>
      </c>
      <c r="BN28" s="41"/>
      <c r="BO28" s="119" t="s">
        <v>5</v>
      </c>
      <c r="BP28" s="117">
        <f>COUNTIFS(BQ13:BQ18,"&lt;&gt;0",$O$13:$O$18,$BP$24,$N$13:$N$18,$BO$28)</f>
        <v>0</v>
      </c>
      <c r="BQ28" s="117">
        <f>COUNTIFS(BQ13:BQ18,"&lt;&gt;0",$O$13:$O$18,$BQ$24,$N$13:$N$18,$BO$28)</f>
        <v>0</v>
      </c>
      <c r="BR28" s="117">
        <f>COUNTIFS(BQ13:BQ18,"&lt;&gt;0",$O$13:$O$18,$BR$24,$N$13:$N$18,$BO$28)</f>
        <v>0</v>
      </c>
      <c r="BS28" s="118">
        <f>COUNTIFS(BQ13:BQ18,"&lt;&gt;0",$O$13:$O$18,$BS$24,$N$13:$N$18,$BO$28)</f>
        <v>0</v>
      </c>
      <c r="BT28" s="41"/>
      <c r="BU28" s="119" t="s">
        <v>5</v>
      </c>
      <c r="BV28" s="117">
        <f>COUNTIFS(BW13:BW18,"&lt;&gt;0",$O$13:$O$18,$BV$24,$N$13:$N$18,$BU$28)</f>
        <v>0</v>
      </c>
      <c r="BW28" s="117">
        <f>COUNTIFS(BW13:BW18,"&lt;&gt;0",$O$13:$O$18,$BW$24,$N$13:$N$18,$BU$28)</f>
        <v>0</v>
      </c>
      <c r="BX28" s="117">
        <f>COUNTIFS(BW13:BW18,"&lt;&gt;0",$O$13:$O$18,$BX$24,$N$13:$N$18,$BU$28)</f>
        <v>0</v>
      </c>
      <c r="BY28" s="118">
        <f>COUNTIFS(BW13:BW18,"&lt;&gt;0",$O$13:$O$18,$BY$24,$N$13:$N$18,$BU$25)</f>
        <v>0</v>
      </c>
      <c r="BZ28" s="41"/>
      <c r="CA28" s="119" t="s">
        <v>5</v>
      </c>
      <c r="CB28" s="117">
        <f>COUNTIFS(CC13:CC18,"&lt;&gt;0",$O$13:$O$18,$CB$24,$N$13:$N$18,$CA$28)</f>
        <v>0</v>
      </c>
      <c r="CC28" s="117">
        <f>COUNTIFS(CC13:CC18,"&lt;&gt;0",$O$13:$O$18,$CC$24,$N$13:$N$18,$CA$28)</f>
        <v>0</v>
      </c>
      <c r="CD28" s="117">
        <f>COUNTIFS(CC13:CC18,"&lt;&gt;0",$O$13:$O$18,$CD$24,$N$13:$N$18,$CA$28)</f>
        <v>0</v>
      </c>
      <c r="CE28" s="118">
        <f>COUNTIFS(CC13:CC18,"&lt;&gt;0",$O$13:$O$18,$CE$24,$N$13:$N$18,$CA$28)</f>
        <v>0</v>
      </c>
      <c r="CF28" s="41"/>
      <c r="CG28" s="119" t="s">
        <v>5</v>
      </c>
      <c r="CH28" s="117">
        <f>COUNTIFS(CI13:CI18,"&lt;&gt;0",$O$13:$O$18,$CH$24,$N$13:$N$18,$CG$28)</f>
        <v>0</v>
      </c>
      <c r="CI28" s="117">
        <f>COUNTIFS(CI13:CI18,"&lt;&gt;0",$O$13:$O$18,$CI$24,$N$13:$N$18,$CG$28)</f>
        <v>0</v>
      </c>
      <c r="CJ28" s="117">
        <f>COUNTIFS(CI13:CI18,"&lt;&gt;0",$O$13:$O$18,$CJ$24,$N$13:$N$18,$CG$28)</f>
        <v>0</v>
      </c>
      <c r="CK28" s="118">
        <f>COUNTIFS(CI13:CI18,"&lt;&gt;0",$O$13:$O$18,$CK$24,$N$13:$N$18,$CG$28)</f>
        <v>0</v>
      </c>
      <c r="CL28" s="41"/>
      <c r="CM28" s="119" t="s">
        <v>5</v>
      </c>
      <c r="CN28" s="117">
        <f>COUNTIFS($CO$13:$CO$18,"&lt;&gt;0",$O$13:$O$18,CN24,$N$13:$N$18,CM28)</f>
        <v>0</v>
      </c>
      <c r="CO28" s="117">
        <f>COUNTIFS($CO$13:$CO$18,"&lt;&gt;0",$O$13:$O$18,CO24,$N$13:$N$18,CM28)</f>
        <v>0</v>
      </c>
      <c r="CP28" s="117">
        <f>COUNTIFS($CO$13:$CO$18,"&lt;&gt;0",$O$13:$O$18,CP24,$N$13:$N$18,CM28)</f>
        <v>0</v>
      </c>
      <c r="CQ28" s="118">
        <f>COUNTIFS($CO$13:$CO$18,"&lt;&gt;0",$O$13:$O$18,CQ24,$N$13:$N$18,CM28)</f>
        <v>0</v>
      </c>
      <c r="CR28" s="41"/>
      <c r="CS28" s="119" t="s">
        <v>5</v>
      </c>
      <c r="CT28" s="117">
        <f>COUNTIFS($CU$13:$CU$18,"&lt;&gt;0",$O$13:$O$18,CT24,$N$13:$N$18,CS28)</f>
        <v>0</v>
      </c>
      <c r="CU28" s="117">
        <f>COUNTIFS($CU$13:$CU$18,"&lt;&gt;0",$O$13:$O$18,CU24,$N$13:$N$18,CS28)</f>
        <v>0</v>
      </c>
      <c r="CV28" s="117">
        <f>COUNTIFS($CU$13:$CU$18,"&lt;&gt;0",$O$13:$O$18,CV24,$N$13:$N$18,CS28)</f>
        <v>0</v>
      </c>
      <c r="CW28" s="118">
        <f>COUNTIFS($CU$13:$CU$18,"&lt;&gt;0",$O$13:$O$18,CW24,$N$13:$N$18,CS28)</f>
        <v>0</v>
      </c>
      <c r="CX28" s="41"/>
      <c r="CY28" s="119" t="s">
        <v>5</v>
      </c>
      <c r="CZ28" s="117">
        <f>COUNTIFS($DA$13:$DA$18,"&lt;&gt;0",$O$13:$O$18,CZ24,$N$13:$N$18,CY28)</f>
        <v>0</v>
      </c>
      <c r="DA28" s="117">
        <f>COUNTIFS($DA$13:$DA$18,"&lt;&gt;0",$O$13:$O$18,DA24,$N$13:$N$18,CY28)</f>
        <v>0</v>
      </c>
      <c r="DB28" s="117">
        <f>COUNTIFS($DA$13:$DA$18,"&lt;&gt;0",$O$13:$O$18,DB24,$N$13:$N$18,CY28)</f>
        <v>0</v>
      </c>
      <c r="DC28" s="117">
        <f>COUNTIFS($DA$13:$DA$18,"&lt;&gt;0",$O$13:$O$18,DC24,$N$13:$N$18,CY28)</f>
        <v>0</v>
      </c>
    </row>
    <row r="29" spans="1:111" ht="19.5" customHeight="1">
      <c r="A29" s="95" t="s">
        <v>75</v>
      </c>
      <c r="B29" s="93"/>
      <c r="C29" s="93"/>
      <c r="N29" s="55" t="s">
        <v>9</v>
      </c>
      <c r="O29" s="56">
        <f>SUM(O28:R28)</f>
        <v>0</v>
      </c>
      <c r="P29" s="57"/>
      <c r="Q29" s="57"/>
      <c r="R29" s="58"/>
      <c r="T29" s="70" t="s">
        <v>9</v>
      </c>
      <c r="U29" s="71">
        <f>SUM(U28:X28)</f>
        <v>0</v>
      </c>
      <c r="V29" s="72"/>
      <c r="W29" s="72"/>
      <c r="X29" s="73"/>
      <c r="AL29" s="40"/>
      <c r="AM29" s="40"/>
      <c r="AN29" s="40"/>
      <c r="AO29" s="40"/>
      <c r="AP29" s="40"/>
      <c r="AQ29" s="40"/>
      <c r="AR29" s="40"/>
      <c r="AS29" s="40"/>
      <c r="AT29" s="40"/>
      <c r="AU29" s="40"/>
      <c r="AV29" s="40"/>
      <c r="AW29" s="40"/>
      <c r="AX29" s="40"/>
      <c r="AY29" s="40"/>
      <c r="AZ29" s="40"/>
      <c r="BA29" s="40"/>
      <c r="BB29" s="40"/>
      <c r="BC29" s="119" t="s">
        <v>27</v>
      </c>
      <c r="BD29" s="117">
        <f>SUM(BD25:BD28)</f>
        <v>0</v>
      </c>
      <c r="BE29" s="117">
        <f>SUM(BE25:BE28)</f>
        <v>0</v>
      </c>
      <c r="BF29" s="117">
        <f>SUM(BF25:BF28)</f>
        <v>0</v>
      </c>
      <c r="BG29" s="118">
        <f>SUM(BG25:BG28)</f>
        <v>0</v>
      </c>
      <c r="BH29" s="41"/>
      <c r="BI29" s="119" t="s">
        <v>27</v>
      </c>
      <c r="BJ29" s="117">
        <f>SUM(BJ25:BJ28)</f>
        <v>0</v>
      </c>
      <c r="BK29" s="117">
        <f>SUM(BK25:BK28)</f>
        <v>0</v>
      </c>
      <c r="BL29" s="117">
        <f>SUM(BL25:BL28)</f>
        <v>0</v>
      </c>
      <c r="BM29" s="118">
        <f>SUM(BM25:BM28)</f>
        <v>0</v>
      </c>
      <c r="BN29" s="41"/>
      <c r="BO29" s="119" t="s">
        <v>27</v>
      </c>
      <c r="BP29" s="117">
        <f>SUM(BP25:BP28)</f>
        <v>0</v>
      </c>
      <c r="BQ29" s="117">
        <f>SUM(BQ25:BQ28)</f>
        <v>0</v>
      </c>
      <c r="BR29" s="117">
        <f>SUM(BR25:BR28)</f>
        <v>0</v>
      </c>
      <c r="BS29" s="118">
        <f>SUM(BS25:BS28)</f>
        <v>0</v>
      </c>
      <c r="BT29" s="41"/>
      <c r="BU29" s="119" t="s">
        <v>27</v>
      </c>
      <c r="BV29" s="117">
        <f>SUM(BV25:BV28)</f>
        <v>0</v>
      </c>
      <c r="BW29" s="117">
        <f>SUM(BW25:BW28)</f>
        <v>0</v>
      </c>
      <c r="BX29" s="117">
        <f>SUM(BX25:BX28)</f>
        <v>0</v>
      </c>
      <c r="BY29" s="118">
        <f>SUM(BY25:BY28)</f>
        <v>0</v>
      </c>
      <c r="BZ29" s="41"/>
      <c r="CA29" s="119" t="s">
        <v>27</v>
      </c>
      <c r="CB29" s="117">
        <f>SUM(CB25:CB28)</f>
        <v>0</v>
      </c>
      <c r="CC29" s="117">
        <f>SUM(CC25:CC28)</f>
        <v>0</v>
      </c>
      <c r="CD29" s="117">
        <f>SUM(CD25:CD28)</f>
        <v>0</v>
      </c>
      <c r="CE29" s="118">
        <f>SUM(CE25:CE28)</f>
        <v>0</v>
      </c>
      <c r="CF29" s="41"/>
      <c r="CG29" s="119" t="s">
        <v>27</v>
      </c>
      <c r="CH29" s="117">
        <f>SUM(CH25:CH28)</f>
        <v>0</v>
      </c>
      <c r="CI29" s="117">
        <f>SUM(CI25:CI28)</f>
        <v>0</v>
      </c>
      <c r="CJ29" s="117">
        <f>SUM(CJ25:CJ28)</f>
        <v>0</v>
      </c>
      <c r="CK29" s="118">
        <f>SUM(CK25:CK28)</f>
        <v>0</v>
      </c>
      <c r="CL29" s="41"/>
      <c r="CM29" s="119" t="s">
        <v>27</v>
      </c>
      <c r="CN29" s="117">
        <f>SUM(CN25:CN28)</f>
        <v>0</v>
      </c>
      <c r="CO29" s="117">
        <f>SUM(CO25:CO28)</f>
        <v>0</v>
      </c>
      <c r="CP29" s="117">
        <f>SUM(CP25:CP28)</f>
        <v>0</v>
      </c>
      <c r="CQ29" s="118">
        <f>SUM(CQ25:CQ28)</f>
        <v>0</v>
      </c>
      <c r="CR29" s="41"/>
      <c r="CS29" s="119" t="s">
        <v>27</v>
      </c>
      <c r="CT29" s="117">
        <f>SUM(CT25:CT28)</f>
        <v>0</v>
      </c>
      <c r="CU29" s="117">
        <f>SUM(CU25:CU28)</f>
        <v>0</v>
      </c>
      <c r="CV29" s="117">
        <f>SUM(CV25:CV28)</f>
        <v>0</v>
      </c>
      <c r="CW29" s="118">
        <f>SUM(CW25:CW28)</f>
        <v>0</v>
      </c>
      <c r="CX29" s="41"/>
      <c r="CY29" s="119" t="s">
        <v>27</v>
      </c>
      <c r="CZ29" s="117">
        <f>SUM(CZ25:CZ28)</f>
        <v>0</v>
      </c>
      <c r="DA29" s="117">
        <f>SUM(DA25:DA28)</f>
        <v>0</v>
      </c>
      <c r="DB29" s="117">
        <f>SUM(DB25:DB28)</f>
        <v>0</v>
      </c>
      <c r="DC29" s="118">
        <f>SUM(DC25:DC28)</f>
        <v>0</v>
      </c>
    </row>
    <row r="30" spans="1:111" ht="19.5" customHeight="1">
      <c r="A30" s="96"/>
      <c r="B30" s="93"/>
      <c r="C30" s="93"/>
      <c r="N30" s="6"/>
      <c r="AL30" s="40"/>
      <c r="AM30" s="40"/>
      <c r="AN30" s="40"/>
      <c r="AO30" s="40"/>
      <c r="AP30" s="40"/>
      <c r="AQ30" s="40"/>
      <c r="AR30" s="40"/>
      <c r="AS30" s="40"/>
      <c r="AT30" s="40"/>
      <c r="AU30" s="40"/>
      <c r="AV30" s="40"/>
      <c r="AW30" s="40"/>
      <c r="AX30" s="40"/>
      <c r="AY30" s="40"/>
      <c r="AZ30" s="40"/>
      <c r="BA30" s="40"/>
      <c r="BB30" s="40"/>
      <c r="BC30" s="120" t="s">
        <v>69</v>
      </c>
      <c r="BD30" s="121">
        <f>BD29+BE29+BF29+BG29</f>
        <v>0</v>
      </c>
      <c r="BE30" s="122"/>
      <c r="BF30" s="122"/>
      <c r="BG30" s="123"/>
      <c r="BH30" s="41"/>
      <c r="BI30" s="120" t="s">
        <v>69</v>
      </c>
      <c r="BJ30" s="121">
        <f>BJ29+BK29+BL29+BM29</f>
        <v>0</v>
      </c>
      <c r="BK30" s="122"/>
      <c r="BL30" s="122"/>
      <c r="BM30" s="123"/>
      <c r="BN30" s="41"/>
      <c r="BO30" s="120" t="s">
        <v>69</v>
      </c>
      <c r="BP30" s="121">
        <f>BP29+BQ29+BR29+BS29</f>
        <v>0</v>
      </c>
      <c r="BQ30" s="122"/>
      <c r="BR30" s="122"/>
      <c r="BS30" s="123"/>
      <c r="BT30" s="41"/>
      <c r="BU30" s="120" t="s">
        <v>69</v>
      </c>
      <c r="BV30" s="121">
        <f>BV29+BW29+BX29+BY29</f>
        <v>0</v>
      </c>
      <c r="BW30" s="122"/>
      <c r="BX30" s="122"/>
      <c r="BY30" s="123"/>
      <c r="BZ30" s="41"/>
      <c r="CA30" s="120" t="s">
        <v>69</v>
      </c>
      <c r="CB30" s="121">
        <f>CB29+CC29+CD29+CE29</f>
        <v>0</v>
      </c>
      <c r="CC30" s="122"/>
      <c r="CD30" s="122"/>
      <c r="CE30" s="123"/>
      <c r="CF30" s="41"/>
      <c r="CG30" s="120" t="s">
        <v>69</v>
      </c>
      <c r="CH30" s="121">
        <f>CH29+CI29+CJ29+CK29</f>
        <v>0</v>
      </c>
      <c r="CI30" s="122"/>
      <c r="CJ30" s="122"/>
      <c r="CK30" s="123"/>
      <c r="CL30" s="41"/>
      <c r="CM30" s="120" t="s">
        <v>69</v>
      </c>
      <c r="CN30" s="121">
        <f>CN29+CO29+CP29+CQ29</f>
        <v>0</v>
      </c>
      <c r="CO30" s="122"/>
      <c r="CP30" s="122"/>
      <c r="CQ30" s="123"/>
      <c r="CR30" s="41"/>
      <c r="CS30" s="120" t="s">
        <v>69</v>
      </c>
      <c r="CT30" s="121">
        <f>CT29+CU29+CV29+CW29</f>
        <v>0</v>
      </c>
      <c r="CU30" s="122"/>
      <c r="CV30" s="122"/>
      <c r="CW30" s="123"/>
      <c r="CX30" s="41"/>
      <c r="CY30" s="120" t="s">
        <v>69</v>
      </c>
      <c r="CZ30" s="121">
        <f>CZ29+DA29+DB29+DC29</f>
        <v>0</v>
      </c>
      <c r="DA30" s="122"/>
      <c r="DB30" s="122"/>
      <c r="DC30" s="123"/>
    </row>
    <row r="31" spans="1:111" ht="19.5" customHeight="1">
      <c r="A31" s="96"/>
      <c r="B31" s="93"/>
      <c r="C31" s="93"/>
      <c r="N31" s="6"/>
      <c r="AL31" s="40"/>
      <c r="AM31" s="40"/>
      <c r="AN31" s="40"/>
      <c r="AO31" s="40"/>
      <c r="AP31" s="40"/>
      <c r="AQ31" s="40"/>
      <c r="AR31" s="40"/>
      <c r="AS31" s="40"/>
      <c r="AT31" s="40"/>
      <c r="AU31" s="40"/>
      <c r="AV31" s="40"/>
      <c r="AW31" s="40"/>
      <c r="AX31" s="40"/>
      <c r="AY31" s="40"/>
      <c r="AZ31" s="40"/>
      <c r="BA31" s="40"/>
      <c r="BB31" s="40"/>
      <c r="BC31" s="41"/>
      <c r="BD31" s="39"/>
      <c r="BE31" s="39"/>
      <c r="BH31" s="40"/>
      <c r="BI31" s="41"/>
      <c r="BJ31" s="39"/>
      <c r="BK31" s="39"/>
      <c r="BN31" s="40"/>
      <c r="BO31" s="41"/>
      <c r="BP31" s="39"/>
      <c r="BQ31" s="39"/>
      <c r="BT31" s="40"/>
      <c r="BU31" s="41"/>
      <c r="BV31" s="39"/>
      <c r="BW31" s="39"/>
      <c r="BZ31" s="40"/>
      <c r="CA31" s="41"/>
      <c r="CB31" s="39"/>
      <c r="CC31" s="39"/>
      <c r="CF31" s="40"/>
      <c r="CG31" s="41"/>
      <c r="CH31" s="39"/>
      <c r="CI31" s="39"/>
      <c r="CL31" s="40"/>
      <c r="CM31" s="41"/>
      <c r="CN31" s="39"/>
      <c r="CO31" s="39"/>
      <c r="CR31" s="40"/>
      <c r="CS31" s="41"/>
      <c r="CT31" s="39"/>
      <c r="CU31" s="39"/>
      <c r="CX31" s="40"/>
      <c r="CY31" s="41"/>
      <c r="CZ31" s="39"/>
      <c r="DA31" s="39"/>
    </row>
    <row r="32" spans="1:111" ht="19.5" customHeight="1">
      <c r="A32" s="93"/>
      <c r="B32" s="96"/>
      <c r="C32" s="93"/>
      <c r="N32" s="6"/>
      <c r="AL32" s="40"/>
      <c r="AM32" s="40"/>
      <c r="AN32" s="40"/>
      <c r="AO32" s="40"/>
      <c r="AP32" s="40"/>
      <c r="AQ32" s="40"/>
      <c r="AR32" s="40"/>
      <c r="AS32" s="40"/>
      <c r="AT32" s="40"/>
      <c r="AU32" s="40"/>
      <c r="AV32" s="40"/>
      <c r="AW32" s="40"/>
      <c r="AX32" s="40"/>
      <c r="AY32" s="40"/>
      <c r="AZ32" s="40"/>
      <c r="BA32" s="40"/>
      <c r="BB32" s="40"/>
      <c r="BC32" s="102"/>
      <c r="BD32" s="300" t="s">
        <v>32</v>
      </c>
      <c r="BE32" s="301"/>
      <c r="BF32" s="298"/>
      <c r="BG32" s="299"/>
      <c r="BH32" s="40"/>
      <c r="BI32" s="102"/>
      <c r="BJ32" s="300" t="s">
        <v>32</v>
      </c>
      <c r="BK32" s="301"/>
      <c r="BL32" s="298"/>
      <c r="BM32" s="299"/>
      <c r="BN32" s="40"/>
      <c r="BO32" s="102"/>
      <c r="BP32" s="300" t="s">
        <v>32</v>
      </c>
      <c r="BQ32" s="301"/>
      <c r="BR32" s="298"/>
      <c r="BS32" s="299"/>
      <c r="BT32" s="40"/>
      <c r="BU32" s="102"/>
      <c r="BV32" s="300" t="s">
        <v>32</v>
      </c>
      <c r="BW32" s="301"/>
      <c r="BX32" s="298"/>
      <c r="BY32" s="299"/>
      <c r="BZ32" s="40"/>
      <c r="CA32" s="102"/>
      <c r="CB32" s="300" t="s">
        <v>32</v>
      </c>
      <c r="CC32" s="301"/>
      <c r="CD32" s="298"/>
      <c r="CE32" s="299"/>
      <c r="CF32" s="40"/>
      <c r="CG32" s="102"/>
      <c r="CH32" s="300" t="s">
        <v>32</v>
      </c>
      <c r="CI32" s="301"/>
      <c r="CJ32" s="298"/>
      <c r="CK32" s="299"/>
      <c r="CL32" s="40"/>
      <c r="CM32" s="102"/>
      <c r="CN32" s="300" t="s">
        <v>32</v>
      </c>
      <c r="CO32" s="301"/>
      <c r="CP32" s="298"/>
      <c r="CQ32" s="299"/>
      <c r="CR32" s="40"/>
      <c r="CS32" s="102"/>
      <c r="CT32" s="300" t="s">
        <v>32</v>
      </c>
      <c r="CU32" s="301"/>
      <c r="CV32" s="298"/>
      <c r="CW32" s="299"/>
      <c r="CX32" s="40"/>
      <c r="CY32" s="102"/>
      <c r="CZ32" s="300" t="s">
        <v>32</v>
      </c>
      <c r="DA32" s="301"/>
      <c r="DB32" s="298"/>
      <c r="DC32" s="299"/>
    </row>
    <row r="33" spans="14:107" ht="19.5" customHeight="1">
      <c r="N33" s="6"/>
      <c r="AL33" s="41"/>
      <c r="AM33" s="41"/>
      <c r="AN33" s="41"/>
      <c r="AO33" s="41"/>
      <c r="AP33" s="41"/>
      <c r="AQ33" s="41"/>
      <c r="AR33" s="41"/>
      <c r="AS33" s="41"/>
      <c r="AT33" s="41"/>
      <c r="AU33" s="41"/>
      <c r="AV33" s="41"/>
      <c r="AW33" s="41"/>
      <c r="AX33" s="41"/>
      <c r="AY33" s="41"/>
      <c r="AZ33" s="41"/>
      <c r="BA33" s="41"/>
      <c r="BB33" s="41"/>
      <c r="BC33" s="103"/>
      <c r="BD33" s="104" t="s">
        <v>72</v>
      </c>
      <c r="BE33" s="104" t="s">
        <v>7</v>
      </c>
      <c r="BF33" s="104" t="s">
        <v>20</v>
      </c>
      <c r="BG33" s="105" t="s">
        <v>22</v>
      </c>
      <c r="BH33" s="40"/>
      <c r="BI33" s="103"/>
      <c r="BJ33" s="104" t="s">
        <v>72</v>
      </c>
      <c r="BK33" s="104" t="s">
        <v>7</v>
      </c>
      <c r="BL33" s="104" t="s">
        <v>20</v>
      </c>
      <c r="BM33" s="105" t="s">
        <v>22</v>
      </c>
      <c r="BN33" s="40"/>
      <c r="BO33" s="103"/>
      <c r="BP33" s="104" t="s">
        <v>72</v>
      </c>
      <c r="BQ33" s="104" t="s">
        <v>7</v>
      </c>
      <c r="BR33" s="104" t="s">
        <v>20</v>
      </c>
      <c r="BS33" s="105" t="s">
        <v>22</v>
      </c>
      <c r="BT33" s="40"/>
      <c r="BU33" s="103"/>
      <c r="BV33" s="104" t="s">
        <v>72</v>
      </c>
      <c r="BW33" s="104" t="s">
        <v>7</v>
      </c>
      <c r="BX33" s="104" t="s">
        <v>20</v>
      </c>
      <c r="BY33" s="105" t="s">
        <v>22</v>
      </c>
      <c r="BZ33" s="40"/>
      <c r="CA33" s="103"/>
      <c r="CB33" s="104" t="s">
        <v>72</v>
      </c>
      <c r="CC33" s="104" t="s">
        <v>7</v>
      </c>
      <c r="CD33" s="104" t="s">
        <v>20</v>
      </c>
      <c r="CE33" s="105" t="s">
        <v>22</v>
      </c>
      <c r="CF33" s="40"/>
      <c r="CG33" s="103"/>
      <c r="CH33" s="104" t="s">
        <v>72</v>
      </c>
      <c r="CI33" s="104" t="s">
        <v>7</v>
      </c>
      <c r="CJ33" s="104" t="s">
        <v>20</v>
      </c>
      <c r="CK33" s="105" t="s">
        <v>22</v>
      </c>
      <c r="CL33" s="40"/>
      <c r="CM33" s="103"/>
      <c r="CN33" s="104" t="s">
        <v>72</v>
      </c>
      <c r="CO33" s="104" t="s">
        <v>7</v>
      </c>
      <c r="CP33" s="104" t="s">
        <v>20</v>
      </c>
      <c r="CQ33" s="105" t="s">
        <v>22</v>
      </c>
      <c r="CR33" s="40"/>
      <c r="CS33" s="103"/>
      <c r="CT33" s="104" t="s">
        <v>72</v>
      </c>
      <c r="CU33" s="104" t="s">
        <v>7</v>
      </c>
      <c r="CV33" s="104" t="s">
        <v>20</v>
      </c>
      <c r="CW33" s="105" t="s">
        <v>22</v>
      </c>
      <c r="CX33" s="40"/>
      <c r="CY33" s="103"/>
      <c r="CZ33" s="104" t="s">
        <v>72</v>
      </c>
      <c r="DA33" s="104" t="s">
        <v>7</v>
      </c>
      <c r="DB33" s="104" t="s">
        <v>20</v>
      </c>
      <c r="DC33" s="105" t="s">
        <v>22</v>
      </c>
    </row>
    <row r="34" spans="14:107" ht="19.5" customHeight="1">
      <c r="AJ34" s="41"/>
      <c r="AK34" s="41"/>
      <c r="AL34" s="41"/>
      <c r="AM34" s="41"/>
      <c r="AN34" s="41"/>
      <c r="AO34" s="41"/>
      <c r="AP34" s="41"/>
      <c r="AQ34" s="41"/>
      <c r="AR34" s="41"/>
      <c r="AS34" s="41"/>
      <c r="AT34" s="41"/>
      <c r="AU34" s="41"/>
      <c r="AV34" s="41"/>
      <c r="AW34" s="41"/>
      <c r="AX34" s="41"/>
      <c r="AY34" s="41"/>
      <c r="AZ34" s="41"/>
      <c r="BA34" s="41"/>
      <c r="BB34" s="39"/>
      <c r="BC34" s="106">
        <v>1.1499999999999999</v>
      </c>
      <c r="BD34" s="107">
        <f>SUMIFS(BE13:BE18,$O$13:$O$18,$BD$33,$N$13:$N$18,$BC$34)</f>
        <v>0</v>
      </c>
      <c r="BE34" s="107">
        <f>SUMIFS(BE13:BE18,$O$13:$O$18,$BE$33,$N$13:$N$18,BC34)</f>
        <v>0</v>
      </c>
      <c r="BF34" s="107">
        <f>SUMIFS(BE13:BE18,$O$13:$O$18,$BF$33,$N$13:$N$18,$BC$34)</f>
        <v>0</v>
      </c>
      <c r="BG34" s="108">
        <f>SUMIFS(BE13:BE18,$O$13:$O$18,$BG$33,$N$13:$N$18,$BC$34)</f>
        <v>0</v>
      </c>
      <c r="BH34" s="40"/>
      <c r="BI34" s="106">
        <v>1.1499999999999999</v>
      </c>
      <c r="BJ34" s="107">
        <f>SUMIFS(BK13:BK18,$O$13:$O$18,$BD$33,$N$13:$N$18,$BC$34)</f>
        <v>0</v>
      </c>
      <c r="BK34" s="107">
        <f>SUMIFS(BK13:BK18,$O$13:$O$18,$BE$33,$N$13:$N$18,$BC$34)</f>
        <v>0</v>
      </c>
      <c r="BL34" s="107">
        <f>SUMIFS(BK13:BK18,$O$13:$O$18,$BF$33,$N$13:$N$18,$BC$34)</f>
        <v>0</v>
      </c>
      <c r="BM34" s="108">
        <f>SUMIFS(BK13:BK18,$O$13:$O$18,$BG$33,$N$13:$N$18,$BC$34)</f>
        <v>0</v>
      </c>
      <c r="BN34" s="40"/>
      <c r="BO34" s="106">
        <v>1.1499999999999999</v>
      </c>
      <c r="BP34" s="107">
        <f>SUMIFS(BQ13:BQ18,$O$13:$O$18,$BD$33,$N$13:$N$18,$BC$34)</f>
        <v>0</v>
      </c>
      <c r="BQ34" s="107">
        <f>SUMIFS(BQ13:BQ18,$O$13:$O$18,$BE$33,$N$13:$N$18,$BC$34)</f>
        <v>0</v>
      </c>
      <c r="BR34" s="107">
        <f>SUMIFS(BQ13:BQ18,$O$13:$O$18,$BF$33,$N$13:$N$18,$BC$34)</f>
        <v>0</v>
      </c>
      <c r="BS34" s="108">
        <f>SUMIFS(BQ13:BQ18,$O$13:$O$18,$BG$33,$N$13:$N$18,$BC$34)</f>
        <v>0</v>
      </c>
      <c r="BT34" s="40"/>
      <c r="BU34" s="106">
        <v>1.1499999999999999</v>
      </c>
      <c r="BV34" s="107">
        <f>SUMIFS(BW13:BW18,$O$13:$O$18,$BD$33,$N$13:$N$18,$BC$34)</f>
        <v>0</v>
      </c>
      <c r="BW34" s="107">
        <f>SUMIFS(BW13:BW18,$O$13:$O$18,$BE$33,$N$13:$N$18,$BC$34)</f>
        <v>0</v>
      </c>
      <c r="BX34" s="107">
        <f>SUMIFS(BW13:BW18,$O$13:$O$18,$BF$33,$N$13:$N$18,$BC$34)</f>
        <v>0</v>
      </c>
      <c r="BY34" s="108">
        <f>SUMIFS(BW13:BW18,$O$13:$O$18,$BG$33,$N$13:$N$18,$BC$34)</f>
        <v>0</v>
      </c>
      <c r="BZ34" s="40"/>
      <c r="CA34" s="106">
        <v>1.1499999999999999</v>
      </c>
      <c r="CB34" s="107">
        <f>SUMIFS(CC13:CC18,$O$13:$O$18,$BD$33,$N$13:$N$18,$BC$34)</f>
        <v>0</v>
      </c>
      <c r="CC34" s="107">
        <f>SUMIFS(CC13:CC18,$O$13:$O$18,$BE$33,$N$13:$N$18,$BC$34)</f>
        <v>0</v>
      </c>
      <c r="CD34" s="107">
        <f>SUMIFS(CC13:CC18,$O$13:$O$18,$BF$33,$N$13:$N$18,$BC$34)</f>
        <v>0</v>
      </c>
      <c r="CE34" s="108">
        <f>SUMIFS(CC13:CC18,$O$13:$O$18,$BG$33,$N$13:$N$18,$BC$34)</f>
        <v>0</v>
      </c>
      <c r="CF34" s="40"/>
      <c r="CG34" s="106">
        <v>1.1499999999999999</v>
      </c>
      <c r="CH34" s="107">
        <f>SUMIFS(CI13:CI18,$O$13:$O$18,$BD$33,$N$13:$N$18,$BC$34)</f>
        <v>0</v>
      </c>
      <c r="CI34" s="107">
        <f>SUMIFS(CI13:CI18,$O$13:$O$18,$BE$33,$N$13:$N$18,$BC$34)</f>
        <v>0</v>
      </c>
      <c r="CJ34" s="107">
        <f>SUMIFS(CI13:CI18,$O$13:$O$18,$BF$33,$N$13:$N$18,$BC$34)</f>
        <v>0</v>
      </c>
      <c r="CK34" s="108">
        <f>SUMIFS(CI13:CI18,$O$13:$O$18,$BG$33,$N$13:$N$18,$BC$34)</f>
        <v>0</v>
      </c>
      <c r="CL34" s="40"/>
      <c r="CM34" s="106">
        <v>1.1499999999999999</v>
      </c>
      <c r="CN34" s="107">
        <f>SUMIFS(CO13:CO18,$O$13:$O$18,$BD$33,$N$13:$N$18,$BC$34)</f>
        <v>0</v>
      </c>
      <c r="CO34" s="107">
        <f>SUMIFS(CO13:CO18,$O$13:$O$18,$BE$33,$N$13:$N$18,$BC$34)</f>
        <v>0</v>
      </c>
      <c r="CP34" s="107">
        <f>SUMIFS(CO13:CO18,$O$13:$O$18,$BF$33,$N$13:$N$18,$BC$34)</f>
        <v>0</v>
      </c>
      <c r="CQ34" s="108">
        <f>SUMIFS(CO13:CO18,$O$13:$O$18,$BG$33,$N$13:$N$18,$BC$34)</f>
        <v>0</v>
      </c>
      <c r="CR34" s="40"/>
      <c r="CS34" s="106">
        <v>1.1499999999999999</v>
      </c>
      <c r="CT34" s="107">
        <f>SUMIFS(CU13:CU18,$O$13:$O$18,$BD$33,$N$13:$N$18,$BC$34)</f>
        <v>0</v>
      </c>
      <c r="CU34" s="107">
        <f>SUMIFS(CU13:CU18,$O$13:$O$18,$BE$33,$N$13:$N$18,$BC$34)</f>
        <v>0</v>
      </c>
      <c r="CV34" s="107">
        <f>SUMIFS(CU13:CU18,$O$13:$O$18,$BF$33,$N$13:$N$18,$BC$34)</f>
        <v>0</v>
      </c>
      <c r="CW34" s="108">
        <f>SUMIFS(CU13:CU18,$O$13:$O$18,$BG$33,$N$13:$N$18,$BC$34)</f>
        <v>0</v>
      </c>
      <c r="CX34" s="40"/>
      <c r="CY34" s="106">
        <v>1.1499999999999999</v>
      </c>
      <c r="CZ34" s="107">
        <f>SUMIFS(DA13:DA18,$O$13:$O$18,$BD$33,$N$13:$N$18,$BC$34)</f>
        <v>0</v>
      </c>
      <c r="DA34" s="107">
        <f>SUMIFS(DA13:DA18,$O$13:$O$18,$BE$33,$N$13:$N$18,$BC$34)</f>
        <v>0</v>
      </c>
      <c r="DB34" s="107">
        <f>SUMIFS(DA13:DA18,$O$13:$O$18,$BF$33,$N$13:$N$18,$BC$34)</f>
        <v>0</v>
      </c>
      <c r="DC34" s="108">
        <f>SUMIFS(DA13:DA18,$O$13:$O$18,$BG$33,$N$13:$N$18,$BC$34)</f>
        <v>0</v>
      </c>
    </row>
    <row r="35" spans="14:107" ht="19.5" customHeight="1">
      <c r="AJ35" s="41"/>
      <c r="AK35" s="41"/>
      <c r="AL35" s="41"/>
      <c r="AM35" s="41"/>
      <c r="AN35" s="41"/>
      <c r="AO35" s="41"/>
      <c r="AP35" s="41"/>
      <c r="AQ35" s="41"/>
      <c r="AR35" s="41"/>
      <c r="AS35" s="41"/>
      <c r="AT35" s="41"/>
      <c r="AU35" s="41"/>
      <c r="AV35" s="41"/>
      <c r="AW35" s="41"/>
      <c r="AX35" s="41"/>
      <c r="AY35" s="41"/>
      <c r="AZ35" s="41"/>
      <c r="BA35" s="41"/>
      <c r="BB35" s="39"/>
      <c r="BC35" s="106" t="s">
        <v>8</v>
      </c>
      <c r="BD35" s="107">
        <f>SUMIFS(BE13:BE18,$O$13:$O$18,$BD$33,$N$13:$N$18,$BC$35)</f>
        <v>0</v>
      </c>
      <c r="BE35" s="107">
        <f>SUMIFS(BE13:BE18,$O$13:$O$18,$BE$33,$N$13:$N$18,BC35)</f>
        <v>0</v>
      </c>
      <c r="BF35" s="107">
        <f>SUMIFS(BE13:BE18,$O$13:$O$18,$BF$33,$N$13:$N$18,$BC$35)</f>
        <v>0</v>
      </c>
      <c r="BG35" s="108">
        <f>SUMIFS(BE13:BE18,$O$13:$O$18,$BG$33,$N$13:$N$18,$BC$35)</f>
        <v>0</v>
      </c>
      <c r="BH35" s="41"/>
      <c r="BI35" s="106" t="s">
        <v>8</v>
      </c>
      <c r="BJ35" s="107">
        <f>SUMIFS(BK13:BK18,$O$13:$O$18,$BD$33,$N$13:$N$18,$BC$35)</f>
        <v>0</v>
      </c>
      <c r="BK35" s="107">
        <f>SUMIFS(BK13:BK18,$O$13:$O$18,$BE$33,$N$13:$N$18,$BC$35)</f>
        <v>0</v>
      </c>
      <c r="BL35" s="107">
        <f>SUMIFS(BK13:BK18,$O$13:$O$18,$BF$33,$N$13:$N$18,$BC$35)</f>
        <v>0</v>
      </c>
      <c r="BM35" s="108">
        <f>SUMIFS(BK13:BK18,$O$13:$O$18,$BG$33,$N$13:$N$18,$BC$35)</f>
        <v>0</v>
      </c>
      <c r="BN35" s="41"/>
      <c r="BO35" s="106" t="s">
        <v>8</v>
      </c>
      <c r="BP35" s="107">
        <f>SUMIFS(BQ13:BQ18,$O$13:$O$18,$BD$33,$N$13:$N$18,$BC$35)</f>
        <v>0</v>
      </c>
      <c r="BQ35" s="107">
        <f>SUMIFS(BQ13:BQ18,$O$13:$O$18,$BE$33,$N$13:$N$18,$BC$35)</f>
        <v>0</v>
      </c>
      <c r="BR35" s="107">
        <f>SUMIFS(BQ13:BQ18,$O$13:$O$18,$BF$33,$N$13:$N$18,$BC$35)</f>
        <v>0</v>
      </c>
      <c r="BS35" s="108">
        <f>SUMIFS(BQ13:BQ18,$O$13:$O$18,$BG$33,$N$13:$N$18,$BC$35)</f>
        <v>0</v>
      </c>
      <c r="BT35" s="41"/>
      <c r="BU35" s="106" t="s">
        <v>8</v>
      </c>
      <c r="BV35" s="107">
        <f>SUMIFS(BW13:BW18,$O$13:$O$18,$BD$33,$N$13:$N$18,$BC$35)</f>
        <v>0</v>
      </c>
      <c r="BW35" s="107">
        <f>SUMIFS(BW13:BW18,$O$13:$O$18,$BE$33,$N$13:$N$18,$BC$35)</f>
        <v>0</v>
      </c>
      <c r="BX35" s="107">
        <f>SUMIFS(BW13:BW18,$O$13:$O$18,$BF$33,$N$13:$N$18,$BC$35)</f>
        <v>0</v>
      </c>
      <c r="BY35" s="108">
        <f>SUMIFS(BW13:BW18,$O$13:$O$18,$BG$33,$N$13:$N$18,$BC$35)</f>
        <v>0</v>
      </c>
      <c r="BZ35" s="41"/>
      <c r="CA35" s="106" t="s">
        <v>8</v>
      </c>
      <c r="CB35" s="107">
        <f>SUMIFS(CC13:CC18,$O$13:$O$18,$BD$33,$N$13:$N$18,$BC$35)</f>
        <v>0</v>
      </c>
      <c r="CC35" s="107">
        <f>SUMIFS(CC13:CC18,$O$13:$O$18,$BE$33,$N$13:$N$18,$BC$35)</f>
        <v>0</v>
      </c>
      <c r="CD35" s="107">
        <f>SUMIFS(CC13:CC18,$O$13:$O$18,$BF$33,$N$13:$N$18,$BC$35)</f>
        <v>0</v>
      </c>
      <c r="CE35" s="108">
        <f>SUMIFS(CC13:CC18,$O$13:$O$18,$BG$33,$N$13:$N$18,$BC$35)</f>
        <v>0</v>
      </c>
      <c r="CF35" s="41"/>
      <c r="CG35" s="106" t="s">
        <v>8</v>
      </c>
      <c r="CH35" s="107">
        <f>SUMIFS(CI13:CI18,$O$13:$O$18,$BD$33,$N$13:$N$18,$BC$35)</f>
        <v>0</v>
      </c>
      <c r="CI35" s="107">
        <f>SUMIFS(CI13:CI18,$O$13:$O$18,$BE$33,$N$13:$N$18,$BC$35)</f>
        <v>0</v>
      </c>
      <c r="CJ35" s="107">
        <f>SUMIFS(CI13:CI18,$O$13:$O$18,$BF$33,$N$13:$N$18,$BC$35)</f>
        <v>0</v>
      </c>
      <c r="CK35" s="108">
        <f>SUMIFS(CI13:CI18,$O$13:$O$18,$BG$33,$N$13:$N$18,$BC$35)</f>
        <v>0</v>
      </c>
      <c r="CL35" s="41"/>
      <c r="CM35" s="106" t="s">
        <v>8</v>
      </c>
      <c r="CN35" s="107">
        <f>SUMIFS(CO13:CO18,$O$13:$O$18,$BD$33,$N$13:$N$18,$BC$35)</f>
        <v>0</v>
      </c>
      <c r="CO35" s="107">
        <f>SUMIFS(CO13:CO18,$O$13:$O$18,$BE$33,$N$13:$N$18,$BC$35)</f>
        <v>0</v>
      </c>
      <c r="CP35" s="107">
        <f>SUMIFS(CO13:CO18,$O$13:$O$18,$BF$33,$N$13:$N$18,$BC$35)</f>
        <v>0</v>
      </c>
      <c r="CQ35" s="108">
        <f>SUMIFS(CO13:CO18,$O$13:$O$18,$BG$33,$N$13:$N$18,$BC$35)</f>
        <v>0</v>
      </c>
      <c r="CR35" s="41"/>
      <c r="CS35" s="106" t="s">
        <v>8</v>
      </c>
      <c r="CT35" s="107">
        <f>SUMIFS(CU13:CU18,$O$13:$O$18,$BD$33,$N$13:$N$18,$BC$35)</f>
        <v>0</v>
      </c>
      <c r="CU35" s="107">
        <f>SUMIFS(CU13:CU18,$O$13:$O$18,$BE$33,$N$13:$N$18,$BC$35)</f>
        <v>0</v>
      </c>
      <c r="CV35" s="107">
        <f>SUMIFS(CU13:CU18,$O$13:$O$18,$BF$33,$N$13:$N$18,$BC$35)</f>
        <v>0</v>
      </c>
      <c r="CW35" s="108">
        <f>SUMIFS(CU13:CU18,$O$13:$O$18,$BG$33,$N$13:$N$18,$BC$35)</f>
        <v>0</v>
      </c>
      <c r="CX35" s="41"/>
      <c r="CY35" s="106" t="s">
        <v>8</v>
      </c>
      <c r="CZ35" s="107">
        <f>SUMIFS(DA13:DA18,$O$13:$O$18,$BD$33,$N$13:$N$18,$BC$35)</f>
        <v>0</v>
      </c>
      <c r="DA35" s="107">
        <f>SUMIFS(DA13:DA18,$O$13:$O$18,$BE$33,$N$13:$N$18,$BC$35)</f>
        <v>0</v>
      </c>
      <c r="DB35" s="107">
        <f>SUMIFS(DA13:DA18,$O$13:$O$18,$BF$33,$N$13:$N$18,$BC$35)</f>
        <v>0</v>
      </c>
      <c r="DC35" s="108">
        <f>SUMIFS(DA13:DA18,$O$13:$O$18,$BG$33,$N$13:$N$18,$BC$35)</f>
        <v>0</v>
      </c>
    </row>
    <row r="36" spans="14:107" ht="19.5" customHeight="1">
      <c r="AL36" s="41"/>
      <c r="AM36" s="41"/>
      <c r="AN36" s="41"/>
      <c r="AO36" s="41"/>
      <c r="AP36" s="41"/>
      <c r="AQ36" s="41"/>
      <c r="AR36" s="41"/>
      <c r="AS36" s="41"/>
      <c r="AT36" s="41"/>
      <c r="AU36" s="41"/>
      <c r="AV36" s="41"/>
      <c r="AW36" s="41"/>
      <c r="AX36" s="41"/>
      <c r="AY36" s="41"/>
      <c r="AZ36" s="41"/>
      <c r="BA36" s="41"/>
      <c r="BB36" s="41"/>
      <c r="BC36" s="106" t="s">
        <v>6</v>
      </c>
      <c r="BD36" s="107">
        <f>SUMIFS(BE13:BE18,$O$13:$O$18,$BD$33,$N$13:$N$18,$BC$36)</f>
        <v>0</v>
      </c>
      <c r="BE36" s="107">
        <f>SUMIFS(BE13:BE18,$O$13:$O$18,$BE$33,$N$13:$N$18,$BC$36)</f>
        <v>0</v>
      </c>
      <c r="BF36" s="107">
        <f>SUMIFS(BE13:BE18,$O$13:$O$18,$BF$33,$N$13:$N$18,$BC$36)</f>
        <v>0</v>
      </c>
      <c r="BG36" s="108">
        <f>SUMIFS(BE13:BE18,$O$13:$O$18,$BG$33,$N$13:$N$18,$BC$36)</f>
        <v>0</v>
      </c>
      <c r="BH36" s="39"/>
      <c r="BI36" s="106" t="s">
        <v>6</v>
      </c>
      <c r="BJ36" s="107">
        <f>SUMIFS(BK13:BK18,$O$13:$O$18,$BD$33,$N$13:$N$18,$BC$36)</f>
        <v>0</v>
      </c>
      <c r="BK36" s="107">
        <f>SUMIFS(BK13:BK18,$O$13:$O$18,$BE$33,$N$13:$N$18,$BC$36)</f>
        <v>0</v>
      </c>
      <c r="BL36" s="107">
        <f>SUMIFS(BK13:BK18,$O$13:$O$18,$BF$33,$N$13:$N$18,$BC$36)</f>
        <v>0</v>
      </c>
      <c r="BM36" s="108">
        <f>SUMIFS(BK13:BK18,$O$13:$O$18,$BG$33,$N$13:$N$18,$BC$36)</f>
        <v>0</v>
      </c>
      <c r="BN36" s="39"/>
      <c r="BO36" s="106" t="s">
        <v>6</v>
      </c>
      <c r="BP36" s="107">
        <f>SUMIFS(BQ13:BQ18,$O$13:$O$18,$BD$33,$N$13:$N$18,$BC$36)</f>
        <v>0</v>
      </c>
      <c r="BQ36" s="107">
        <f>SUMIFS(BQ13:BQ18,$O$13:$O$18,$BE$33,$N$13:$N$18,$BC$36)</f>
        <v>0</v>
      </c>
      <c r="BR36" s="107">
        <f>SUMIFS(BQ13:BQ18,$O$13:$O$18,$BF$33,$N$13:$N$18,$BC$36)</f>
        <v>0</v>
      </c>
      <c r="BS36" s="108">
        <f>SUMIFS(BQ13:BQ18,$O$13:$O$18,$BG$33,$N$13:$N$18,$BC$36)</f>
        <v>0</v>
      </c>
      <c r="BT36" s="39"/>
      <c r="BU36" s="106" t="s">
        <v>6</v>
      </c>
      <c r="BV36" s="107">
        <f>SUMIFS(BW13:BW18,$O$13:$O$18,$BD$33,$N$13:$N$18,$BC$36)</f>
        <v>0</v>
      </c>
      <c r="BW36" s="107">
        <f>SUMIFS(BW13:BW18,$O$13:$O$18,$BE$33,$N$13:$N$18,$BC$36)</f>
        <v>0</v>
      </c>
      <c r="BX36" s="107">
        <f>SUMIFS(BW13:BW18,$O$13:$O$18,$BF$33,$N$13:$N$18,$BC$36)</f>
        <v>0</v>
      </c>
      <c r="BY36" s="108">
        <f>SUMIFS(BW13:BW18,$O$13:$O$18,$BG$33,$N$13:$N$18,$BC$36)</f>
        <v>0</v>
      </c>
      <c r="BZ36" s="39"/>
      <c r="CA36" s="106" t="s">
        <v>6</v>
      </c>
      <c r="CB36" s="107">
        <f>SUMIFS(CC13:CC18,$O$13:$O$18,$BD$33,$N$13:$N$18,$BC$36)</f>
        <v>0</v>
      </c>
      <c r="CC36" s="107">
        <f>SUMIFS(CC13:CC18,$O$13:$O$18,$BE$33,$N$13:$N$18,$BC$36)</f>
        <v>0</v>
      </c>
      <c r="CD36" s="107">
        <f>SUMIFS(CC13:CC18,$O$13:$O$18,$BF$33,$N$13:$N$18,$BC$36)</f>
        <v>0</v>
      </c>
      <c r="CE36" s="108">
        <f>SUMIFS(CC13:CC18,$O$13:$O$18,$BG$33,$N$13:$N$18,$BC$36)</f>
        <v>0</v>
      </c>
      <c r="CF36" s="39"/>
      <c r="CG36" s="106" t="s">
        <v>6</v>
      </c>
      <c r="CH36" s="107">
        <f>SUMIFS(CI13:CI18,$O$13:$O$18,$BD$33,$N$13:$N$18,$BC$36)</f>
        <v>0</v>
      </c>
      <c r="CI36" s="107">
        <f>SUMIFS(CI13:CI18,$O$13:$O$18,$BE$33,$N$13:$N$18,$BC$36)</f>
        <v>0</v>
      </c>
      <c r="CJ36" s="107">
        <f>SUMIFS(CI13:CI18,$O$13:$O$18,$BF$33,$N$13:$N$18,$BC$36)</f>
        <v>0</v>
      </c>
      <c r="CK36" s="108">
        <f>SUMIFS(CI13:CI18,$O$13:$O$18,$BG$33,$N$13:$N$18,$BC$36)</f>
        <v>0</v>
      </c>
      <c r="CL36" s="39"/>
      <c r="CM36" s="106" t="s">
        <v>6</v>
      </c>
      <c r="CN36" s="107">
        <f>SUMIFS(CO13:CO18,$O$13:$O$18,$BD$33,$N$13:$N$18,$BC$36)</f>
        <v>0</v>
      </c>
      <c r="CO36" s="107">
        <f>SUMIFS(CO13:CO18,$O$13:$O$18,$BE$33,$N$13:$N$18,$BC$36)</f>
        <v>0</v>
      </c>
      <c r="CP36" s="107">
        <f>SUMIFS(CO13:CO18,$O$13:$O$18,$BF$33,$N$13:$N$18,$BC$36)</f>
        <v>0</v>
      </c>
      <c r="CQ36" s="108">
        <f>SUMIFS(CO13:CO18,$O$13:$O$18,$BG$33,$N$13:$N$18,$BC$36)</f>
        <v>0</v>
      </c>
      <c r="CR36" s="39"/>
      <c r="CS36" s="106" t="s">
        <v>6</v>
      </c>
      <c r="CT36" s="107">
        <f>SUMIFS(CU13:CU18,$O$13:$O$18,$BD$33,$N$13:$N$18,$BC$36)</f>
        <v>0</v>
      </c>
      <c r="CU36" s="107">
        <f>SUMIFS(CU13:CU18,$O$13:$O$18,$BE$33,$N$13:$N$18,$BC$36)</f>
        <v>0</v>
      </c>
      <c r="CV36" s="107">
        <f>SUMIFS(CU13:CU18,$O$13:$O$18,$BF$33,$N$13:$N$18,$BC$36)</f>
        <v>0</v>
      </c>
      <c r="CW36" s="108">
        <f>SUMIFS(CU13:CU18,$O$13:$O$18,$BG$33,$N$13:$N$18,$BC$36)</f>
        <v>0</v>
      </c>
      <c r="CX36" s="39"/>
      <c r="CY36" s="106" t="s">
        <v>6</v>
      </c>
      <c r="CZ36" s="107">
        <f>SUMIFS(DA13:DA18,$O$13:$O$18,$BD$33,$N$13:$N$18,$BC$36)</f>
        <v>0</v>
      </c>
      <c r="DA36" s="107">
        <f>SUMIFS(DA13:DA18,$O$13:$O$18,$BE$33,$N$13:$N$18,$BC$36)</f>
        <v>0</v>
      </c>
      <c r="DB36" s="107">
        <f>SUMIFS(DA13:DA18,$O$13:$O$18,$BF$33,$N$13:$N$18,$BC$36)</f>
        <v>0</v>
      </c>
      <c r="DC36" s="108">
        <f>SUMIFS(DA13:DA18,$O$13:$O$18,$BG$33,$N$13:$N$18,$BC$36)</f>
        <v>0</v>
      </c>
    </row>
    <row r="37" spans="14:107" ht="19.5" customHeight="1">
      <c r="AL37" s="40"/>
      <c r="AM37" s="40"/>
      <c r="AN37" s="40"/>
      <c r="AO37" s="40"/>
      <c r="AP37" s="40"/>
      <c r="AQ37" s="40"/>
      <c r="AR37" s="40"/>
      <c r="AS37" s="40"/>
      <c r="AT37" s="40"/>
      <c r="AU37" s="40"/>
      <c r="AV37" s="40"/>
      <c r="AW37" s="40"/>
      <c r="AX37" s="40"/>
      <c r="AY37" s="40"/>
      <c r="AZ37" s="40"/>
      <c r="BA37" s="40"/>
      <c r="BB37" s="40"/>
      <c r="BC37" s="106" t="s">
        <v>5</v>
      </c>
      <c r="BD37" s="107">
        <f>SUMIFS(BE13:BE18,$O$13:$O$18,$BD$33,$N$13:$N$18,$BC$37)</f>
        <v>0</v>
      </c>
      <c r="BE37" s="107">
        <f>SUMIFS(BE13:BE18,$O$13:$O$18,$BE$33,$N$13:$N$18,$BC$37)</f>
        <v>0</v>
      </c>
      <c r="BF37" s="107">
        <f>SUMIFS(BE13:BE18,$O$13:$O$18,$BF$33,$N$13:$N$18,$BC$37)</f>
        <v>0</v>
      </c>
      <c r="BG37" s="108">
        <f>SUMIFS(BE13:BE18,$O$13:$O$18,$BG$33,$N$13:$N$18,$BC$37)</f>
        <v>0</v>
      </c>
      <c r="BH37" s="39"/>
      <c r="BI37" s="106" t="s">
        <v>5</v>
      </c>
      <c r="BJ37" s="107">
        <f>SUMIFS(BK13:BK18,$O$13:$O$18,$BD$33,$N$13:$N$18,$BC$37)</f>
        <v>0</v>
      </c>
      <c r="BK37" s="107">
        <f>SUMIFS(BK13:BK18,$O$13:$O$18,$BE$33,$N$13:$N$18,$BC$37)</f>
        <v>0</v>
      </c>
      <c r="BL37" s="107">
        <f>SUMIFS(BK13:BK18,$O$13:$O$18,$BF$33,$N$13:$N$18,$BC$37)</f>
        <v>0</v>
      </c>
      <c r="BM37" s="108">
        <f>SUMIFS(BK13:BK18,$O$13:$O$18,$BG$33,$N$13:$N$18,$BC$37)</f>
        <v>0</v>
      </c>
      <c r="BN37" s="39"/>
      <c r="BO37" s="106" t="s">
        <v>5</v>
      </c>
      <c r="BP37" s="107">
        <f>SUMIFS(BQ13:BQ18,$O$13:$O$18,$BD$33,$N$13:$N$18,$BC$37)</f>
        <v>0</v>
      </c>
      <c r="BQ37" s="107">
        <f>SUMIFS(BQ13:BQ18,$O$13:$O$18,$BE$33,$N$13:$N$18,$BC$37)</f>
        <v>0</v>
      </c>
      <c r="BR37" s="107">
        <f>SUMIFS(BQ13:BQ18,$O$13:$O$18,$BF$33,$N$13:$N$18,$BC$37)</f>
        <v>0</v>
      </c>
      <c r="BS37" s="108">
        <f>SUMIFS(BQ13:BQ18,$O$13:$O$18,$BG$33,$N$13:$N$18,$BC$37)</f>
        <v>0</v>
      </c>
      <c r="BT37" s="39"/>
      <c r="BU37" s="106" t="s">
        <v>5</v>
      </c>
      <c r="BV37" s="107">
        <f>SUMIFS(BW13:BW18,$O$13:$O$18,$BD$33,$N$13:$N$18,$BC$37)</f>
        <v>0</v>
      </c>
      <c r="BW37" s="107">
        <f>SUMIFS(BW13:BW18,$O$13:$O$18,$BE$33,$N$13:$N$18,$BC$37)</f>
        <v>0</v>
      </c>
      <c r="BX37" s="107">
        <f>SUMIFS(BW13:BW18,$O$13:$O$18,$BF$33,$N$13:$N$18,$BC$37)</f>
        <v>0</v>
      </c>
      <c r="BY37" s="108">
        <f>SUMIFS(BW13:BW18,$O$13:$O$18,$BG$33,$N$13:$N$18,$BC$37)</f>
        <v>0</v>
      </c>
      <c r="BZ37" s="39"/>
      <c r="CA37" s="106" t="s">
        <v>5</v>
      </c>
      <c r="CB37" s="107">
        <f>SUMIFS(CC13:CC18,$O$13:$O$18,$BD$33,$N$13:$N$18,$BC$37)</f>
        <v>0</v>
      </c>
      <c r="CC37" s="107">
        <f>SUMIFS(CC13:CC18,$O$13:$O$18,$BE$33,$N$13:$N$18,$BC$37)</f>
        <v>0</v>
      </c>
      <c r="CD37" s="107">
        <f>SUMIFS(CC13:CC18,$O$13:$O$18,$BF$33,$N$13:$N$18,$BC$37)</f>
        <v>0</v>
      </c>
      <c r="CE37" s="108">
        <f>SUMIFS(CC13:CC18,$O$13:$O$18,$BG$33,$N$13:$N$18,$BC$37)</f>
        <v>0</v>
      </c>
      <c r="CF37" s="39"/>
      <c r="CG37" s="106" t="s">
        <v>5</v>
      </c>
      <c r="CH37" s="107">
        <f>SUMIFS(CI13:CI18,$O$13:$O$18,$BD$33,$N$13:$N$18,$BC$37)</f>
        <v>0</v>
      </c>
      <c r="CI37" s="107">
        <f>SUMIFS(CI13:CI18,$O$13:$O$18,$BE$33,$N$13:$N$18,$BC$37)</f>
        <v>0</v>
      </c>
      <c r="CJ37" s="107">
        <f>SUMIFS(CI13:CI18,$O$13:$O$18,$BF$33,$N$13:$N$18,$BC$37)</f>
        <v>0</v>
      </c>
      <c r="CK37" s="108">
        <f>SUMIFS(CI13:CI18,$O$13:$O$18,$BG$33,$N$13:$N$18,$BC$37)</f>
        <v>0</v>
      </c>
      <c r="CL37" s="39"/>
      <c r="CM37" s="106" t="s">
        <v>5</v>
      </c>
      <c r="CN37" s="107">
        <f>SUMIFS(CO13:CO18,$O$13:$O$18,$BD$33,$N$13:$N$18,$BC$37)</f>
        <v>0</v>
      </c>
      <c r="CO37" s="107">
        <f>SUMIFS(CO13:CO18,$O$13:$O$18,$BE$33,$N$13:$N$18,$BC$37)</f>
        <v>0</v>
      </c>
      <c r="CP37" s="107">
        <f>SUMIFS(CO13:CO18,$O$13:$O$18,$BF$33,$N$13:$N$18,$BC$37)</f>
        <v>0</v>
      </c>
      <c r="CQ37" s="108">
        <f>SUMIFS(CO13:CO18,$O$13:$O$18,$BG$33,$N$13:$N$18,$BC$37)</f>
        <v>0</v>
      </c>
      <c r="CR37" s="39"/>
      <c r="CS37" s="106" t="s">
        <v>5</v>
      </c>
      <c r="CT37" s="107">
        <f>SUMIFS(CU13:CU18,$O$13:$O$18,$BD$33,$N$13:$N$18,$BC$37)</f>
        <v>0</v>
      </c>
      <c r="CU37" s="107">
        <f>SUMIFS(CU13:CU18,$O$13:$O$18,$BE$33,$N$13:$N$18,$BC$37)</f>
        <v>0</v>
      </c>
      <c r="CV37" s="107">
        <f>SUMIFS(CU13:CU18,$O$13:$O$18,$BF$33,$N$13:$N$18,$BC$37)</f>
        <v>0</v>
      </c>
      <c r="CW37" s="108">
        <f>SUMIFS(CU13:CU18,$O$13:$O$18,$BG$33,$N$13:$N$18,$BC$37)</f>
        <v>0</v>
      </c>
      <c r="CX37" s="39"/>
      <c r="CY37" s="106" t="s">
        <v>5</v>
      </c>
      <c r="CZ37" s="107">
        <f>SUMIFS(DA13:DA18,$O$13:$O$18,$BD$33,$N$13:$N$18,$BC$37)</f>
        <v>0</v>
      </c>
      <c r="DA37" s="107">
        <f>SUMIFS(DA13:DA18,$O$13:$O$18,$BE$33,$N$13:$N$18,$BC$37)</f>
        <v>0</v>
      </c>
      <c r="DB37" s="107">
        <f>SUMIFS(DA13:DA18,$O$13:$O$18,$BF$33,$N$13:$N$18,$BC$37)</f>
        <v>0</v>
      </c>
      <c r="DC37" s="108">
        <f>SUMIFS(DA13:DA18,$O$13:$O$18,$BG$33,$N$13:$N$18,$BC$37)</f>
        <v>0</v>
      </c>
    </row>
    <row r="38" spans="14:107" ht="19.5" customHeight="1">
      <c r="AL38" s="40"/>
      <c r="AM38" s="40"/>
      <c r="AN38" s="40"/>
      <c r="AO38" s="40"/>
      <c r="AP38" s="40"/>
      <c r="AQ38" s="40"/>
      <c r="AR38" s="40"/>
      <c r="AS38" s="40"/>
      <c r="AT38" s="40"/>
      <c r="AU38" s="40"/>
      <c r="AV38" s="40"/>
      <c r="AW38" s="40"/>
      <c r="AX38" s="40"/>
      <c r="AY38" s="40"/>
      <c r="AZ38" s="40"/>
      <c r="BA38" s="40"/>
      <c r="BB38" s="40"/>
      <c r="BC38" s="103" t="s">
        <v>27</v>
      </c>
      <c r="BD38" s="109">
        <f>SUM(BD34:BD37)</f>
        <v>0</v>
      </c>
      <c r="BE38" s="109">
        <f>SUM(BE34:BE37)</f>
        <v>0</v>
      </c>
      <c r="BF38" s="109">
        <f>SUM(BF34:BF37)</f>
        <v>0</v>
      </c>
      <c r="BG38" s="110">
        <f>SUM(BG34:BG37)</f>
        <v>0</v>
      </c>
      <c r="BH38" s="41"/>
      <c r="BI38" s="103" t="s">
        <v>27</v>
      </c>
      <c r="BJ38" s="109">
        <f>SUM(BJ34:BJ37)</f>
        <v>0</v>
      </c>
      <c r="BK38" s="109">
        <f>SUM(BK34:BK37)</f>
        <v>0</v>
      </c>
      <c r="BL38" s="109">
        <f>SUM(BL34:BL37)</f>
        <v>0</v>
      </c>
      <c r="BM38" s="110">
        <f>SUM(BM34:BM37)</f>
        <v>0</v>
      </c>
      <c r="BN38" s="41"/>
      <c r="BO38" s="103" t="s">
        <v>27</v>
      </c>
      <c r="BP38" s="109">
        <f>SUM(BP34:BP37)</f>
        <v>0</v>
      </c>
      <c r="BQ38" s="109">
        <f>SUM(BQ34:BQ37)</f>
        <v>0</v>
      </c>
      <c r="BR38" s="109">
        <f>SUM(BR34:BR37)</f>
        <v>0</v>
      </c>
      <c r="BS38" s="110">
        <f>SUM(BS34:BS37)</f>
        <v>0</v>
      </c>
      <c r="BT38" s="41"/>
      <c r="BU38" s="103" t="s">
        <v>27</v>
      </c>
      <c r="BV38" s="109">
        <f>SUM(BV34:BV37)</f>
        <v>0</v>
      </c>
      <c r="BW38" s="109">
        <f>SUM(BW34:BW37)</f>
        <v>0</v>
      </c>
      <c r="BX38" s="109">
        <f>SUM(BX34:BX37)</f>
        <v>0</v>
      </c>
      <c r="BY38" s="110">
        <f>SUM(BY34:BY37)</f>
        <v>0</v>
      </c>
      <c r="BZ38" s="41"/>
      <c r="CA38" s="103" t="s">
        <v>27</v>
      </c>
      <c r="CB38" s="109">
        <f>SUM(CB34:CB37)</f>
        <v>0</v>
      </c>
      <c r="CC38" s="109">
        <f>SUM(CC34:CC37)</f>
        <v>0</v>
      </c>
      <c r="CD38" s="109">
        <f>SUM(CD34:CD37)</f>
        <v>0</v>
      </c>
      <c r="CE38" s="110">
        <f>SUM(CE34:CE37)</f>
        <v>0</v>
      </c>
      <c r="CF38" s="41"/>
      <c r="CG38" s="103" t="s">
        <v>27</v>
      </c>
      <c r="CH38" s="109">
        <f>SUM(CH34:CH37)</f>
        <v>0</v>
      </c>
      <c r="CI38" s="109">
        <f>SUM(CI34:CI37)</f>
        <v>0</v>
      </c>
      <c r="CJ38" s="109">
        <f>SUM(CJ34:CJ37)</f>
        <v>0</v>
      </c>
      <c r="CK38" s="110">
        <f>SUM(CK34:CK37)</f>
        <v>0</v>
      </c>
      <c r="CL38" s="41"/>
      <c r="CM38" s="103" t="s">
        <v>27</v>
      </c>
      <c r="CN38" s="109">
        <f>SUM(CN34:CN37)</f>
        <v>0</v>
      </c>
      <c r="CO38" s="109">
        <f>SUM(CO34:CO37)</f>
        <v>0</v>
      </c>
      <c r="CP38" s="109">
        <f>SUM(CP34:CP37)</f>
        <v>0</v>
      </c>
      <c r="CQ38" s="110">
        <f>SUM(CQ34:CQ37)</f>
        <v>0</v>
      </c>
      <c r="CR38" s="41"/>
      <c r="CS38" s="103" t="s">
        <v>27</v>
      </c>
      <c r="CT38" s="109">
        <f>SUM(CT34:CT37)</f>
        <v>0</v>
      </c>
      <c r="CU38" s="109">
        <f>SUM(CU34:CU37)</f>
        <v>0</v>
      </c>
      <c r="CV38" s="109">
        <f>SUM(CV34:CV37)</f>
        <v>0</v>
      </c>
      <c r="CW38" s="110">
        <f>SUM(CW34:CW37)</f>
        <v>0</v>
      </c>
      <c r="CX38" s="41"/>
      <c r="CY38" s="103" t="s">
        <v>27</v>
      </c>
      <c r="CZ38" s="109">
        <f>SUM(CZ34:CZ37)</f>
        <v>0</v>
      </c>
      <c r="DA38" s="109">
        <f>SUM(DA34:DA37)</f>
        <v>0</v>
      </c>
      <c r="DB38" s="109">
        <f>SUM(DB34:DB37)</f>
        <v>0</v>
      </c>
      <c r="DC38" s="110">
        <f>SUM(DC34:DC37)</f>
        <v>0</v>
      </c>
    </row>
    <row r="39" spans="14:107" ht="19.5" customHeight="1">
      <c r="AL39" s="40"/>
      <c r="AM39" s="40"/>
      <c r="AN39" s="40"/>
      <c r="AO39" s="40"/>
      <c r="AP39" s="40"/>
      <c r="AQ39" s="40"/>
      <c r="AR39" s="40"/>
      <c r="AS39" s="40"/>
      <c r="AT39" s="40"/>
      <c r="AU39" s="40"/>
      <c r="AV39" s="40"/>
      <c r="AW39" s="40"/>
      <c r="AX39" s="40"/>
      <c r="AY39" s="40"/>
      <c r="AZ39" s="40"/>
      <c r="BA39" s="40"/>
      <c r="BB39" s="40"/>
      <c r="BC39" s="111" t="s">
        <v>31</v>
      </c>
      <c r="BD39" s="112">
        <f>BD38+BE38+BF38+BG38</f>
        <v>0</v>
      </c>
      <c r="BE39" s="113"/>
      <c r="BF39" s="114"/>
      <c r="BG39" s="115"/>
      <c r="BH39" s="40"/>
      <c r="BI39" s="111" t="s">
        <v>31</v>
      </c>
      <c r="BJ39" s="112">
        <f>BJ38+BK38+BL38+BM38</f>
        <v>0</v>
      </c>
      <c r="BK39" s="113"/>
      <c r="BL39" s="114"/>
      <c r="BM39" s="115"/>
      <c r="BN39" s="40"/>
      <c r="BO39" s="111" t="s">
        <v>31</v>
      </c>
      <c r="BP39" s="112">
        <f>BP38+BQ38+BR38+BS38</f>
        <v>0</v>
      </c>
      <c r="BQ39" s="113"/>
      <c r="BR39" s="114"/>
      <c r="BS39" s="115"/>
      <c r="BT39" s="40"/>
      <c r="BU39" s="111" t="s">
        <v>31</v>
      </c>
      <c r="BV39" s="112">
        <f>BV38+BW38+BX38+BY38</f>
        <v>0</v>
      </c>
      <c r="BW39" s="113"/>
      <c r="BX39" s="114"/>
      <c r="BY39" s="115"/>
      <c r="BZ39" s="40"/>
      <c r="CA39" s="111" t="s">
        <v>31</v>
      </c>
      <c r="CB39" s="112">
        <f>CB38+CC38+CD38+CE38</f>
        <v>0</v>
      </c>
      <c r="CC39" s="113"/>
      <c r="CD39" s="114"/>
      <c r="CE39" s="115"/>
      <c r="CF39" s="40"/>
      <c r="CG39" s="111" t="s">
        <v>31</v>
      </c>
      <c r="CH39" s="112">
        <f>CH38+CI38+CJ38+CK38</f>
        <v>0</v>
      </c>
      <c r="CI39" s="113"/>
      <c r="CJ39" s="114"/>
      <c r="CK39" s="115"/>
      <c r="CL39" s="40"/>
      <c r="CM39" s="111" t="s">
        <v>31</v>
      </c>
      <c r="CN39" s="112">
        <f>CN38+CO38+CP38+CQ38</f>
        <v>0</v>
      </c>
      <c r="CO39" s="113"/>
      <c r="CP39" s="114"/>
      <c r="CQ39" s="115"/>
      <c r="CR39" s="40"/>
      <c r="CS39" s="111" t="s">
        <v>31</v>
      </c>
      <c r="CT39" s="112">
        <f>CT38+CU38+CV38+CW38</f>
        <v>0</v>
      </c>
      <c r="CU39" s="113"/>
      <c r="CV39" s="114"/>
      <c r="CW39" s="115"/>
      <c r="CX39" s="40"/>
      <c r="CY39" s="111" t="s">
        <v>31</v>
      </c>
      <c r="CZ39" s="112">
        <f>CZ38+DA38+DB38+DC38</f>
        <v>0</v>
      </c>
      <c r="DA39" s="113"/>
      <c r="DB39" s="114"/>
      <c r="DC39" s="115"/>
    </row>
    <row r="40" spans="14:107" ht="19.5" customHeight="1">
      <c r="AL40" s="40"/>
      <c r="AM40" s="40"/>
      <c r="AN40" s="40"/>
      <c r="AO40" s="40"/>
      <c r="AP40" s="40"/>
      <c r="AQ40" s="40"/>
      <c r="AR40" s="40"/>
      <c r="AS40" s="40"/>
      <c r="AT40" s="40"/>
      <c r="AU40" s="40"/>
      <c r="AV40" s="40"/>
      <c r="AW40" s="40"/>
      <c r="AX40" s="40"/>
      <c r="AY40" s="40"/>
      <c r="AZ40" s="40"/>
      <c r="BA40" s="40"/>
      <c r="BB40" s="40"/>
      <c r="BC40" s="40"/>
      <c r="BD40" s="42"/>
      <c r="BE40" s="42"/>
      <c r="BF40" s="14"/>
      <c r="BG40" s="14"/>
      <c r="BH40" s="40"/>
      <c r="BI40" s="40"/>
      <c r="BJ40" s="42"/>
      <c r="BK40" s="42"/>
      <c r="BL40" s="14"/>
      <c r="BM40" s="14"/>
      <c r="BN40" s="40"/>
      <c r="BO40" s="40"/>
      <c r="BP40" s="42"/>
      <c r="BQ40" s="42"/>
      <c r="BR40" s="14"/>
      <c r="BS40" s="14"/>
      <c r="BT40" s="40"/>
      <c r="BU40" s="40"/>
      <c r="BV40" s="42"/>
      <c r="BW40" s="42"/>
      <c r="BX40" s="14"/>
      <c r="BY40" s="14"/>
    </row>
    <row r="41" spans="14:107" ht="19.5" customHeight="1">
      <c r="AL41" s="41"/>
      <c r="AM41" s="41"/>
      <c r="AN41" s="41"/>
      <c r="AO41" s="41"/>
      <c r="AP41" s="41"/>
      <c r="AQ41" s="41"/>
      <c r="AR41" s="41"/>
      <c r="AS41" s="41"/>
      <c r="AT41" s="41"/>
      <c r="AU41" s="41"/>
      <c r="AV41" s="41"/>
      <c r="AW41" s="41"/>
      <c r="AX41" s="41"/>
      <c r="AY41" s="41"/>
      <c r="AZ41" s="41"/>
      <c r="BA41" s="41"/>
      <c r="BB41" s="41"/>
      <c r="BC41" s="143"/>
      <c r="BD41" s="240" t="s">
        <v>78</v>
      </c>
      <c r="BE41" s="241"/>
      <c r="BF41" s="242"/>
      <c r="BG41" s="243"/>
      <c r="BH41" s="144"/>
      <c r="BI41" s="143"/>
      <c r="BJ41" s="240" t="s">
        <v>78</v>
      </c>
      <c r="BK41" s="241"/>
      <c r="BL41" s="242"/>
      <c r="BM41" s="243"/>
      <c r="BN41" s="144"/>
      <c r="BO41" s="143"/>
      <c r="BP41" s="240" t="s">
        <v>78</v>
      </c>
      <c r="BQ41" s="241"/>
      <c r="BR41" s="242"/>
      <c r="BS41" s="243"/>
      <c r="BT41" s="144"/>
      <c r="BU41" s="143"/>
      <c r="BV41" s="240" t="s">
        <v>78</v>
      </c>
      <c r="BW41" s="241"/>
      <c r="BX41" s="242"/>
      <c r="BY41" s="243"/>
      <c r="BZ41" s="144"/>
      <c r="CA41" s="143"/>
      <c r="CB41" s="240" t="s">
        <v>78</v>
      </c>
      <c r="CC41" s="241"/>
      <c r="CD41" s="242"/>
      <c r="CE41" s="243"/>
      <c r="CF41" s="144"/>
      <c r="CG41" s="143"/>
      <c r="CH41" s="240" t="s">
        <v>78</v>
      </c>
      <c r="CI41" s="241"/>
      <c r="CJ41" s="242"/>
      <c r="CK41" s="243"/>
      <c r="CL41" s="144"/>
      <c r="CM41" s="143"/>
      <c r="CN41" s="240" t="s">
        <v>78</v>
      </c>
      <c r="CO41" s="241"/>
      <c r="CP41" s="242"/>
      <c r="CQ41" s="243"/>
      <c r="CR41" s="144"/>
      <c r="CS41" s="143"/>
      <c r="CT41" s="240" t="s">
        <v>78</v>
      </c>
      <c r="CU41" s="241"/>
      <c r="CV41" s="242"/>
      <c r="CW41" s="243"/>
      <c r="CX41" s="144"/>
      <c r="CY41" s="143"/>
      <c r="CZ41" s="240" t="s">
        <v>78</v>
      </c>
      <c r="DA41" s="241"/>
      <c r="DB41" s="242"/>
      <c r="DC41" s="243"/>
    </row>
    <row r="42" spans="14:107" ht="19.5" customHeight="1">
      <c r="AL42" s="41"/>
      <c r="AM42" s="41"/>
      <c r="AN42" s="41"/>
      <c r="AO42" s="41"/>
      <c r="AP42" s="41"/>
      <c r="AQ42" s="41"/>
      <c r="AR42" s="41"/>
      <c r="AS42" s="41"/>
      <c r="AT42" s="41"/>
      <c r="AU42" s="41"/>
      <c r="AV42" s="41"/>
      <c r="AW42" s="41"/>
      <c r="AX42" s="41"/>
      <c r="AY42" s="41"/>
      <c r="AZ42" s="41"/>
      <c r="BA42" s="41"/>
      <c r="BB42" s="41"/>
      <c r="BC42" s="145"/>
      <c r="BD42" s="146" t="s">
        <v>79</v>
      </c>
      <c r="BE42" s="146" t="s">
        <v>7</v>
      </c>
      <c r="BF42" s="146" t="s">
        <v>20</v>
      </c>
      <c r="BG42" s="147" t="s">
        <v>22</v>
      </c>
      <c r="BH42" s="144"/>
      <c r="BI42" s="145"/>
      <c r="BJ42" s="146" t="s">
        <v>79</v>
      </c>
      <c r="BK42" s="146" t="s">
        <v>7</v>
      </c>
      <c r="BL42" s="146" t="s">
        <v>20</v>
      </c>
      <c r="BM42" s="147"/>
      <c r="BN42" s="144"/>
      <c r="BO42" s="145"/>
      <c r="BP42" s="146" t="s">
        <v>79</v>
      </c>
      <c r="BQ42" s="146" t="s">
        <v>7</v>
      </c>
      <c r="BR42" s="146" t="s">
        <v>20</v>
      </c>
      <c r="BS42" s="147"/>
      <c r="BT42" s="144"/>
      <c r="BU42" s="145"/>
      <c r="BV42" s="146" t="s">
        <v>79</v>
      </c>
      <c r="BW42" s="146" t="s">
        <v>7</v>
      </c>
      <c r="BX42" s="146" t="s">
        <v>20</v>
      </c>
      <c r="BY42" s="147"/>
      <c r="BZ42" s="144"/>
      <c r="CA42" s="145"/>
      <c r="CB42" s="146" t="s">
        <v>79</v>
      </c>
      <c r="CC42" s="146" t="s">
        <v>7</v>
      </c>
      <c r="CD42" s="146" t="s">
        <v>20</v>
      </c>
      <c r="CE42" s="147"/>
      <c r="CF42" s="144"/>
      <c r="CG42" s="145"/>
      <c r="CH42" s="146" t="s">
        <v>79</v>
      </c>
      <c r="CI42" s="146" t="s">
        <v>7</v>
      </c>
      <c r="CJ42" s="146" t="s">
        <v>20</v>
      </c>
      <c r="CK42" s="147"/>
      <c r="CL42" s="144"/>
      <c r="CM42" s="145"/>
      <c r="CN42" s="146" t="s">
        <v>79</v>
      </c>
      <c r="CO42" s="146" t="s">
        <v>7</v>
      </c>
      <c r="CP42" s="146" t="s">
        <v>20</v>
      </c>
      <c r="CQ42" s="147"/>
      <c r="CR42" s="144"/>
      <c r="CS42" s="145"/>
      <c r="CT42" s="146" t="s">
        <v>79</v>
      </c>
      <c r="CU42" s="146" t="s">
        <v>7</v>
      </c>
      <c r="CV42" s="146" t="s">
        <v>20</v>
      </c>
      <c r="CW42" s="147"/>
      <c r="CX42" s="144"/>
      <c r="CY42" s="145"/>
      <c r="CZ42" s="146" t="s">
        <v>79</v>
      </c>
      <c r="DA42" s="146" t="s">
        <v>7</v>
      </c>
      <c r="DB42" s="146" t="s">
        <v>20</v>
      </c>
      <c r="DC42" s="147"/>
    </row>
    <row r="43" spans="14:107" ht="19.5" customHeight="1">
      <c r="AL43" s="40"/>
      <c r="AM43" s="40"/>
      <c r="AN43" s="40"/>
      <c r="AO43" s="40"/>
      <c r="AP43" s="40"/>
      <c r="AQ43" s="40"/>
      <c r="AR43" s="40"/>
      <c r="AS43" s="40"/>
      <c r="AT43" s="40"/>
      <c r="AU43" s="40"/>
      <c r="AV43" s="40"/>
      <c r="AW43" s="40"/>
      <c r="AX43" s="40"/>
      <c r="AY43" s="40"/>
      <c r="AZ43" s="40"/>
      <c r="BA43" s="40"/>
      <c r="BB43" s="40"/>
      <c r="BC43" s="106">
        <v>1.1499999999999999</v>
      </c>
      <c r="BD43" s="149">
        <f>SUMIFS($BC$13:$BC$18,$O$13:$O$18,$BD$42,$N$13:$N$18,BC43)</f>
        <v>0</v>
      </c>
      <c r="BE43" s="149">
        <f>SUMIFS($BC$13:$BC$18,$O$13:$O$18,$BE$33,$N$13:$N$18,BC43)</f>
        <v>0</v>
      </c>
      <c r="BF43" s="149">
        <f>SUMIFS($BC$13:$BC$18,$O$13:$O$18,$BF$42,$N$13:$N$18,BC43)</f>
        <v>0</v>
      </c>
      <c r="BG43" s="150">
        <f>SUMIFS($BC$13:$BC$18,$O$13:$O$18,$BG$33,$N$13:$N$18,$BC$34)</f>
        <v>0</v>
      </c>
      <c r="BH43" s="144"/>
      <c r="BI43" s="106">
        <v>1.1499999999999999</v>
      </c>
      <c r="BJ43" s="149">
        <f>SUMIFS($BI$13:$BI$18,$O$13:$O$18,$BJ$42,$N$13:$N$18,BI43)</f>
        <v>0</v>
      </c>
      <c r="BK43" s="149">
        <f>SUMIFS($BI$13:$BI$18,$O$13:$O$18,$BK$42,$N$13:$N$18,BI43)</f>
        <v>0</v>
      </c>
      <c r="BL43" s="149">
        <f>SUMIFS($BI$13:$BI$18,$O$13:$O$18,$BL$42,$N$13:$N$18,BI43)</f>
        <v>0</v>
      </c>
      <c r="BM43" s="150"/>
      <c r="BN43" s="144"/>
      <c r="BO43" s="106">
        <v>1.1499999999999999</v>
      </c>
      <c r="BP43" s="149">
        <f>SUMIFS(BO13:BO18,$O$13:$O$18,$BJ$42,$N$13:$N$18,BO43)</f>
        <v>0</v>
      </c>
      <c r="BQ43" s="149">
        <f>SUMIFS(BO13:BO18,$O$13:$O$18,$BK$42,$N$13:$N$18,BO43)</f>
        <v>0</v>
      </c>
      <c r="BR43" s="149">
        <f>SUMIFS(BO13:BO18,$O$13:$O$18,$BL$42,$N$13:$N$18,BO43)</f>
        <v>0</v>
      </c>
      <c r="BS43" s="150"/>
      <c r="BT43" s="144"/>
      <c r="BU43" s="106">
        <v>1.1499999999999999</v>
      </c>
      <c r="BV43" s="149">
        <f>SUMIFS($BU$13:$BU$18,$O$13:$O$18,$BJ$42,$N$13:$N$18,BU43)</f>
        <v>0</v>
      </c>
      <c r="BW43" s="149">
        <f>SUMIFS($BU$13:$BU$18,$O$13:$O$18,$BK$42,$N$13:$N$18,BU43)</f>
        <v>0</v>
      </c>
      <c r="BX43" s="149">
        <f>SUMIFS($BU$13:$BU$18,$O$13:$O$18,$BL$42,$N$13:$N$18,BU43)</f>
        <v>0</v>
      </c>
      <c r="BY43" s="150"/>
      <c r="BZ43" s="144"/>
      <c r="CA43" s="106">
        <v>1.1499999999999999</v>
      </c>
      <c r="CB43" s="149">
        <f>SUMIFS($CA$13:$CA$18,$O$13:$O$18,$BJ$42,$N$13:$N$18,CA43)</f>
        <v>0</v>
      </c>
      <c r="CC43" s="149">
        <f>SUMIFS($CA$13:$CA$18,$O$13:$O$18,$BK$42,$N$13:$N$18,CA43)</f>
        <v>0</v>
      </c>
      <c r="CD43" s="149">
        <f>SUMIFS($CA$13:$CA$18,$O$13:$O$18,$BL$42,$N$13:$N$18,CA43)</f>
        <v>0</v>
      </c>
      <c r="CE43" s="150"/>
      <c r="CF43" s="144"/>
      <c r="CG43" s="106">
        <v>1.1499999999999999</v>
      </c>
      <c r="CH43" s="149">
        <f>SUMIFS($CG$13:$CG$18,$O$13:$O$18,$BJ$42,$N$13:$N$18,CG43)</f>
        <v>0</v>
      </c>
      <c r="CI43" s="149">
        <f>SUMIFS($CG$13:$CG$18,$O$13:$O$18,$BK$42,$N$13:$N$18,CG43)</f>
        <v>0</v>
      </c>
      <c r="CJ43" s="149">
        <f>SUMIFS($CG$13:$CG$18,$O$13:$O$18,$BL$42,$N$13:$N$18,CG43)</f>
        <v>0</v>
      </c>
      <c r="CK43" s="150"/>
      <c r="CL43" s="144"/>
      <c r="CM43" s="106">
        <v>1.1499999999999999</v>
      </c>
      <c r="CN43" s="149">
        <f>SUMIFS($CM$13:$CM$18,$O$13:$O$18,$BJ$42,$N$13:$N$18,CM43)</f>
        <v>0</v>
      </c>
      <c r="CO43" s="149">
        <f>SUMIFS($CM$13:$CM$18,$O$13:$O$18,$BK$42,$N$13:$N$18,CM43)</f>
        <v>0</v>
      </c>
      <c r="CP43" s="149">
        <f>SUMIFS($CM$13:$CM$18,$O$13:$O$18,$BL$42,$N$13:$N$18,CM43)</f>
        <v>0</v>
      </c>
      <c r="CQ43" s="150"/>
      <c r="CR43" s="144"/>
      <c r="CS43" s="106">
        <v>1.1499999999999999</v>
      </c>
      <c r="CT43" s="149">
        <f>SUMIFS($CS$13:$CS$18,$O$13:$O$18,$BJ$42,$N$13:$N$18,CS43)</f>
        <v>0</v>
      </c>
      <c r="CU43" s="149">
        <f>SUMIFS($CS$13:$CS$18,$O$13:$O$18,$BK$42,$N$13:$N$18,CS43)</f>
        <v>0</v>
      </c>
      <c r="CV43" s="149">
        <f>SUMIFS($CS$13:$CS$18,$O$13:$O$18,$BL$42,$N$13:$N$18,CS43)</f>
        <v>0</v>
      </c>
      <c r="CW43" s="150"/>
      <c r="CX43" s="144"/>
      <c r="CY43" s="106">
        <v>1.1499999999999999</v>
      </c>
      <c r="CZ43" s="149">
        <f>SUMIFS($CY$13:$CY$18,$O$13:$O$18,$BJ$42,$N$13:$N$18,CY43)</f>
        <v>0</v>
      </c>
      <c r="DA43" s="149">
        <f>SUMIFS($CY$13:$CY$18,$O$13:$O$18,$BK$42,$N$13:$N$18,CY43)</f>
        <v>0</v>
      </c>
      <c r="DB43" s="149">
        <f>SUMIFS($CY$13:$CY$18,$O$13:$O$18,$BL$42,$N$13:$N$18,CY43)</f>
        <v>0</v>
      </c>
      <c r="DC43" s="150"/>
    </row>
    <row r="44" spans="14:107" ht="19.5" customHeight="1">
      <c r="AL44" s="40"/>
      <c r="AM44" s="40"/>
      <c r="AN44" s="40"/>
      <c r="AO44" s="40"/>
      <c r="AP44" s="40"/>
      <c r="AQ44" s="40"/>
      <c r="AR44" s="40"/>
      <c r="AS44" s="40"/>
      <c r="AT44" s="40"/>
      <c r="AU44" s="40"/>
      <c r="AV44" s="40"/>
      <c r="AW44" s="40"/>
      <c r="AX44" s="40"/>
      <c r="AY44" s="40"/>
      <c r="AZ44" s="40"/>
      <c r="BA44" s="40"/>
      <c r="BB44" s="40"/>
      <c r="BC44" s="148" t="s">
        <v>8</v>
      </c>
      <c r="BD44" s="149">
        <f>SUMIFS($BC$13:$BC$18,$O$13:$O$18,$BD$42,$N$13:$N$18,BC44)</f>
        <v>0</v>
      </c>
      <c r="BE44" s="149">
        <f>SUMIFS($BC$13:$BC$18,$O$13:$O$18,$BE$33,$N$13:$N$18,BC44)</f>
        <v>0</v>
      </c>
      <c r="BF44" s="149">
        <f>SUMIFS($BC$13:$BC$18,$O$13:$O$18,$BF$42,$N$13:$N$18,BC44)</f>
        <v>0</v>
      </c>
      <c r="BG44" s="150">
        <f>SUMIFS($BC$13:$BC$18,$O$13:$O$18,$BG$33,$N$13:$N$18,$BC$35)</f>
        <v>0</v>
      </c>
      <c r="BH44" s="144"/>
      <c r="BI44" s="148" t="s">
        <v>8</v>
      </c>
      <c r="BJ44" s="149">
        <f>SUMIFS($BI$13:$BI$18,$O$13:$O$18,$BJ$42,$N$13:$N$18,BI44)</f>
        <v>0</v>
      </c>
      <c r="BK44" s="149">
        <f>SUMIFS($BI$13:$BI$18,$O$13:$O$18,$BK$42,$N$13:$N$18,BI44)</f>
        <v>0</v>
      </c>
      <c r="BL44" s="149">
        <f>SUMIFS($BI$13:$BI$18,$O$13:$O$18,$BL$42,$N$13:$N$18,BI44)</f>
        <v>0</v>
      </c>
      <c r="BM44" s="150"/>
      <c r="BN44" s="144"/>
      <c r="BO44" s="148" t="s">
        <v>8</v>
      </c>
      <c r="BP44" s="149">
        <f>SUMIFS(BO13:BO18,$O$13:$O$18,$BJ$42,$N$13:$N$18,BO44)</f>
        <v>0</v>
      </c>
      <c r="BQ44" s="149">
        <f>SUMIFS(BO13:BO18,$O$13:$O$18,$BK$42,$N$13:$N$18,BO44)</f>
        <v>0</v>
      </c>
      <c r="BR44" s="149">
        <f>SUMIFS(BO13:BO18,$O$13:$O$18,$BL$42,$N$13:$N$18,BO44)</f>
        <v>0</v>
      </c>
      <c r="BS44" s="150"/>
      <c r="BT44" s="144"/>
      <c r="BU44" s="148" t="s">
        <v>8</v>
      </c>
      <c r="BV44" s="149">
        <f>SUMIFS($BU$13:$BU$18,$O$13:$O$18,$BJ$42,$N$13:$N$18,BU44)</f>
        <v>0</v>
      </c>
      <c r="BW44" s="149">
        <f>SUMIFS($BU$13:$BU$18,$O$13:$O$18,$BK$42,$N$13:$N$18,BU44)</f>
        <v>0</v>
      </c>
      <c r="BX44" s="149">
        <f>SUMIFS($BU$13:$BU$18,$O$13:$O$18,$BL$42,$N$13:$N$18,BU44)</f>
        <v>0</v>
      </c>
      <c r="BY44" s="150"/>
      <c r="BZ44" s="144"/>
      <c r="CA44" s="148" t="s">
        <v>8</v>
      </c>
      <c r="CB44" s="149">
        <f>SUMIFS($CA$13:$CA$18,$O$13:$O$18,$BJ$42,$N$13:$N$18,CA44)</f>
        <v>0</v>
      </c>
      <c r="CC44" s="149">
        <f>SUMIFS($CA$13:$CA$18,$O$13:$O$18,$BK$42,$N$13:$N$18,CA44)</f>
        <v>0</v>
      </c>
      <c r="CD44" s="149">
        <f>SUMIFS($CA$13:$CA$18,$O$13:$O$18,$BL$42,$N$13:$N$18,CA44)</f>
        <v>0</v>
      </c>
      <c r="CE44" s="150"/>
      <c r="CF44" s="144"/>
      <c r="CG44" s="148" t="s">
        <v>8</v>
      </c>
      <c r="CH44" s="149">
        <f>SUMIFS($CG$13:$CG$18,$O$13:$O$18,$BJ$42,$N$13:$N$18,CG44)</f>
        <v>0</v>
      </c>
      <c r="CI44" s="149">
        <f>SUMIFS($CG$13:$CG$18,$O$13:$O$18,$BK$42,$N$13:$N$18,CG44)</f>
        <v>0</v>
      </c>
      <c r="CJ44" s="149">
        <f>SUMIFS($CG$13:$CG$18,$O$13:$O$18,$BL$42,$N$13:$N$18,CG44)</f>
        <v>0</v>
      </c>
      <c r="CK44" s="150"/>
      <c r="CL44" s="144"/>
      <c r="CM44" s="148" t="s">
        <v>8</v>
      </c>
      <c r="CN44" s="149">
        <f>SUMIFS($CM$13:$CM$18,$O$13:$O$18,$BJ$42,$N$13:$N$18,CM44)</f>
        <v>0</v>
      </c>
      <c r="CO44" s="149">
        <f>SUMIFS($CM$13:$CM$18,$O$13:$O$18,$BK$42,$N$13:$N$18,CM44)</f>
        <v>0</v>
      </c>
      <c r="CP44" s="149">
        <f>SUMIFS($CM$13:$CM$18,$O$13:$O$18,$BL$42,$N$13:$N$18,CM44)</f>
        <v>0</v>
      </c>
      <c r="CQ44" s="150"/>
      <c r="CR44" s="144"/>
      <c r="CS44" s="148" t="s">
        <v>8</v>
      </c>
      <c r="CT44" s="149">
        <f>SUMIFS($CS$13:$CS$18,$O$13:$O$18,$BJ$42,$N$13:$N$18,CS44)</f>
        <v>0</v>
      </c>
      <c r="CU44" s="149">
        <f>SUMIFS($CS$13:$CS$18,$O$13:$O$18,$BK$42,$N$13:$N$18,CS44)</f>
        <v>0</v>
      </c>
      <c r="CV44" s="149">
        <f>SUMIFS($CS$13:$CS$18,$O$13:$O$18,$BL$42,$N$13:$N$18,CS44)</f>
        <v>0</v>
      </c>
      <c r="CW44" s="150"/>
      <c r="CX44" s="144"/>
      <c r="CY44" s="148" t="s">
        <v>8</v>
      </c>
      <c r="CZ44" s="149">
        <f>SUMIFS($CY$13:$CY$18,$O$13:$O$18,$BJ$42,$N$13:$N$18,CY44)</f>
        <v>0</v>
      </c>
      <c r="DA44" s="149">
        <f>SUMIFS($CY$13:$CY$18,$O$13:$O$18,$BK$42,$N$13:$N$18,CY44)</f>
        <v>0</v>
      </c>
      <c r="DB44" s="149">
        <f>SUMIFS($CY$13:$CY$18,$O$13:$O$18,$BL$42,$N$13:$N$18,CY44)</f>
        <v>0</v>
      </c>
      <c r="DC44" s="150"/>
    </row>
    <row r="45" spans="14:107" ht="19.5" customHeight="1">
      <c r="AL45" s="40"/>
      <c r="AM45" s="40"/>
      <c r="AN45" s="40"/>
      <c r="AO45" s="40"/>
      <c r="AP45" s="40"/>
      <c r="AQ45" s="40"/>
      <c r="AR45" s="40"/>
      <c r="AS45" s="40"/>
      <c r="AT45" s="40"/>
      <c r="AU45" s="40"/>
      <c r="AV45" s="40"/>
      <c r="AW45" s="40"/>
      <c r="AX45" s="40"/>
      <c r="AY45" s="40"/>
      <c r="AZ45" s="40"/>
      <c r="BA45" s="40"/>
      <c r="BB45" s="40"/>
      <c r="BC45" s="148" t="s">
        <v>6</v>
      </c>
      <c r="BD45" s="149">
        <f>SUMIFS($BC$13:$BC$18,$O$13:$O$18,$BD$42,$N$13:$N$18,BC45)</f>
        <v>0</v>
      </c>
      <c r="BE45" s="149">
        <f>SUMIFS($BC$13:$BC$18,$O$13:$O$18,$BE$33,$N$13:$N$18,BC45)</f>
        <v>0</v>
      </c>
      <c r="BF45" s="149">
        <f>SUMIFS($BC$13:$BC$18,$O$13:$O$18,$BF$42,$N$13:$N$18,BC45)</f>
        <v>0</v>
      </c>
      <c r="BG45" s="150">
        <f>SUMIFS($BC$13:$BC$18,$O$13:$O$18,$BG$33,$N$13:$N$18,$BC$36)</f>
        <v>0</v>
      </c>
      <c r="BH45" s="144"/>
      <c r="BI45" s="148" t="s">
        <v>6</v>
      </c>
      <c r="BJ45" s="149">
        <f>SUMIFS($BI$13:$BI$18,$O$13:$O$18,$BJ$42,$N$13:$N$18,BI45)</f>
        <v>0</v>
      </c>
      <c r="BK45" s="149">
        <f>SUMIFS($BI$13:$BI$18,$O$13:$O$18,$BK$42,$N$13:$N$18,BI45)</f>
        <v>0</v>
      </c>
      <c r="BL45" s="149">
        <f>SUMIFS($BI$13:$BI$18,$O$13:$O$18,$BL$42,$N$13:$N$18,BI45)</f>
        <v>0</v>
      </c>
      <c r="BM45" s="150"/>
      <c r="BN45" s="144"/>
      <c r="BO45" s="148" t="s">
        <v>6</v>
      </c>
      <c r="BP45" s="149">
        <f>SUMIFS(BO13:BO18,$O$13:$O$18,$BJ$42,$N$13:$N$18,BO45)</f>
        <v>0</v>
      </c>
      <c r="BQ45" s="149">
        <f>SUMIFS(BO13:BO18,$O$13:$O$18,$BK$42,$N$13:$N$18,BO45)</f>
        <v>0</v>
      </c>
      <c r="BR45" s="149">
        <f>SUMIFS(BO13:BO18,$O$13:$O$18,$BL$42,$N$13:$N$18,BO45)</f>
        <v>0</v>
      </c>
      <c r="BS45" s="150"/>
      <c r="BT45" s="144"/>
      <c r="BU45" s="148" t="s">
        <v>6</v>
      </c>
      <c r="BV45" s="149">
        <f>SUMIFS($BU$13:$BU$18,$O$13:$O$18,$BJ$42,$N$13:$N$18,BU45)</f>
        <v>0</v>
      </c>
      <c r="BW45" s="149">
        <f>SUMIFS($BU$13:$BU$18,$O$13:$O$18,$BK$42,$N$13:$N$18,BU45)</f>
        <v>0</v>
      </c>
      <c r="BX45" s="149">
        <f>SUMIFS($BU$13:$BU$18,$O$13:$O$18,$BL$42,$N$13:$N$18,BU45)</f>
        <v>0</v>
      </c>
      <c r="BY45" s="150"/>
      <c r="BZ45" s="144"/>
      <c r="CA45" s="148" t="s">
        <v>6</v>
      </c>
      <c r="CB45" s="149">
        <f>SUMIFS($CA$13:$CA$18,$O$13:$O$18,$BJ$42,$N$13:$N$18,CA45)</f>
        <v>0</v>
      </c>
      <c r="CC45" s="149">
        <f>SUMIFS($CA$13:$CA$18,$O$13:$O$18,$BK$42,$N$13:$N$18,CA45)</f>
        <v>0</v>
      </c>
      <c r="CD45" s="149">
        <f>SUMIFS($CA$13:$CA$18,$O$13:$O$18,$BL$42,$N$13:$N$18,CA45)</f>
        <v>0</v>
      </c>
      <c r="CE45" s="150"/>
      <c r="CF45" s="144"/>
      <c r="CG45" s="148" t="s">
        <v>6</v>
      </c>
      <c r="CH45" s="149">
        <f>SUMIFS($CG$13:$CG$18,$O$13:$O$18,$BJ$42,$N$13:$N$18,CG45)</f>
        <v>0</v>
      </c>
      <c r="CI45" s="149">
        <f>SUMIFS($CG$13:$CG$18,$O$13:$O$18,$BK$42,$N$13:$N$18,CG45)</f>
        <v>0</v>
      </c>
      <c r="CJ45" s="149">
        <f>SUMIFS($CG$13:$CG$18,$O$13:$O$18,$BL$42,$N$13:$N$18,CG45)</f>
        <v>0</v>
      </c>
      <c r="CK45" s="150"/>
      <c r="CL45" s="144"/>
      <c r="CM45" s="148" t="s">
        <v>6</v>
      </c>
      <c r="CN45" s="149">
        <f>SUMIFS($CM$13:$CM$18,$O$13:$O$18,$BJ$42,$N$13:$N$18,CM45)</f>
        <v>0</v>
      </c>
      <c r="CO45" s="149">
        <f>SUMIFS($CM$13:$CM$18,$O$13:$O$18,$BK$42,$N$13:$N$18,CM45)</f>
        <v>0</v>
      </c>
      <c r="CP45" s="149">
        <f>SUMIFS($CM$13:$CM$18,$O$13:$O$18,$BL$42,$N$13:$N$18,CM45)</f>
        <v>0</v>
      </c>
      <c r="CQ45" s="150"/>
      <c r="CR45" s="144"/>
      <c r="CS45" s="148" t="s">
        <v>6</v>
      </c>
      <c r="CT45" s="149">
        <f>SUMIFS($CS$13:$CS$18,$O$13:$O$18,$BJ$42,$N$13:$N$18,CS45)</f>
        <v>0</v>
      </c>
      <c r="CU45" s="149">
        <f>SUMIFS($CS$13:$CS$18,$O$13:$O$18,$BK$42,$N$13:$N$18,CS45)</f>
        <v>0</v>
      </c>
      <c r="CV45" s="149">
        <f>SUMIFS($CS$13:$CS$18,$O$13:$O$18,$BL$42,$N$13:$N$18,CS45)</f>
        <v>0</v>
      </c>
      <c r="CW45" s="150"/>
      <c r="CX45" s="144"/>
      <c r="CY45" s="148" t="s">
        <v>6</v>
      </c>
      <c r="CZ45" s="149">
        <f>SUMIFS($CY$13:$CY$18,$O$13:$O$18,$BJ$42,$N$13:$N$18,CY45)</f>
        <v>0</v>
      </c>
      <c r="DA45" s="149">
        <f>SUMIFS($CY$13:$CY$18,$O$13:$O$18,$BK$42,$N$13:$N$18,CY45)</f>
        <v>0</v>
      </c>
      <c r="DB45" s="149">
        <f>SUMIFS($CY$13:$CY$18,$O$13:$O$18,$BL$42,$N$13:$N$18,CY45)</f>
        <v>0</v>
      </c>
      <c r="DC45" s="150"/>
    </row>
    <row r="46" spans="14:107" ht="19.5" customHeight="1">
      <c r="AL46" s="40"/>
      <c r="AM46" s="40"/>
      <c r="AN46" s="40"/>
      <c r="AO46" s="40"/>
      <c r="AP46" s="40"/>
      <c r="AQ46" s="40"/>
      <c r="AR46" s="40"/>
      <c r="AS46" s="40"/>
      <c r="AT46" s="40"/>
      <c r="AU46" s="40"/>
      <c r="AV46" s="40"/>
      <c r="AW46" s="40"/>
      <c r="AX46" s="40"/>
      <c r="AY46" s="40"/>
      <c r="AZ46" s="40"/>
      <c r="BA46" s="40"/>
      <c r="BB46" s="40"/>
      <c r="BC46" s="148" t="s">
        <v>5</v>
      </c>
      <c r="BD46" s="149">
        <f>SUMIFS($BC$13:$BC$18,$O$13:$O$18,$BD$42,$N$13:$N$18,BC46)</f>
        <v>0</v>
      </c>
      <c r="BE46" s="149">
        <f>SUMIFS($BC$13:$BC$18,$O$13:$O$18,$BE$33,$N$13:$N$18,$BC$37)</f>
        <v>0</v>
      </c>
      <c r="BF46" s="149">
        <f>SUMIFS($BC$13:$BC$18,$O$13:$O$18,$BF$42,$N$13:$N$18,BC46)</f>
        <v>0</v>
      </c>
      <c r="BG46" s="150">
        <f>SUMIFS($BC$13:$BC$18,$O$13:$O$18,$BG$33,$N$13:$N$18,$BC$37)</f>
        <v>0</v>
      </c>
      <c r="BH46" s="144"/>
      <c r="BI46" s="148" t="s">
        <v>5</v>
      </c>
      <c r="BJ46" s="149">
        <f>SUMIFS($BI$13:$BI$18,$O$13:$O$18,$BJ$42,$N$13:$N$18,BI46)</f>
        <v>0</v>
      </c>
      <c r="BK46" s="149">
        <f>SUMIFS($BI$13:$BI$18,$O$13:$O$18,$BK$42,$N$13:$N$18,BI46)</f>
        <v>0</v>
      </c>
      <c r="BL46" s="149">
        <f>SUMIFS($BI$13:$BI$18,$O$13:$O$18,$BL$42,$N$13:$N$18,BI46)</f>
        <v>0</v>
      </c>
      <c r="BM46" s="150"/>
      <c r="BN46" s="144"/>
      <c r="BO46" s="148" t="s">
        <v>5</v>
      </c>
      <c r="BP46" s="149">
        <f>SUMIFS(BO13:BO18,$O$13:$O$18,$BJ$42,$N$13:$N$18,BO46)</f>
        <v>0</v>
      </c>
      <c r="BQ46" s="149">
        <f>SUMIFS(BO13:BO18,$O$13:$O$18,$BK$42,$N$13:$N$18,BO46)</f>
        <v>0</v>
      </c>
      <c r="BR46" s="149">
        <f>SUMIFS(BO13:BO18,$O$13:$O$18,$BL$42,$N$13:$N$18,BO46)</f>
        <v>0</v>
      </c>
      <c r="BS46" s="150"/>
      <c r="BT46" s="144"/>
      <c r="BU46" s="148" t="s">
        <v>5</v>
      </c>
      <c r="BV46" s="149">
        <f>SUMIFS($BU$13:$BU$18,$O$13:$O$18,$BJ$42,$N$13:$N$18,BU46)</f>
        <v>0</v>
      </c>
      <c r="BW46" s="149">
        <f>SUMIFS($BU$13:$BU$18,$O$13:$O$18,$BK$42,$N$13:$N$18,BU46)</f>
        <v>0</v>
      </c>
      <c r="BX46" s="149">
        <f>SUMIFS($BU$13:$BU$18,$O$13:$O$18,$BL$42,$N$13:$N$18,BU46)</f>
        <v>0</v>
      </c>
      <c r="BY46" s="150"/>
      <c r="BZ46" s="144"/>
      <c r="CA46" s="148" t="s">
        <v>5</v>
      </c>
      <c r="CB46" s="149">
        <f>SUMIFS($CA$13:$CA$18,$O$13:$O$18,$BJ$42,$N$13:$N$18,CA46)</f>
        <v>0</v>
      </c>
      <c r="CC46" s="149">
        <f>SUMIFS($CA$13:$CA$18,$O$13:$O$18,$BK$42,$N$13:$N$18,CA46)</f>
        <v>0</v>
      </c>
      <c r="CD46" s="149">
        <f>SUMIFS($CA$13:$CA$18,$O$13:$O$18,$BL$42,$N$13:$N$18,CA46)</f>
        <v>0</v>
      </c>
      <c r="CE46" s="150"/>
      <c r="CF46" s="144"/>
      <c r="CG46" s="148" t="s">
        <v>5</v>
      </c>
      <c r="CH46" s="149">
        <f>SUMIFS($CG$13:$CG$18,$O$13:$O$18,$BJ$42,$N$13:$N$18,CG46)</f>
        <v>0</v>
      </c>
      <c r="CI46" s="149">
        <f>SUMIFS($CG$13:$CG$18,$O$13:$O$18,$BK$42,$N$13:$N$18,CG46)</f>
        <v>0</v>
      </c>
      <c r="CJ46" s="149">
        <f>SUMIFS($CG$13:$CG$18,$O$13:$O$18,$BL$42,$N$13:$N$18,CG46)</f>
        <v>0</v>
      </c>
      <c r="CK46" s="150"/>
      <c r="CL46" s="144"/>
      <c r="CM46" s="148" t="s">
        <v>5</v>
      </c>
      <c r="CN46" s="149">
        <f>SUMIFS($CM$13:$CM$18,$O$13:$O$18,$BJ$42,$N$13:$N$18,CM46)</f>
        <v>0</v>
      </c>
      <c r="CO46" s="149">
        <f>SUMIFS($CM$13:$CM$18,$O$13:$O$18,$BK$42,$N$13:$N$18,CM46)</f>
        <v>0</v>
      </c>
      <c r="CP46" s="149">
        <f>SUMIFS($CM$13:$CM$18,$O$13:$O$18,$BL$42,$N$13:$N$18,CM46)</f>
        <v>0</v>
      </c>
      <c r="CQ46" s="150"/>
      <c r="CR46" s="144"/>
      <c r="CS46" s="148" t="s">
        <v>5</v>
      </c>
      <c r="CT46" s="149">
        <f>SUMIFS($CS$13:$CS$18,$O$13:$O$18,$BJ$42,$N$13:$N$18,CS46)</f>
        <v>0</v>
      </c>
      <c r="CU46" s="149">
        <f>SUMIFS($CS$13:$CS$18,$O$13:$O$18,$BK$42,$N$13:$N$18,CS46)</f>
        <v>0</v>
      </c>
      <c r="CV46" s="149">
        <f>SUMIFS($CS$13:$CS$18,$O$13:$O$18,$BL$42,$N$13:$N$18,CS46)</f>
        <v>0</v>
      </c>
      <c r="CW46" s="150"/>
      <c r="CX46" s="144"/>
      <c r="CY46" s="148" t="s">
        <v>5</v>
      </c>
      <c r="CZ46" s="149">
        <f>SUMIFS($CY$13:$CY$18,$O$13:$O$18,$BJ$42,$N$13:$N$18,CY46)</f>
        <v>0</v>
      </c>
      <c r="DA46" s="149">
        <f>SUMIFS($CY$13:$CY$18,$O$13:$O$18,$BK$42,$N$13:$N$18,CY46)</f>
        <v>0</v>
      </c>
      <c r="DB46" s="149">
        <f>SUMIFS($CY$13:$CY$18,$O$13:$O$18,$BL$42,$N$13:$N$18,CY46)</f>
        <v>0</v>
      </c>
      <c r="DC46" s="150"/>
    </row>
    <row r="47" spans="14:107" ht="19.5" customHeight="1">
      <c r="AL47" s="41"/>
      <c r="AM47" s="41"/>
      <c r="AN47" s="41"/>
      <c r="AO47" s="41"/>
      <c r="AP47" s="41"/>
      <c r="AQ47" s="41"/>
      <c r="AR47" s="41"/>
      <c r="AS47" s="41"/>
      <c r="AT47" s="41"/>
      <c r="AU47" s="41"/>
      <c r="AV47" s="41"/>
      <c r="AW47" s="41"/>
      <c r="AX47" s="41"/>
      <c r="AY47" s="41"/>
      <c r="AZ47" s="41"/>
      <c r="BA47" s="41"/>
      <c r="BB47" s="41"/>
      <c r="BC47" s="145" t="s">
        <v>27</v>
      </c>
      <c r="BD47" s="151">
        <f>SUM(BD43:BD46)</f>
        <v>0</v>
      </c>
      <c r="BE47" s="151">
        <f>SUM(BE43:BE46)</f>
        <v>0</v>
      </c>
      <c r="BF47" s="151">
        <f>SUM(BF43:BF46)</f>
        <v>0</v>
      </c>
      <c r="BG47" s="152">
        <f>SUM(BG43:BG46)</f>
        <v>0</v>
      </c>
      <c r="BH47" s="144"/>
      <c r="BI47" s="145" t="s">
        <v>27</v>
      </c>
      <c r="BJ47" s="151">
        <f>SUM(BJ43:BJ46)</f>
        <v>0</v>
      </c>
      <c r="BK47" s="151">
        <f>SUM(BK43:BK46)</f>
        <v>0</v>
      </c>
      <c r="BL47" s="151">
        <f>SUM(BL43:BL46)</f>
        <v>0</v>
      </c>
      <c r="BM47" s="152"/>
      <c r="BN47" s="144"/>
      <c r="BO47" s="145" t="s">
        <v>27</v>
      </c>
      <c r="BP47" s="151">
        <f>SUM(BP43:BP46)</f>
        <v>0</v>
      </c>
      <c r="BQ47" s="151">
        <f>SUM(BQ43:BQ46)</f>
        <v>0</v>
      </c>
      <c r="BR47" s="151">
        <f>SUM(BR43:BR46)</f>
        <v>0</v>
      </c>
      <c r="BS47" s="152"/>
      <c r="BT47" s="144"/>
      <c r="BU47" s="145" t="s">
        <v>27</v>
      </c>
      <c r="BV47" s="151">
        <f>SUM(BV43:BV46)</f>
        <v>0</v>
      </c>
      <c r="BW47" s="151">
        <f>SUM(BW43:BW46)</f>
        <v>0</v>
      </c>
      <c r="BX47" s="151">
        <f>SUM(BX43:BX46)</f>
        <v>0</v>
      </c>
      <c r="BY47" s="152"/>
      <c r="BZ47" s="144"/>
      <c r="CA47" s="145" t="s">
        <v>27</v>
      </c>
      <c r="CB47" s="151">
        <f>SUM(CB43:CB46)</f>
        <v>0</v>
      </c>
      <c r="CC47" s="151">
        <f>SUM(CC43:CC46)</f>
        <v>0</v>
      </c>
      <c r="CD47" s="151">
        <f>SUM(CD43:CD46)</f>
        <v>0</v>
      </c>
      <c r="CE47" s="152"/>
      <c r="CF47" s="144"/>
      <c r="CG47" s="145" t="s">
        <v>27</v>
      </c>
      <c r="CH47" s="151">
        <f>SUM(CH43:CH46)</f>
        <v>0</v>
      </c>
      <c r="CI47" s="151">
        <f>SUM(CI43:CI46)</f>
        <v>0</v>
      </c>
      <c r="CJ47" s="151">
        <f>SUM(CJ43:CJ46)</f>
        <v>0</v>
      </c>
      <c r="CK47" s="152"/>
      <c r="CL47" s="144"/>
      <c r="CM47" s="145" t="s">
        <v>27</v>
      </c>
      <c r="CN47" s="151">
        <f>SUM(CN43:CN46)</f>
        <v>0</v>
      </c>
      <c r="CO47" s="151">
        <f>SUM(CO43:CO46)</f>
        <v>0</v>
      </c>
      <c r="CP47" s="151">
        <f>SUM(CP43:CP46)</f>
        <v>0</v>
      </c>
      <c r="CQ47" s="152"/>
      <c r="CR47" s="144"/>
      <c r="CS47" s="145" t="s">
        <v>27</v>
      </c>
      <c r="CT47" s="151">
        <f>SUM(CT43:CT46)</f>
        <v>0</v>
      </c>
      <c r="CU47" s="151">
        <f>SUM(CU43:CU46)</f>
        <v>0</v>
      </c>
      <c r="CV47" s="151">
        <f>SUM(CV43:CV46)</f>
        <v>0</v>
      </c>
      <c r="CW47" s="152"/>
      <c r="CX47" s="144"/>
      <c r="CY47" s="145" t="s">
        <v>27</v>
      </c>
      <c r="CZ47" s="151">
        <f>SUM(CZ43:CZ46)</f>
        <v>0</v>
      </c>
      <c r="DA47" s="151">
        <f>SUM(DA43:DA46)</f>
        <v>0</v>
      </c>
      <c r="DB47" s="151">
        <f>SUM(DB43:DB46)</f>
        <v>0</v>
      </c>
      <c r="DC47" s="152"/>
    </row>
    <row r="48" spans="14:107" ht="19.5" customHeight="1">
      <c r="AL48" s="41"/>
      <c r="AM48" s="41"/>
      <c r="AN48" s="41"/>
      <c r="AO48" s="41"/>
      <c r="AP48" s="41"/>
      <c r="AQ48" s="41"/>
      <c r="AR48" s="41"/>
      <c r="AS48" s="41"/>
      <c r="AT48" s="41"/>
      <c r="AU48" s="41"/>
      <c r="AV48" s="41"/>
      <c r="AW48" s="41"/>
      <c r="AX48" s="41"/>
      <c r="AY48" s="41"/>
      <c r="AZ48" s="41"/>
      <c r="BA48" s="41"/>
      <c r="BB48" s="41"/>
      <c r="BC48" s="153" t="s">
        <v>81</v>
      </c>
      <c r="BD48" s="154">
        <f>BD47+BE47+BF47+BG47</f>
        <v>0</v>
      </c>
      <c r="BE48" s="155"/>
      <c r="BF48" s="156"/>
      <c r="BG48" s="157"/>
      <c r="BH48" s="144"/>
      <c r="BI48" s="153" t="s">
        <v>81</v>
      </c>
      <c r="BJ48" s="154">
        <f>BJ47+BK47+BL47+BM47</f>
        <v>0</v>
      </c>
      <c r="BK48" s="155"/>
      <c r="BL48" s="156"/>
      <c r="BM48" s="157"/>
      <c r="BN48" s="144"/>
      <c r="BO48" s="153" t="s">
        <v>81</v>
      </c>
      <c r="BP48" s="154">
        <f>BP47+BQ47+BR47+BS47</f>
        <v>0</v>
      </c>
      <c r="BQ48" s="155"/>
      <c r="BR48" s="156"/>
      <c r="BS48" s="157"/>
      <c r="BT48" s="144"/>
      <c r="BU48" s="153" t="s">
        <v>81</v>
      </c>
      <c r="BV48" s="154">
        <f>BV47+BW47+BX47+BY47</f>
        <v>0</v>
      </c>
      <c r="BW48" s="155"/>
      <c r="BX48" s="156"/>
      <c r="BY48" s="157"/>
      <c r="BZ48" s="144"/>
      <c r="CA48" s="153" t="s">
        <v>81</v>
      </c>
      <c r="CB48" s="154">
        <f>CB47+CC47+CD47+CE47</f>
        <v>0</v>
      </c>
      <c r="CC48" s="155"/>
      <c r="CD48" s="156"/>
      <c r="CE48" s="157"/>
      <c r="CF48" s="144"/>
      <c r="CG48" s="153" t="s">
        <v>81</v>
      </c>
      <c r="CH48" s="154">
        <f>CH47+CI47+CJ47+CK47</f>
        <v>0</v>
      </c>
      <c r="CI48" s="155"/>
      <c r="CJ48" s="156"/>
      <c r="CK48" s="157"/>
      <c r="CL48" s="144"/>
      <c r="CM48" s="153" t="s">
        <v>81</v>
      </c>
      <c r="CN48" s="154">
        <f>CN47+CO47+CP47+CQ47</f>
        <v>0</v>
      </c>
      <c r="CO48" s="155"/>
      <c r="CP48" s="156"/>
      <c r="CQ48" s="157"/>
      <c r="CR48" s="144"/>
      <c r="CS48" s="153" t="s">
        <v>81</v>
      </c>
      <c r="CT48" s="154">
        <f>CT47+CU47+CV47+CW47</f>
        <v>0</v>
      </c>
      <c r="CU48" s="155"/>
      <c r="CV48" s="156"/>
      <c r="CW48" s="157"/>
      <c r="CX48" s="144"/>
      <c r="CY48" s="153" t="s">
        <v>81</v>
      </c>
      <c r="CZ48" s="154">
        <f>CZ47+DA47+DB47+DC47</f>
        <v>0</v>
      </c>
      <c r="DA48" s="155"/>
      <c r="DB48" s="156"/>
      <c r="DC48" s="157"/>
    </row>
    <row r="49" spans="35:107" ht="19.5" customHeight="1">
      <c r="AI49" s="39"/>
      <c r="AJ49" s="39"/>
      <c r="AK49" s="39"/>
      <c r="AL49" s="39"/>
      <c r="AM49" s="39"/>
      <c r="AN49" s="39"/>
      <c r="AO49" s="39"/>
      <c r="AP49" s="39"/>
      <c r="AQ49" s="39"/>
      <c r="AR49" s="39"/>
      <c r="AS49" s="39"/>
      <c r="AT49" s="39"/>
      <c r="AU49" s="39"/>
      <c r="AV49" s="39"/>
      <c r="AW49" s="39"/>
      <c r="AX49" s="39"/>
      <c r="AY49" s="39"/>
      <c r="AZ49" s="39"/>
      <c r="BA49" s="39"/>
      <c r="BB49" s="39"/>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row>
    <row r="50" spans="35:107" ht="19.5" customHeight="1">
      <c r="AL50" s="39"/>
      <c r="AM50" s="39"/>
      <c r="AN50" s="39"/>
      <c r="AO50" s="39"/>
      <c r="AP50" s="39"/>
      <c r="AQ50" s="39"/>
      <c r="AR50" s="39"/>
      <c r="AS50" s="39"/>
      <c r="AT50" s="39"/>
      <c r="AU50" s="39"/>
      <c r="AV50" s="39"/>
      <c r="AW50" s="39"/>
      <c r="AX50" s="39"/>
      <c r="AY50" s="39"/>
      <c r="AZ50" s="39"/>
      <c r="BA50" s="39"/>
      <c r="BC50" s="143"/>
      <c r="BD50" s="240" t="s">
        <v>82</v>
      </c>
      <c r="BE50" s="241"/>
      <c r="BF50" s="242"/>
      <c r="BG50" s="243"/>
      <c r="BH50" s="144"/>
      <c r="BI50" s="143"/>
      <c r="BJ50" s="240" t="s">
        <v>82</v>
      </c>
      <c r="BK50" s="241"/>
      <c r="BL50" s="242"/>
      <c r="BM50" s="243"/>
      <c r="BN50" s="144"/>
      <c r="BO50" s="143"/>
      <c r="BP50" s="240" t="s">
        <v>82</v>
      </c>
      <c r="BQ50" s="241"/>
      <c r="BR50" s="242"/>
      <c r="BS50" s="243"/>
      <c r="BT50" s="144"/>
      <c r="BU50" s="143"/>
      <c r="BV50" s="240" t="s">
        <v>82</v>
      </c>
      <c r="BW50" s="241"/>
      <c r="BX50" s="242"/>
      <c r="BY50" s="243"/>
      <c r="BZ50" s="144"/>
      <c r="CA50" s="143"/>
      <c r="CB50" s="240" t="s">
        <v>82</v>
      </c>
      <c r="CC50" s="241"/>
      <c r="CD50" s="242"/>
      <c r="CE50" s="243"/>
      <c r="CF50" s="144"/>
      <c r="CG50" s="143"/>
      <c r="CH50" s="240" t="s">
        <v>82</v>
      </c>
      <c r="CI50" s="241"/>
      <c r="CJ50" s="242"/>
      <c r="CK50" s="243"/>
      <c r="CL50" s="144"/>
      <c r="CM50" s="143"/>
      <c r="CN50" s="240" t="s">
        <v>82</v>
      </c>
      <c r="CO50" s="241"/>
      <c r="CP50" s="242"/>
      <c r="CQ50" s="243"/>
      <c r="CR50" s="144"/>
      <c r="CS50" s="143"/>
      <c r="CT50" s="240" t="s">
        <v>82</v>
      </c>
      <c r="CU50" s="241"/>
      <c r="CV50" s="242"/>
      <c r="CW50" s="243"/>
      <c r="CX50" s="144"/>
      <c r="CY50" s="143"/>
      <c r="CZ50" s="240" t="s">
        <v>82</v>
      </c>
      <c r="DA50" s="241"/>
      <c r="DB50" s="242"/>
      <c r="DC50" s="243"/>
    </row>
    <row r="51" spans="35:107" ht="19.5" customHeight="1">
      <c r="BC51" s="145"/>
      <c r="BD51" s="146" t="s">
        <v>79</v>
      </c>
      <c r="BE51" s="146" t="s">
        <v>7</v>
      </c>
      <c r="BF51" s="146" t="s">
        <v>20</v>
      </c>
      <c r="BG51" s="147" t="s">
        <v>22</v>
      </c>
      <c r="BH51" s="144"/>
      <c r="BI51" s="145"/>
      <c r="BJ51" s="146" t="s">
        <v>79</v>
      </c>
      <c r="BK51" s="146" t="s">
        <v>7</v>
      </c>
      <c r="BL51" s="146" t="s">
        <v>20</v>
      </c>
      <c r="BM51" s="147"/>
      <c r="BN51" s="144"/>
      <c r="BO51" s="145"/>
      <c r="BP51" s="146" t="s">
        <v>79</v>
      </c>
      <c r="BQ51" s="146" t="s">
        <v>7</v>
      </c>
      <c r="BR51" s="146" t="s">
        <v>20</v>
      </c>
      <c r="BS51" s="147"/>
      <c r="BT51" s="144"/>
      <c r="BU51" s="145"/>
      <c r="BV51" s="146" t="s">
        <v>79</v>
      </c>
      <c r="BW51" s="146" t="s">
        <v>7</v>
      </c>
      <c r="BX51" s="146" t="s">
        <v>20</v>
      </c>
      <c r="BY51" s="147"/>
      <c r="BZ51" s="144"/>
      <c r="CA51" s="145"/>
      <c r="CB51" s="146" t="s">
        <v>79</v>
      </c>
      <c r="CC51" s="146" t="s">
        <v>7</v>
      </c>
      <c r="CD51" s="146" t="s">
        <v>20</v>
      </c>
      <c r="CE51" s="147"/>
      <c r="CF51" s="144"/>
      <c r="CG51" s="145"/>
      <c r="CH51" s="146" t="s">
        <v>79</v>
      </c>
      <c r="CI51" s="146" t="s">
        <v>7</v>
      </c>
      <c r="CJ51" s="146" t="s">
        <v>20</v>
      </c>
      <c r="CK51" s="147"/>
      <c r="CL51" s="144"/>
      <c r="CM51" s="145"/>
      <c r="CN51" s="146" t="s">
        <v>79</v>
      </c>
      <c r="CO51" s="146" t="s">
        <v>7</v>
      </c>
      <c r="CP51" s="146" t="s">
        <v>20</v>
      </c>
      <c r="CQ51" s="147"/>
      <c r="CR51" s="144"/>
      <c r="CS51" s="145"/>
      <c r="CT51" s="146" t="s">
        <v>79</v>
      </c>
      <c r="CU51" s="146" t="s">
        <v>7</v>
      </c>
      <c r="CV51" s="146" t="s">
        <v>20</v>
      </c>
      <c r="CW51" s="147"/>
      <c r="CX51" s="144"/>
      <c r="CY51" s="145"/>
      <c r="CZ51" s="146" t="s">
        <v>79</v>
      </c>
      <c r="DA51" s="146" t="s">
        <v>7</v>
      </c>
      <c r="DB51" s="146" t="s">
        <v>20</v>
      </c>
      <c r="DC51" s="147"/>
    </row>
    <row r="52" spans="35:107" ht="19.5" customHeight="1">
      <c r="BC52" s="106">
        <v>1.1499999999999999</v>
      </c>
      <c r="BD52" s="149">
        <f>SUMIFS($BD$13:$BD$18,$O$13:$O$18,$BD$51,$N$13:$N$18,BC52)</f>
        <v>0</v>
      </c>
      <c r="BE52" s="149">
        <f>SUMIFS($BD$13:$BD$18,$O$13:$O$18,$BE$51,$N$13:$N$18,BC52)</f>
        <v>0</v>
      </c>
      <c r="BF52" s="149">
        <f>SUMIFS($BD$13:$BD$18,$O$13:$O$18,$BF$51,$N$13:$N$18,BC52)</f>
        <v>0</v>
      </c>
      <c r="BG52" s="150">
        <f>SUMIFS($BD$13:$BD$18,$O$13:$O$18,$BG$33,$N$13:$N$18,$BC$34)</f>
        <v>0</v>
      </c>
      <c r="BH52" s="144"/>
      <c r="BI52" s="106">
        <v>1.1499999999999999</v>
      </c>
      <c r="BJ52" s="149">
        <f>SUMIFS($BJ$13:$BJ$18,$O$13:$O$18,$BD$51,$N$13:$N$18,BI52)</f>
        <v>0</v>
      </c>
      <c r="BK52" s="149">
        <f>SUMIFS($BJ$13:$BJ$18,$O$13:$O$18,$BE$51,$N$13:$N$18,BC52)</f>
        <v>0</v>
      </c>
      <c r="BL52" s="149">
        <f>SUMIFS($BJ$13:$BJ$18,$O$13:$O$18,$BF$51,$N$13:$N$18,BC52)</f>
        <v>0</v>
      </c>
      <c r="BM52" s="150"/>
      <c r="BN52" s="144"/>
      <c r="BO52" s="106">
        <v>1.1499999999999999</v>
      </c>
      <c r="BP52" s="149">
        <f>SUMIFS(BP$13:BP$18,$O$13:$O$18,$BD$51,$N$13:$N$18,BO52)</f>
        <v>0</v>
      </c>
      <c r="BQ52" s="149">
        <f>SUMIFS(BP$13:BP$18,$O$13:$O$18,$BE$51,$N$13:$N$18,BI52)</f>
        <v>0</v>
      </c>
      <c r="BR52" s="149">
        <f>SUMIFS(BP$13:BP$18,$O$13:$O$18,$BF$51,$N$13:$N$18,BI52)</f>
        <v>0</v>
      </c>
      <c r="BS52" s="150"/>
      <c r="BT52" s="144"/>
      <c r="BU52" s="106">
        <v>1.1499999999999999</v>
      </c>
      <c r="BV52" s="149">
        <f>SUMIFS($BV$13:$BV$18,$O$13:$O$18,$BD$51,$N$13:$N$18,BU52)</f>
        <v>0</v>
      </c>
      <c r="BW52" s="149">
        <f>SUMIFS($BV$13:$BV$18,$O$13:$O$18,$BE$51,$N$13:$N$18,BO52)</f>
        <v>0</v>
      </c>
      <c r="BX52" s="149">
        <f>SUMIFS($BV$13:$BV$18,$O$13:$O$18,$BF$51,$N$13:$N$18,BO52)</f>
        <v>0</v>
      </c>
      <c r="BY52" s="150"/>
      <c r="BZ52" s="144"/>
      <c r="CA52" s="106">
        <v>1.1499999999999999</v>
      </c>
      <c r="CB52" s="149">
        <f>SUMIFS($CB$13:$CB$18,$O$13:$O$18,$BD$51,$N$13:$N$18,CA52)</f>
        <v>0</v>
      </c>
      <c r="CC52" s="149">
        <f>SUMIFS($CB$13:$CB$18,$O$13:$O$18,$BE$51,$N$13:$N$18,BU52)</f>
        <v>0</v>
      </c>
      <c r="CD52" s="149">
        <f>SUMIFS($CB$13:$CB$18,$O$13:$O$18,$BF$51,$N$13:$N$18,BU52)</f>
        <v>0</v>
      </c>
      <c r="CE52" s="150"/>
      <c r="CF52" s="144"/>
      <c r="CG52" s="106">
        <v>1.1499999999999999</v>
      </c>
      <c r="CH52" s="149">
        <f>SUMIFS($CH$13:$CH$18,$O$13:$O$18,$BD$51,$N$13:$N$18,CG52)</f>
        <v>0</v>
      </c>
      <c r="CI52" s="149">
        <f>SUMIFS($CH$13:$CH$18,$O$13:$O$18,$BE$51,$N$13:$N$18,CA52)</f>
        <v>0</v>
      </c>
      <c r="CJ52" s="149">
        <f>SUMIFS($CH$13:$CH$18,$O$13:$O$18,$BF$51,$N$13:$N$18,CA52)</f>
        <v>0</v>
      </c>
      <c r="CK52" s="150"/>
      <c r="CL52" s="144"/>
      <c r="CM52" s="106">
        <v>1.1499999999999999</v>
      </c>
      <c r="CN52" s="149">
        <f>SUMIFS($CN$13:$CN$18,$O$13:$O$18,$BD$51,$N$13:$N$18,CM52)</f>
        <v>0</v>
      </c>
      <c r="CO52" s="149">
        <f>SUMIFS($CN$13:$CN$18,$O$13:$O$18,$BE$51,$N$13:$N$18,CG52)</f>
        <v>0</v>
      </c>
      <c r="CP52" s="149">
        <f>SUMIFS($CN$13:$CN$18,$O$13:$O$18,$BF$51,$N$13:$N$18,CG52)</f>
        <v>0</v>
      </c>
      <c r="CQ52" s="150"/>
      <c r="CR52" s="144"/>
      <c r="CS52" s="106">
        <v>1.1499999999999999</v>
      </c>
      <c r="CT52" s="149">
        <f>SUMIFS($CT$13:$CT$18,$O$13:$O$18,$BD$51,$N$13:$N$18,CS52)</f>
        <v>0</v>
      </c>
      <c r="CU52" s="149">
        <f>SUMIFS($CT$13:$CT$18,$O$13:$O$18,$BE$51,$N$13:$N$18,CM52)</f>
        <v>0</v>
      </c>
      <c r="CV52" s="149">
        <f>SUMIFS($CT$13:$CT$18,$O$13:$O$18,$BF$51,$N$13:$N$18,CM52)</f>
        <v>0</v>
      </c>
      <c r="CW52" s="150"/>
      <c r="CX52" s="144"/>
      <c r="CY52" s="106">
        <v>1.1499999999999999</v>
      </c>
      <c r="CZ52" s="149">
        <f>SUMIFS($CZ$13:$CZ$18,$O$13:$O$18,$BD$51,$N$13:$N$18,CY52)</f>
        <v>0</v>
      </c>
      <c r="DA52" s="149">
        <f>SUMIFS($CZ$13:$CZ$18,$O$13:$O$18,$BE$51,$N$13:$N$18,CS52)</f>
        <v>0</v>
      </c>
      <c r="DB52" s="149">
        <f>SUMIFS($CZ$13:$CZ$18,$O$13:$O$18,$BF$51,$N$13:$N$18,CS52)</f>
        <v>0</v>
      </c>
      <c r="DC52" s="150"/>
    </row>
    <row r="53" spans="35:107" ht="19.5" customHeight="1">
      <c r="BC53" s="148" t="s">
        <v>8</v>
      </c>
      <c r="BD53" s="149">
        <f>SUMIFS($BD$13:$BD$18,$O$13:$O$18,$BD$51,$N$13:$N$18,BC53)</f>
        <v>0</v>
      </c>
      <c r="BE53" s="149">
        <f>SUMIFS($BD$13:$BD$18,$O$13:$O$18,$BE$51,$N$13:$N$18,BC53)</f>
        <v>0</v>
      </c>
      <c r="BF53" s="149">
        <f>SUMIFS($BD$13:$BD$18,$O$13:$O$18,$BF$51,$N$13:$N$18,BC53)</f>
        <v>0</v>
      </c>
      <c r="BG53" s="150">
        <f>SUMIFS($BD$13:$BD$18,$O$13:$O$18,$BG$33,$N$13:$N$18,$BC$35)</f>
        <v>0</v>
      </c>
      <c r="BH53" s="144"/>
      <c r="BI53" s="148" t="s">
        <v>8</v>
      </c>
      <c r="BJ53" s="149">
        <f>SUMIFS($BJ$13:$BJ$18,$O$13:$O$18,$BD$51,$N$13:$N$18,BI53)</f>
        <v>0</v>
      </c>
      <c r="BK53" s="149">
        <f>SUMIFS($BJ$13:$BJ$18,$O$13:$O$18,$BE$51,$N$13:$N$18,BC53)</f>
        <v>0</v>
      </c>
      <c r="BL53" s="149">
        <f>SUMIFS($BJ$13:$BJ$18,$O$13:$O$18,$BF$51,$N$13:$N$18,BC53)</f>
        <v>0</v>
      </c>
      <c r="BM53" s="150"/>
      <c r="BN53" s="144"/>
      <c r="BO53" s="148" t="s">
        <v>8</v>
      </c>
      <c r="BP53" s="149">
        <f>SUMIFS(BP$13:BP$18,$O$13:$O$18,$BD$51,$N$13:$N$18,BO53)</f>
        <v>0</v>
      </c>
      <c r="BQ53" s="149">
        <f>SUMIFS(BP$13:BP$18,$O$13:$O$18,$BE$51,$N$13:$N$18,BI53)</f>
        <v>0</v>
      </c>
      <c r="BR53" s="149">
        <f>SUMIFS(BP$13:BP$18,$O$13:$O$18,$BF$51,$N$13:$N$18,BI53)</f>
        <v>0</v>
      </c>
      <c r="BS53" s="150"/>
      <c r="BT53" s="144"/>
      <c r="BU53" s="148" t="s">
        <v>8</v>
      </c>
      <c r="BV53" s="149">
        <f>SUMIFS($BV$13:$BV$18,$O$13:$O$18,$BD$51,$N$13:$N$18,BU53)</f>
        <v>0</v>
      </c>
      <c r="BW53" s="149">
        <f>SUMIFS($BV$13:$BV$18,$O$13:$O$18,$BE$51,$N$13:$N$18,BO53)</f>
        <v>0</v>
      </c>
      <c r="BX53" s="149">
        <f>SUMIFS($BV$13:$BV$18,$O$13:$O$18,$BF$51,$N$13:$N$18,BO53)</f>
        <v>0</v>
      </c>
      <c r="BY53" s="150"/>
      <c r="BZ53" s="144"/>
      <c r="CA53" s="148" t="s">
        <v>8</v>
      </c>
      <c r="CB53" s="149">
        <f>SUMIFS($CB$13:$CB$18,$O$13:$O$18,$BD$51,$N$13:$N$18,CA53)</f>
        <v>0</v>
      </c>
      <c r="CC53" s="149">
        <f>SUMIFS($CB$13:$CB$18,$O$13:$O$18,$BE$51,$N$13:$N$18,BU53)</f>
        <v>0</v>
      </c>
      <c r="CD53" s="149">
        <f>SUMIFS($CB$13:$CB$18,$O$13:$O$18,$BF$51,$N$13:$N$18,BU53)</f>
        <v>0</v>
      </c>
      <c r="CE53" s="150"/>
      <c r="CF53" s="144"/>
      <c r="CG53" s="148" t="s">
        <v>8</v>
      </c>
      <c r="CH53" s="149">
        <f>SUMIFS($CH$13:$CH$18,$O$13:$O$18,$BD$51,$N$13:$N$18,CG53)</f>
        <v>0</v>
      </c>
      <c r="CI53" s="149">
        <f>SUMIFS($CH$13:$CH$18,$O$13:$O$18,$BE$51,$N$13:$N$18,CA53)</f>
        <v>0</v>
      </c>
      <c r="CJ53" s="149">
        <f>SUMIFS($CH$13:$CH$18,$O$13:$O$18,$BF$51,$N$13:$N$18,CA53)</f>
        <v>0</v>
      </c>
      <c r="CK53" s="150"/>
      <c r="CL53" s="144"/>
      <c r="CM53" s="148" t="s">
        <v>8</v>
      </c>
      <c r="CN53" s="149">
        <f>SUMIFS($CN$13:$CN$18,$O$13:$O$18,$BD$51,$N$13:$N$18,CM53)</f>
        <v>0</v>
      </c>
      <c r="CO53" s="149">
        <f>SUMIFS($CN$13:$CN$18,$O$13:$O$18,$BE$51,$N$13:$N$18,CG53)</f>
        <v>0</v>
      </c>
      <c r="CP53" s="149">
        <f>SUMIFS($CN$13:$CN$18,$O$13:$O$18,$BF$51,$N$13:$N$18,CG53)</f>
        <v>0</v>
      </c>
      <c r="CQ53" s="150"/>
      <c r="CR53" s="144"/>
      <c r="CS53" s="148" t="s">
        <v>8</v>
      </c>
      <c r="CT53" s="149">
        <f>SUMIFS($CT$13:$CT$18,$O$13:$O$18,$BD$51,$N$13:$N$18,CS53)</f>
        <v>0</v>
      </c>
      <c r="CU53" s="149">
        <f>SUMIFS($CT$13:$CT$18,$O$13:$O$18,$BE$51,$N$13:$N$18,CM53)</f>
        <v>0</v>
      </c>
      <c r="CV53" s="149">
        <f>SUMIFS($CT$13:$CT$18,$O$13:$O$18,$BF$51,$N$13:$N$18,CM53)</f>
        <v>0</v>
      </c>
      <c r="CW53" s="150"/>
      <c r="CX53" s="144"/>
      <c r="CY53" s="148" t="s">
        <v>8</v>
      </c>
      <c r="CZ53" s="149">
        <f>SUMIFS($CZ$13:$CZ$18,$O$13:$O$18,$BD$51,$N$13:$N$18,CY53)</f>
        <v>0</v>
      </c>
      <c r="DA53" s="149">
        <f>SUMIFS($CZ$13:$CZ$18,$O$13:$O$18,$BE$51,$N$13:$N$18,CS53)</f>
        <v>0</v>
      </c>
      <c r="DB53" s="149">
        <f>SUMIFS($CZ$13:$CZ$18,$O$13:$O$18,$BF$51,$N$13:$N$18,CS53)</f>
        <v>0</v>
      </c>
      <c r="DC53" s="150"/>
    </row>
    <row r="54" spans="35:107" ht="19.5" customHeight="1">
      <c r="BC54" s="148" t="s">
        <v>6</v>
      </c>
      <c r="BD54" s="149">
        <f>SUMIFS($BD$13:$BD$18,$O$13:$O$18,$BD$51,$N$13:$N$18,BC54)</f>
        <v>0</v>
      </c>
      <c r="BE54" s="149">
        <f>SUMIFS($BD$13:$BD$18,$O$13:$O$18,$BE$51,$N$13:$N$18,BC54)</f>
        <v>0</v>
      </c>
      <c r="BF54" s="149">
        <f>SUMIFS($BD$13:$BD$18,$O$13:$O$18,$BF$51,$N$13:$N$18,BC54)</f>
        <v>0</v>
      </c>
      <c r="BG54" s="150">
        <f>SUMIFS($BD$13:$BD$18,$O$13:$O$18,$BG$33,$N$13:$N$18,$BC$36)</f>
        <v>0</v>
      </c>
      <c r="BH54" s="144"/>
      <c r="BI54" s="148" t="s">
        <v>6</v>
      </c>
      <c r="BJ54" s="149">
        <f>SUMIFS($BJ$13:$BJ$18,$O$13:$O$18,$BD$51,$N$13:$N$18,BI54)</f>
        <v>0</v>
      </c>
      <c r="BK54" s="149">
        <f>SUMIFS($BJ$13:$BJ$18,$O$13:$O$18,$BE$51,$N$13:$N$18,BC54)</f>
        <v>0</v>
      </c>
      <c r="BL54" s="149">
        <f>SUMIFS($BJ$13:$BJ$18,$O$13:$O$18,$BF$51,$N$13:$N$18,BC54)</f>
        <v>0</v>
      </c>
      <c r="BM54" s="150"/>
      <c r="BN54" s="144"/>
      <c r="BO54" s="148" t="s">
        <v>6</v>
      </c>
      <c r="BP54" s="149">
        <f>SUMIFS(BP$13:BP$18,$O$13:$O$18,$BD$51,$N$13:$N$18,BO54)</f>
        <v>0</v>
      </c>
      <c r="BQ54" s="149">
        <f>SUMIFS(BP$13:BP$18,$O$13:$O$18,$BE$51,$N$13:$N$18,BI54)</f>
        <v>0</v>
      </c>
      <c r="BR54" s="149">
        <f>SUMIFS(BP$13:BP$18,$O$13:$O$18,$BF$51,$N$13:$N$18,BI54)</f>
        <v>0</v>
      </c>
      <c r="BS54" s="150"/>
      <c r="BT54" s="144"/>
      <c r="BU54" s="148" t="s">
        <v>6</v>
      </c>
      <c r="BV54" s="149">
        <f>SUMIFS($BV$13:$BV$18,$O$13:$O$18,$BD$51,$N$13:$N$18,BU54)</f>
        <v>0</v>
      </c>
      <c r="BW54" s="149">
        <f>SUMIFS($BV$13:$BV$18,$O$13:$O$18,$BE$51,$N$13:$N$18,BO54)</f>
        <v>0</v>
      </c>
      <c r="BX54" s="149">
        <f>SUMIFS($BV$13:$BV$18,$O$13:$O$18,$BF$51,$N$13:$N$18,BO54)</f>
        <v>0</v>
      </c>
      <c r="BY54" s="150"/>
      <c r="BZ54" s="144"/>
      <c r="CA54" s="148" t="s">
        <v>6</v>
      </c>
      <c r="CB54" s="149">
        <f>SUMIFS($CB$13:$CB$18,$O$13:$O$18,$BD$51,$N$13:$N$18,CA54)</f>
        <v>0</v>
      </c>
      <c r="CC54" s="149">
        <f>SUMIFS($CB$13:$CB$18,$O$13:$O$18,$BE$51,$N$13:$N$18,BU54)</f>
        <v>0</v>
      </c>
      <c r="CD54" s="149">
        <f>SUMIFS($CB$13:$CB$18,$O$13:$O$18,$BF$51,$N$13:$N$18,BU54)</f>
        <v>0</v>
      </c>
      <c r="CE54" s="150"/>
      <c r="CF54" s="144"/>
      <c r="CG54" s="148" t="s">
        <v>6</v>
      </c>
      <c r="CH54" s="149">
        <f>SUMIFS($CH$13:$CH$18,$O$13:$O$18,$BD$51,$N$13:$N$18,CG54)</f>
        <v>0</v>
      </c>
      <c r="CI54" s="149">
        <f>SUMIFS($CH$13:$CH$18,$O$13:$O$18,$BE$51,$N$13:$N$18,CA54)</f>
        <v>0</v>
      </c>
      <c r="CJ54" s="149">
        <f>SUMIFS($CH$13:$CH$18,$O$13:$O$18,$BF$51,$N$13:$N$18,CA54)</f>
        <v>0</v>
      </c>
      <c r="CK54" s="150"/>
      <c r="CL54" s="144"/>
      <c r="CM54" s="148" t="s">
        <v>6</v>
      </c>
      <c r="CN54" s="149">
        <f>SUMIFS($CN$13:$CN$18,$O$13:$O$18,$BD$51,$N$13:$N$18,CM54)</f>
        <v>0</v>
      </c>
      <c r="CO54" s="149">
        <f>SUMIFS($CN$13:$CN$18,$O$13:$O$18,$BE$51,$N$13:$N$18,CG54)</f>
        <v>0</v>
      </c>
      <c r="CP54" s="149">
        <f>SUMIFS($CN$13:$CN$18,$O$13:$O$18,$BF$51,$N$13:$N$18,CG54)</f>
        <v>0</v>
      </c>
      <c r="CQ54" s="150"/>
      <c r="CR54" s="144"/>
      <c r="CS54" s="148" t="s">
        <v>6</v>
      </c>
      <c r="CT54" s="149">
        <f>SUMIFS($CT$13:$CT$18,$O$13:$O$18,$BD$51,$N$13:$N$18,CS54)</f>
        <v>0</v>
      </c>
      <c r="CU54" s="149">
        <f>SUMIFS($CT$13:$CT$18,$O$13:$O$18,$BE$51,$N$13:$N$18,CM54)</f>
        <v>0</v>
      </c>
      <c r="CV54" s="149">
        <f>SUMIFS($CT$13:$CT$18,$O$13:$O$18,$BF$51,$N$13:$N$18,CM54)</f>
        <v>0</v>
      </c>
      <c r="CW54" s="150"/>
      <c r="CX54" s="144"/>
      <c r="CY54" s="148" t="s">
        <v>6</v>
      </c>
      <c r="CZ54" s="149">
        <f>SUMIFS($CZ$13:$CZ$18,$O$13:$O$18,$BD$51,$N$13:$N$18,CY54)</f>
        <v>0</v>
      </c>
      <c r="DA54" s="149">
        <f>SUMIFS($CZ$13:$CZ$18,$O$13:$O$18,$BE$51,$N$13:$N$18,CS54)</f>
        <v>0</v>
      </c>
      <c r="DB54" s="149">
        <f>SUMIFS($CZ$13:$CZ$18,$O$13:$O$18,$BF$51,$N$13:$N$18,CS54)</f>
        <v>0</v>
      </c>
      <c r="DC54" s="150"/>
    </row>
    <row r="55" spans="35:107" ht="19.5" customHeight="1">
      <c r="BC55" s="148" t="s">
        <v>5</v>
      </c>
      <c r="BD55" s="149">
        <f>SUMIFS($BD$13:$BD$18,$O$13:$O$18,$BD$51,$N$13:$N$18,BC55)</f>
        <v>0</v>
      </c>
      <c r="BE55" s="149">
        <f>SUMIFS($BD$13:$BD$18,$O$13:$O$18,$BE$51,$N$13:$N$18,BC55)</f>
        <v>0</v>
      </c>
      <c r="BF55" s="149">
        <f>SUMIFS($BD$13:$BD$18,$O$13:$O$18,$BF$51,$N$13:$N$18,BC55)</f>
        <v>0</v>
      </c>
      <c r="BG55" s="150">
        <f>SUMIFS($BD$13:$BD$18,$O$13:$O$18,$BG$33,$N$13:$N$18,$BC$37)</f>
        <v>0</v>
      </c>
      <c r="BH55" s="144"/>
      <c r="BI55" s="148" t="s">
        <v>5</v>
      </c>
      <c r="BJ55" s="149">
        <f>SUMIFS($BJ$13:$BJ$18,$O$13:$O$18,$BD$51,$N$13:$N$18,BI55)</f>
        <v>0</v>
      </c>
      <c r="BK55" s="149">
        <f>SUMIFS($BJ$13:$BJ$18,$O$13:$O$18,$BE$51,$N$13:$N$18,BC55)</f>
        <v>0</v>
      </c>
      <c r="BL55" s="149">
        <f>SUMIFS($BJ$13:$BJ$18,$O$13:$O$18,$BF$51,$N$13:$N$18,BC55)</f>
        <v>0</v>
      </c>
      <c r="BM55" s="150"/>
      <c r="BN55" s="144"/>
      <c r="BO55" s="148" t="s">
        <v>5</v>
      </c>
      <c r="BP55" s="149">
        <f>SUMIFS(BP$13:BP$18,$O$13:$O$18,$BD$51,$N$13:$N$18,BO55)</f>
        <v>0</v>
      </c>
      <c r="BQ55" s="149">
        <f>SUMIFS(BP$13:BP$18,$O$13:$O$18,$BE$51,$N$13:$N$18,BI55)</f>
        <v>0</v>
      </c>
      <c r="BR55" s="149">
        <f>SUMIFS(BP$13:BP$18,$O$13:$O$18,$BF$51,$N$13:$N$18,BI55)</f>
        <v>0</v>
      </c>
      <c r="BS55" s="150"/>
      <c r="BT55" s="144"/>
      <c r="BU55" s="148" t="s">
        <v>5</v>
      </c>
      <c r="BV55" s="149">
        <f>SUMIFS($BV$13:$BV$18,$O$13:$O$18,$BD$51,$N$13:$N$18,BU55)</f>
        <v>0</v>
      </c>
      <c r="BW55" s="149">
        <f>SUMIFS($BV$13:$BV$18,$O$13:$O$18,$BE$51,$N$13:$N$18,BO55)</f>
        <v>0</v>
      </c>
      <c r="BX55" s="149">
        <f>SUMIFS($BV$13:$BV$18,$O$13:$O$18,$BF$51,$N$13:$N$18,BO55)</f>
        <v>0</v>
      </c>
      <c r="BY55" s="150"/>
      <c r="BZ55" s="144"/>
      <c r="CA55" s="148" t="s">
        <v>5</v>
      </c>
      <c r="CB55" s="149">
        <f>SUMIFS($CB$13:$CB$18,$O$13:$O$18,$BD$51,$N$13:$N$18,CA55)</f>
        <v>0</v>
      </c>
      <c r="CC55" s="149">
        <f>SUMIFS($CB$13:$CB$18,$O$13:$O$18,$BE$51,$N$13:$N$18,BU55)</f>
        <v>0</v>
      </c>
      <c r="CD55" s="149">
        <f>SUMIFS($CB$13:$CB$18,$O$13:$O$18,$BF$51,$N$13:$N$18,BU55)</f>
        <v>0</v>
      </c>
      <c r="CE55" s="150"/>
      <c r="CF55" s="144"/>
      <c r="CG55" s="148" t="s">
        <v>5</v>
      </c>
      <c r="CH55" s="149">
        <f>SUMIFS($CH$13:$CH$18,$O$13:$O$18,$BD$51,$N$13:$N$18,CG55)</f>
        <v>0</v>
      </c>
      <c r="CI55" s="149">
        <f>SUMIFS($CH$13:$CH$18,$O$13:$O$18,$BE$51,$N$13:$N$18,CA55)</f>
        <v>0</v>
      </c>
      <c r="CJ55" s="149">
        <f>SUMIFS($CH$13:$CH$18,$O$13:$O$18,$BF$51,$N$13:$N$18,CA55)</f>
        <v>0</v>
      </c>
      <c r="CK55" s="150"/>
      <c r="CL55" s="144"/>
      <c r="CM55" s="148" t="s">
        <v>5</v>
      </c>
      <c r="CN55" s="149">
        <f>SUMIFS($CN$13:$CN$18,$O$13:$O$18,$BD$51,$N$13:$N$18,CM55)</f>
        <v>0</v>
      </c>
      <c r="CO55" s="149">
        <f>SUMIFS($CN$13:$CN$18,$O$13:$O$18,$BE$51,$N$13:$N$18,CG55)</f>
        <v>0</v>
      </c>
      <c r="CP55" s="149">
        <f>SUMIFS($CN$13:$CN$18,$O$13:$O$18,$BF$51,$N$13:$N$18,CG55)</f>
        <v>0</v>
      </c>
      <c r="CQ55" s="150"/>
      <c r="CR55" s="144"/>
      <c r="CS55" s="148" t="s">
        <v>5</v>
      </c>
      <c r="CT55" s="149">
        <f>SUMIFS($CT$13:$CT$18,$O$13:$O$18,$BD$51,$N$13:$N$18,CS55)</f>
        <v>0</v>
      </c>
      <c r="CU55" s="149">
        <f>SUMIFS($CT$13:$CT$18,$O$13:$O$18,$BE$51,$N$13:$N$18,CM55)</f>
        <v>0</v>
      </c>
      <c r="CV55" s="149">
        <f>SUMIFS($CT$13:$CT$18,$O$13:$O$18,$BF$51,$N$13:$N$18,CM55)</f>
        <v>0</v>
      </c>
      <c r="CW55" s="150"/>
      <c r="CX55" s="144"/>
      <c r="CY55" s="148" t="s">
        <v>5</v>
      </c>
      <c r="CZ55" s="149">
        <f>SUMIFS($CZ$13:$CZ$18,$O$13:$O$18,$BD$51,$N$13:$N$18,CY55)</f>
        <v>0</v>
      </c>
      <c r="DA55" s="149">
        <f>SUMIFS($CZ$13:$CZ$18,$O$13:$O$18,$BE$51,$N$13:$N$18,CS55)</f>
        <v>0</v>
      </c>
      <c r="DB55" s="149">
        <f>SUMIFS($CZ$13:$CZ$18,$O$13:$O$18,$BF$51,$N$13:$N$18,CS55)</f>
        <v>0</v>
      </c>
      <c r="DC55" s="150"/>
    </row>
    <row r="56" spans="35:107" ht="19.5" customHeight="1">
      <c r="BC56" s="145" t="s">
        <v>27</v>
      </c>
      <c r="BD56" s="151">
        <f>SUM(BD52:BD55)</f>
        <v>0</v>
      </c>
      <c r="BE56" s="151">
        <f>SUM(BE52:BE55)</f>
        <v>0</v>
      </c>
      <c r="BF56" s="151">
        <f>SUM(BF52:BF55)</f>
        <v>0</v>
      </c>
      <c r="BG56" s="152">
        <f>SUM(BG52:BG55)</f>
        <v>0</v>
      </c>
      <c r="BH56" s="144"/>
      <c r="BI56" s="145" t="s">
        <v>27</v>
      </c>
      <c r="BJ56" s="151">
        <f>SUM(BJ52:BJ55)</f>
        <v>0</v>
      </c>
      <c r="BK56" s="151">
        <f>SUM(BK52:BK55)</f>
        <v>0</v>
      </c>
      <c r="BL56" s="151">
        <f>SUM(BL52:BL55)</f>
        <v>0</v>
      </c>
      <c r="BM56" s="152"/>
      <c r="BN56" s="144"/>
      <c r="BO56" s="145" t="s">
        <v>27</v>
      </c>
      <c r="BP56" s="151">
        <f>SUM(BP52:BP55)</f>
        <v>0</v>
      </c>
      <c r="BQ56" s="151">
        <f>SUM(BQ52:BQ55)</f>
        <v>0</v>
      </c>
      <c r="BR56" s="151">
        <f>SUM(BR52:BR55)</f>
        <v>0</v>
      </c>
      <c r="BS56" s="152"/>
      <c r="BT56" s="144"/>
      <c r="BU56" s="145" t="s">
        <v>27</v>
      </c>
      <c r="BV56" s="151">
        <f>SUM(BV52:BV55)</f>
        <v>0</v>
      </c>
      <c r="BW56" s="151">
        <f>SUM(BW52:BW55)</f>
        <v>0</v>
      </c>
      <c r="BX56" s="151">
        <f>SUM(BX52:BX55)</f>
        <v>0</v>
      </c>
      <c r="BY56" s="152"/>
      <c r="BZ56" s="144"/>
      <c r="CA56" s="145" t="s">
        <v>27</v>
      </c>
      <c r="CB56" s="151">
        <f>SUM(CB52:CB55)</f>
        <v>0</v>
      </c>
      <c r="CC56" s="151">
        <f>SUM(CC52:CC55)</f>
        <v>0</v>
      </c>
      <c r="CD56" s="151">
        <f>SUM(CD52:CD55)</f>
        <v>0</v>
      </c>
      <c r="CE56" s="152"/>
      <c r="CF56" s="144"/>
      <c r="CG56" s="145" t="s">
        <v>27</v>
      </c>
      <c r="CH56" s="151">
        <f>SUM(CH52:CH55)</f>
        <v>0</v>
      </c>
      <c r="CI56" s="151">
        <f>SUM(CI52:CI55)</f>
        <v>0</v>
      </c>
      <c r="CJ56" s="151">
        <f>SUM(CJ52:CJ55)</f>
        <v>0</v>
      </c>
      <c r="CK56" s="152"/>
      <c r="CL56" s="144"/>
      <c r="CM56" s="145" t="s">
        <v>27</v>
      </c>
      <c r="CN56" s="151">
        <f>SUM(CN52:CN55)</f>
        <v>0</v>
      </c>
      <c r="CO56" s="151">
        <f>SUM(CO52:CO55)</f>
        <v>0</v>
      </c>
      <c r="CP56" s="151">
        <f>SUM(CP52:CP55)</f>
        <v>0</v>
      </c>
      <c r="CQ56" s="152"/>
      <c r="CR56" s="144"/>
      <c r="CS56" s="145" t="s">
        <v>27</v>
      </c>
      <c r="CT56" s="151">
        <f>SUM(CT52:CT55)</f>
        <v>0</v>
      </c>
      <c r="CU56" s="151">
        <f>SUM(CU52:CU55)</f>
        <v>0</v>
      </c>
      <c r="CV56" s="151">
        <f>SUM(CV52:CV55)</f>
        <v>0</v>
      </c>
      <c r="CW56" s="152"/>
      <c r="CX56" s="144"/>
      <c r="CY56" s="145" t="s">
        <v>27</v>
      </c>
      <c r="CZ56" s="151">
        <f>SUM(CZ52:CZ55)</f>
        <v>0</v>
      </c>
      <c r="DA56" s="151">
        <f>SUM(DA52:DA55)</f>
        <v>0</v>
      </c>
      <c r="DB56" s="151">
        <f>SUM(DB52:DB55)</f>
        <v>0</v>
      </c>
      <c r="DC56" s="152"/>
    </row>
    <row r="57" spans="35:107" ht="19.5" customHeight="1">
      <c r="BC57" s="153" t="s">
        <v>83</v>
      </c>
      <c r="BD57" s="154">
        <f>BD56+BE56+BF56+BG56</f>
        <v>0</v>
      </c>
      <c r="BE57" s="155"/>
      <c r="BF57" s="156"/>
      <c r="BG57" s="157"/>
      <c r="BH57" s="144"/>
      <c r="BI57" s="153" t="s">
        <v>83</v>
      </c>
      <c r="BJ57" s="154">
        <f>BJ56+BK56+BL56+BM56</f>
        <v>0</v>
      </c>
      <c r="BK57" s="155"/>
      <c r="BL57" s="156"/>
      <c r="BM57" s="157"/>
      <c r="BN57" s="144"/>
      <c r="BO57" s="153" t="s">
        <v>83</v>
      </c>
      <c r="BP57" s="154">
        <f>BP56+BQ56+BR56+BS56</f>
        <v>0</v>
      </c>
      <c r="BQ57" s="155"/>
      <c r="BR57" s="156"/>
      <c r="BS57" s="157"/>
      <c r="BT57" s="144"/>
      <c r="BU57" s="153" t="s">
        <v>83</v>
      </c>
      <c r="BV57" s="154">
        <f>BV56+BW56+BX56+BY56</f>
        <v>0</v>
      </c>
      <c r="BW57" s="155"/>
      <c r="BX57" s="156"/>
      <c r="BY57" s="157"/>
      <c r="BZ57" s="144"/>
      <c r="CA57" s="153" t="s">
        <v>83</v>
      </c>
      <c r="CB57" s="154">
        <f>CB56+CC56+CD56+CE56</f>
        <v>0</v>
      </c>
      <c r="CC57" s="155"/>
      <c r="CD57" s="156"/>
      <c r="CE57" s="157"/>
      <c r="CF57" s="144"/>
      <c r="CG57" s="153" t="s">
        <v>83</v>
      </c>
      <c r="CH57" s="154">
        <f>CH56+CI56+CJ56+CK56</f>
        <v>0</v>
      </c>
      <c r="CI57" s="155"/>
      <c r="CJ57" s="156"/>
      <c r="CK57" s="157"/>
      <c r="CL57" s="144"/>
      <c r="CM57" s="153" t="s">
        <v>83</v>
      </c>
      <c r="CN57" s="154">
        <f>CN56+CO56+CP56+CQ56</f>
        <v>0</v>
      </c>
      <c r="CO57" s="155"/>
      <c r="CP57" s="156"/>
      <c r="CQ57" s="157"/>
      <c r="CR57" s="144"/>
      <c r="CS57" s="153" t="s">
        <v>83</v>
      </c>
      <c r="CT57" s="154">
        <f>CT56+CU56+CV56+CW56</f>
        <v>0</v>
      </c>
      <c r="CU57" s="155"/>
      <c r="CV57" s="156"/>
      <c r="CW57" s="157"/>
      <c r="CX57" s="144"/>
      <c r="CY57" s="153" t="s">
        <v>83</v>
      </c>
      <c r="CZ57" s="154">
        <f>CZ56+DA56+DB56+DC56</f>
        <v>0</v>
      </c>
      <c r="DA57" s="155"/>
      <c r="DB57" s="156"/>
      <c r="DC57" s="157"/>
    </row>
  </sheetData>
  <autoFilter ref="A12:CZ20" xr:uid="{00000000-0009-0000-0000-000000000000}"/>
  <mergeCells count="213">
    <mergeCell ref="DD9:DD12"/>
    <mergeCell ref="DE9:DE12"/>
    <mergeCell ref="DF9:DF12"/>
    <mergeCell ref="DG9:DG12"/>
    <mergeCell ref="CT41:CU41"/>
    <mergeCell ref="CV41:CW41"/>
    <mergeCell ref="CT50:CU50"/>
    <mergeCell ref="CV50:CW50"/>
    <mergeCell ref="CZ41:DA41"/>
    <mergeCell ref="DB41:DC41"/>
    <mergeCell ref="CZ50:DA50"/>
    <mergeCell ref="DB50:DC50"/>
    <mergeCell ref="CT22:CU22"/>
    <mergeCell ref="CV22:CW22"/>
    <mergeCell ref="CZ22:DA22"/>
    <mergeCell ref="DB22:DC22"/>
    <mergeCell ref="CV32:CW32"/>
    <mergeCell ref="CZ32:DA32"/>
    <mergeCell ref="DB32:DC32"/>
    <mergeCell ref="DB23:DC23"/>
    <mergeCell ref="CV23:CW23"/>
    <mergeCell ref="CZ23:DA23"/>
    <mergeCell ref="CD41:CE41"/>
    <mergeCell ref="CD50:CE50"/>
    <mergeCell ref="CH41:CI41"/>
    <mergeCell ref="CJ41:CK41"/>
    <mergeCell ref="CH50:CI50"/>
    <mergeCell ref="CJ50:CK50"/>
    <mergeCell ref="CN41:CO41"/>
    <mergeCell ref="CP41:CQ41"/>
    <mergeCell ref="CN50:CO50"/>
    <mergeCell ref="CP50:CQ50"/>
    <mergeCell ref="CB41:CC41"/>
    <mergeCell ref="CB50:CC50"/>
    <mergeCell ref="BP32:BQ32"/>
    <mergeCell ref="BR32:BS32"/>
    <mergeCell ref="BV32:BW32"/>
    <mergeCell ref="BX32:BY32"/>
    <mergeCell ref="CB32:CC32"/>
    <mergeCell ref="BF23:BG23"/>
    <mergeCell ref="BJ23:BK23"/>
    <mergeCell ref="BL23:BM23"/>
    <mergeCell ref="BP23:BQ23"/>
    <mergeCell ref="BR23:BS23"/>
    <mergeCell ref="BD32:BE32"/>
    <mergeCell ref="BP41:BQ41"/>
    <mergeCell ref="BR41:BS41"/>
    <mergeCell ref="BP50:BQ50"/>
    <mergeCell ref="BR50:BS50"/>
    <mergeCell ref="BV41:BW41"/>
    <mergeCell ref="BX41:BY41"/>
    <mergeCell ref="BV50:BW50"/>
    <mergeCell ref="BX50:BY50"/>
    <mergeCell ref="BL41:BM41"/>
    <mergeCell ref="BJ50:BK50"/>
    <mergeCell ref="BL50:BM50"/>
    <mergeCell ref="BF32:BG32"/>
    <mergeCell ref="BJ32:BK32"/>
    <mergeCell ref="BL32:BM32"/>
    <mergeCell ref="CD32:CE32"/>
    <mergeCell ref="CH32:CI32"/>
    <mergeCell ref="CJ32:CK32"/>
    <mergeCell ref="CN32:CO32"/>
    <mergeCell ref="CP32:CQ32"/>
    <mergeCell ref="CT32:CU32"/>
    <mergeCell ref="CN22:CO22"/>
    <mergeCell ref="BF22:BG22"/>
    <mergeCell ref="BJ22:BK22"/>
    <mergeCell ref="BL22:BM22"/>
    <mergeCell ref="BP22:BQ22"/>
    <mergeCell ref="BR22:BS22"/>
    <mergeCell ref="BV22:BW22"/>
    <mergeCell ref="CJ23:CK23"/>
    <mergeCell ref="BV23:BW23"/>
    <mergeCell ref="BX23:BY23"/>
    <mergeCell ref="CB23:CC23"/>
    <mergeCell ref="CD23:CE23"/>
    <mergeCell ref="CH23:CI23"/>
    <mergeCell ref="CP22:CQ22"/>
    <mergeCell ref="CN23:CO23"/>
    <mergeCell ref="CP23:CQ23"/>
    <mergeCell ref="CT23:CU23"/>
    <mergeCell ref="CB22:CC22"/>
    <mergeCell ref="CD22:CE22"/>
    <mergeCell ref="CH22:CI22"/>
    <mergeCell ref="CJ22:CK22"/>
    <mergeCell ref="O22:P22"/>
    <mergeCell ref="BD22:BE2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22:BY2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H11:AH12"/>
    <mergeCell ref="K9:K12"/>
    <mergeCell ref="L9:L12"/>
    <mergeCell ref="N9:N12"/>
    <mergeCell ref="O9:O12"/>
    <mergeCell ref="P9:P12"/>
    <mergeCell ref="G9:G12"/>
    <mergeCell ref="T11:T12"/>
    <mergeCell ref="BN9:BS9"/>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M9:M12"/>
    <mergeCell ref="Z20:AE20"/>
    <mergeCell ref="AF9:AI10"/>
    <mergeCell ref="AJ9:AL10"/>
    <mergeCell ref="BD41:BE41"/>
    <mergeCell ref="BF41:BG41"/>
    <mergeCell ref="BD50:BE50"/>
    <mergeCell ref="BF50:BG50"/>
    <mergeCell ref="BJ41:BK41"/>
    <mergeCell ref="AB11:AB12"/>
    <mergeCell ref="AC11:AC12"/>
    <mergeCell ref="Z9:AE10"/>
    <mergeCell ref="Z13:Z14"/>
    <mergeCell ref="AA13:AA14"/>
    <mergeCell ref="Z15:Z17"/>
    <mergeCell ref="AA15:AA17"/>
    <mergeCell ref="AM10:AQ10"/>
    <mergeCell ref="AM11:AN11"/>
    <mergeCell ref="AO11:AQ11"/>
    <mergeCell ref="AM9:AZ9"/>
    <mergeCell ref="BD23:BE23"/>
    <mergeCell ref="Q9:Q12"/>
    <mergeCell ref="BK11:BK12"/>
    <mergeCell ref="Z11:Z12"/>
  </mergeCells>
  <phoneticPr fontId="2"/>
  <dataValidations count="7">
    <dataValidation type="list" allowBlank="1" showInputMessage="1" showErrorMessage="1" sqref="N13:N18" xr:uid="{00000000-0002-0000-0000-000000000000}">
      <formula1>$AJ$4:$AJ$7</formula1>
    </dataValidation>
    <dataValidation type="list" allowBlank="1" showInputMessage="1" showErrorMessage="1" sqref="O13:O1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18 AP13:AP18 AY13:AY18" xr:uid="{00000000-0002-0000-0000-000004000000}">
      <formula1>$AO$4:$AO$6</formula1>
    </dataValidation>
    <dataValidation type="list" allowBlank="1" showDropDown="1" showInputMessage="1" showErrorMessage="1" sqref="AN13:AN18 AS13:AS18" xr:uid="{CBB1B81B-96F0-4B87-B923-5E470742534F}">
      <formula1>$AO$4:$AO$6</formula1>
    </dataValidation>
    <dataValidation type="list" allowBlank="1" showInputMessage="1" showErrorMessage="1" sqref="M13:M18" xr:uid="{28CD4542-4D2F-4634-92BC-A12E9A000EC2}">
      <formula1>$M$7</formula1>
    </dataValidation>
  </dataValidations>
  <printOptions horizontalCentered="1"/>
  <pageMargins left="0.31496062992125984" right="0.31496062992125984" top="0.74803149606299213" bottom="0.55118110236220474" header="0.31496062992125984" footer="0.31496062992125984"/>
  <pageSetup paperSize="8" scale="58" fitToWidth="0" orientation="landscape" r:id="rId1"/>
  <headerFooter>
    <oddHeader>&amp;L&amp;20R7管理シート（補填金交付用）&amp;R&amp;20&amp;A</oddHeader>
  </headerFooter>
  <colBreaks count="3" manualBreakCount="3">
    <brk id="31" max="1048575" man="1"/>
    <brk id="59" max="1048575" man="1"/>
    <brk id="89"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141</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'管理シート（本体）'!CFS13</f>
        <v>0</v>
      </c>
      <c r="G8" s="172" t="e">
        <f>'R9.05'!I8</f>
        <v>#N/A</v>
      </c>
      <c r="H8" s="172" t="e">
        <f>'管理シート（本体）'!DB13</f>
        <v>#N/A</v>
      </c>
      <c r="I8" s="172" t="e">
        <f>G8-H8</f>
        <v>#N/A</v>
      </c>
      <c r="J8" s="173"/>
    </row>
    <row r="9" spans="1:10">
      <c r="A9" s="142"/>
      <c r="B9" s="142"/>
      <c r="C9" s="175"/>
      <c r="D9" s="8">
        <v>1.5</v>
      </c>
      <c r="E9" s="2" t="s">
        <v>73</v>
      </c>
      <c r="F9" s="177">
        <f>'管理シート（本体）'!CFS14</f>
        <v>0</v>
      </c>
      <c r="G9" s="172" t="e">
        <f>'R9.05'!I9</f>
        <v>#N/A</v>
      </c>
      <c r="H9" s="172" t="e">
        <f>'管理シート（本体）'!DB14</f>
        <v>#N/A</v>
      </c>
      <c r="I9" s="172" t="e">
        <f>G9-H9</f>
        <v>#N/A</v>
      </c>
      <c r="J9" s="173"/>
    </row>
    <row r="10" spans="1:10">
      <c r="A10" s="3">
        <v>2</v>
      </c>
      <c r="B10" s="3"/>
      <c r="C10" s="137"/>
      <c r="D10" s="8">
        <v>1.5</v>
      </c>
      <c r="E10" s="2" t="s">
        <v>72</v>
      </c>
      <c r="F10" s="177">
        <f>'管理シート（本体）'!CFS15</f>
        <v>0</v>
      </c>
      <c r="G10" s="172" t="e">
        <f>'R9.05'!I10</f>
        <v>#N/A</v>
      </c>
      <c r="H10" s="172" t="e">
        <f>'管理シート（本体）'!DB15</f>
        <v>#N/A</v>
      </c>
      <c r="I10" s="172" t="e">
        <f t="shared" ref="I10:I23" si="0">G10-H10</f>
        <v>#N/A</v>
      </c>
      <c r="J10" s="173"/>
    </row>
    <row r="11" spans="1:10">
      <c r="A11" s="5"/>
      <c r="B11" s="5"/>
      <c r="C11" s="176"/>
      <c r="D11" s="8">
        <v>1.5</v>
      </c>
      <c r="E11" s="2" t="s">
        <v>73</v>
      </c>
      <c r="F11" s="177">
        <f>'管理シート（本体）'!CFS16</f>
        <v>0</v>
      </c>
      <c r="G11" s="172" t="e">
        <f>'R9.05'!I11</f>
        <v>#N/A</v>
      </c>
      <c r="H11" s="172" t="e">
        <f>'管理シート（本体）'!DB16</f>
        <v>#N/A</v>
      </c>
      <c r="I11" s="172" t="e">
        <f t="shared" si="0"/>
        <v>#N/A</v>
      </c>
      <c r="J11" s="173"/>
    </row>
    <row r="12" spans="1:10">
      <c r="A12" s="142"/>
      <c r="B12" s="142"/>
      <c r="C12" s="175"/>
      <c r="D12" s="8">
        <v>1.5</v>
      </c>
      <c r="E12" s="2" t="s">
        <v>20</v>
      </c>
      <c r="F12" s="177">
        <f>'管理シート（本体）'!CFS17</f>
        <v>0</v>
      </c>
      <c r="G12" s="172" t="e">
        <f>'R9.05'!I12</f>
        <v>#N/A</v>
      </c>
      <c r="H12" s="172" t="e">
        <f>'管理シート（本体）'!DB17</f>
        <v>#N/A</v>
      </c>
      <c r="I12" s="172" t="e">
        <f t="shared" si="0"/>
        <v>#N/A</v>
      </c>
      <c r="J12" s="173"/>
    </row>
    <row r="13" spans="1:10">
      <c r="A13" s="2">
        <v>3</v>
      </c>
      <c r="B13" s="2"/>
      <c r="C13" s="138"/>
      <c r="D13" s="8">
        <v>1.5</v>
      </c>
      <c r="E13" s="2" t="s">
        <v>72</v>
      </c>
      <c r="F13" s="177">
        <f>'管理シート（本体）'!CFS18</f>
        <v>0</v>
      </c>
      <c r="G13" s="172" t="e">
        <f>'R9.05'!I13</f>
        <v>#N/A</v>
      </c>
      <c r="H13" s="172" t="e">
        <f>'管理シート（本体）'!DB18</f>
        <v>#N/A</v>
      </c>
      <c r="I13" s="172" t="e">
        <f t="shared" si="0"/>
        <v>#N/A</v>
      </c>
      <c r="J13" s="173"/>
    </row>
    <row r="14" spans="1:10">
      <c r="A14" s="3">
        <v>4</v>
      </c>
      <c r="B14" s="3"/>
      <c r="C14" s="137"/>
      <c r="D14" s="8">
        <v>1.5</v>
      </c>
      <c r="E14" s="2" t="s">
        <v>72</v>
      </c>
      <c r="F14" s="177" t="e">
        <f>'管理シート（本体）'!#REF!</f>
        <v>#REF!</v>
      </c>
      <c r="G14" s="172" t="e">
        <f>'R9.05'!I14</f>
        <v>#REF!</v>
      </c>
      <c r="H14" s="172" t="e">
        <f>'管理シート（本体）'!#REF!</f>
        <v>#REF!</v>
      </c>
      <c r="I14" s="172" t="e">
        <f t="shared" si="0"/>
        <v>#REF!</v>
      </c>
      <c r="J14" s="173"/>
    </row>
    <row r="15" spans="1:10">
      <c r="A15" s="142"/>
      <c r="B15" s="142"/>
      <c r="C15" s="175"/>
      <c r="D15" s="8">
        <v>1.5</v>
      </c>
      <c r="E15" s="2" t="s">
        <v>73</v>
      </c>
      <c r="F15" s="177" t="e">
        <f>'管理シート（本体）'!#REF!</f>
        <v>#REF!</v>
      </c>
      <c r="G15" s="172" t="e">
        <f>'R9.05'!I15</f>
        <v>#REF!</v>
      </c>
      <c r="H15" s="172" t="e">
        <f>'管理シート（本体）'!#REF!</f>
        <v>#REF!</v>
      </c>
      <c r="I15" s="172" t="e">
        <f t="shared" si="0"/>
        <v>#REF!</v>
      </c>
      <c r="J15" s="173"/>
    </row>
    <row r="16" spans="1:10">
      <c r="A16" s="2">
        <v>5</v>
      </c>
      <c r="B16" s="2"/>
      <c r="C16" s="138"/>
      <c r="D16" s="8">
        <v>1.5</v>
      </c>
      <c r="E16" s="2" t="s">
        <v>73</v>
      </c>
      <c r="F16" s="177" t="e">
        <f>'管理シート（本体）'!#REF!</f>
        <v>#REF!</v>
      </c>
      <c r="G16" s="172" t="e">
        <f>'R9.05'!I16</f>
        <v>#REF!</v>
      </c>
      <c r="H16" s="172" t="e">
        <f>'管理シート（本体）'!#REF!</f>
        <v>#REF!</v>
      </c>
      <c r="I16" s="172" t="e">
        <f t="shared" si="0"/>
        <v>#REF!</v>
      </c>
      <c r="J16" s="173"/>
    </row>
    <row r="17" spans="1:10">
      <c r="A17" s="2">
        <v>6</v>
      </c>
      <c r="B17" s="2"/>
      <c r="C17" s="138"/>
      <c r="D17" s="8">
        <v>1.5</v>
      </c>
      <c r="E17" s="2" t="s">
        <v>72</v>
      </c>
      <c r="F17" s="177" t="e">
        <f>'管理シート（本体）'!#REF!</f>
        <v>#REF!</v>
      </c>
      <c r="G17" s="172" t="e">
        <f>'R9.05'!I17</f>
        <v>#REF!</v>
      </c>
      <c r="H17" s="172" t="e">
        <f>'管理シート（本体）'!#REF!</f>
        <v>#REF!</v>
      </c>
      <c r="I17" s="172" t="e">
        <f t="shared" si="0"/>
        <v>#REF!</v>
      </c>
      <c r="J17" s="173"/>
    </row>
    <row r="18" spans="1:10">
      <c r="A18" s="3">
        <v>7</v>
      </c>
      <c r="B18" s="3"/>
      <c r="C18" s="137"/>
      <c r="D18" s="8">
        <v>1.5</v>
      </c>
      <c r="E18" s="2" t="s">
        <v>72</v>
      </c>
      <c r="F18" s="177" t="e">
        <f>'管理シート（本体）'!#REF!</f>
        <v>#REF!</v>
      </c>
      <c r="G18" s="172" t="e">
        <f>'R9.05'!I18</f>
        <v>#REF!</v>
      </c>
      <c r="H18" s="172" t="e">
        <f>'管理シート（本体）'!#REF!</f>
        <v>#REF!</v>
      </c>
      <c r="I18" s="172" t="e">
        <f t="shared" si="0"/>
        <v>#REF!</v>
      </c>
      <c r="J18" s="173"/>
    </row>
    <row r="19" spans="1:10">
      <c r="A19" s="142"/>
      <c r="B19" s="142"/>
      <c r="C19" s="175"/>
      <c r="D19" s="8">
        <v>1.5</v>
      </c>
      <c r="E19" s="2" t="s">
        <v>73</v>
      </c>
      <c r="F19" s="177" t="e">
        <f>'管理シート（本体）'!#REF!</f>
        <v>#REF!</v>
      </c>
      <c r="G19" s="172" t="e">
        <f>'R9.05'!I19</f>
        <v>#REF!</v>
      </c>
      <c r="H19" s="172" t="e">
        <f>'管理シート（本体）'!#REF!</f>
        <v>#REF!</v>
      </c>
      <c r="I19" s="172" t="e">
        <f t="shared" si="0"/>
        <v>#REF!</v>
      </c>
      <c r="J19" s="173"/>
    </row>
    <row r="20" spans="1:10">
      <c r="A20" s="2">
        <v>8</v>
      </c>
      <c r="B20" s="2"/>
      <c r="C20" s="138"/>
      <c r="D20" s="8">
        <v>1.5</v>
      </c>
      <c r="E20" s="2" t="s">
        <v>72</v>
      </c>
      <c r="F20" s="177" t="e">
        <f>'管理シート（本体）'!#REF!</f>
        <v>#REF!</v>
      </c>
      <c r="G20" s="172" t="e">
        <f>'R9.05'!I20</f>
        <v>#REF!</v>
      </c>
      <c r="H20" s="172" t="e">
        <f>'管理シート（本体）'!#REF!</f>
        <v>#REF!</v>
      </c>
      <c r="I20" s="172" t="e">
        <f t="shared" si="0"/>
        <v>#REF!</v>
      </c>
      <c r="J20" s="173"/>
    </row>
    <row r="21" spans="1:10">
      <c r="A21" s="2">
        <v>9</v>
      </c>
      <c r="B21" s="2"/>
      <c r="C21" s="138"/>
      <c r="D21" s="8">
        <v>1.5</v>
      </c>
      <c r="E21" s="2" t="s">
        <v>72</v>
      </c>
      <c r="F21" s="177" t="e">
        <f>'管理シート（本体）'!#REF!</f>
        <v>#REF!</v>
      </c>
      <c r="G21" s="172" t="e">
        <f>'R9.05'!I21</f>
        <v>#REF!</v>
      </c>
      <c r="H21" s="172" t="e">
        <f>'管理シート（本体）'!#REF!</f>
        <v>#REF!</v>
      </c>
      <c r="I21" s="172" t="e">
        <f t="shared" si="0"/>
        <v>#REF!</v>
      </c>
      <c r="J21" s="173"/>
    </row>
    <row r="22" spans="1:10">
      <c r="A22" s="2">
        <v>10</v>
      </c>
      <c r="B22" s="2"/>
      <c r="C22" s="138"/>
      <c r="D22" s="8">
        <v>1.5</v>
      </c>
      <c r="E22" s="2" t="s">
        <v>72</v>
      </c>
      <c r="F22" s="177" t="e">
        <f>'管理シート（本体）'!#REF!</f>
        <v>#REF!</v>
      </c>
      <c r="G22" s="172" t="e">
        <f>'R9.05'!I22</f>
        <v>#REF!</v>
      </c>
      <c r="H22" s="172" t="e">
        <f>'管理シート（本体）'!#REF!</f>
        <v>#REF!</v>
      </c>
      <c r="I22" s="172" t="e">
        <f t="shared" si="0"/>
        <v>#REF!</v>
      </c>
      <c r="J22" s="173"/>
    </row>
    <row r="23" spans="1:10">
      <c r="A23" s="3">
        <v>11</v>
      </c>
      <c r="B23" s="3"/>
      <c r="C23" s="137"/>
      <c r="D23" s="8">
        <v>1.5</v>
      </c>
      <c r="E23" s="2" t="s">
        <v>72</v>
      </c>
      <c r="F23" s="177" t="e">
        <f>'管理シート（本体）'!#REF!</f>
        <v>#REF!</v>
      </c>
      <c r="G23" s="172" t="e">
        <f>'R9.05'!I23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133</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'管理シート（本体）'!BC13</f>
        <v>0</v>
      </c>
      <c r="G8" s="172">
        <v>44800</v>
      </c>
      <c r="H8" s="172" t="e">
        <f>'管理シート（本体）'!BF13</f>
        <v>#N/A</v>
      </c>
      <c r="I8" s="172" t="e">
        <f>G8-H8</f>
        <v>#N/A</v>
      </c>
      <c r="J8" s="173"/>
    </row>
    <row r="9" spans="1:10">
      <c r="A9" s="142"/>
      <c r="B9" s="142"/>
      <c r="C9" s="175"/>
      <c r="D9" s="8">
        <v>1.5</v>
      </c>
      <c r="E9" s="2" t="s">
        <v>73</v>
      </c>
      <c r="F9" s="177">
        <f>'管理シート（本体）'!BC14</f>
        <v>0</v>
      </c>
      <c r="G9" s="172">
        <v>151200</v>
      </c>
      <c r="H9" s="172" t="e">
        <f>'管理シート（本体）'!BF14</f>
        <v>#N/A</v>
      </c>
      <c r="I9" s="172" t="e">
        <f t="shared" ref="I9:I23" si="0">G9-H9</f>
        <v>#N/A</v>
      </c>
      <c r="J9" s="173"/>
    </row>
    <row r="10" spans="1:10">
      <c r="A10" s="3">
        <v>2</v>
      </c>
      <c r="B10" s="3"/>
      <c r="C10" s="137"/>
      <c r="D10" s="8">
        <v>1.5</v>
      </c>
      <c r="E10" s="2" t="s">
        <v>72</v>
      </c>
      <c r="F10" s="177">
        <f>'管理シート（本体）'!BC15</f>
        <v>0</v>
      </c>
      <c r="G10" s="172">
        <v>428400</v>
      </c>
      <c r="H10" s="172" t="e">
        <f>'管理シート（本体）'!BF15</f>
        <v>#N/A</v>
      </c>
      <c r="I10" s="172" t="e">
        <f t="shared" si="0"/>
        <v>#N/A</v>
      </c>
      <c r="J10" s="173"/>
    </row>
    <row r="11" spans="1:10">
      <c r="A11" s="5"/>
      <c r="B11" s="5"/>
      <c r="C11" s="176"/>
      <c r="D11" s="8">
        <v>1.5</v>
      </c>
      <c r="E11" s="2" t="s">
        <v>73</v>
      </c>
      <c r="F11" s="177">
        <f>'管理シート（本体）'!BC16</f>
        <v>0</v>
      </c>
      <c r="G11" s="172">
        <v>174900</v>
      </c>
      <c r="H11" s="172" t="e">
        <f>'管理シート（本体）'!BF16</f>
        <v>#N/A</v>
      </c>
      <c r="I11" s="172" t="e">
        <f t="shared" si="0"/>
        <v>#N/A</v>
      </c>
      <c r="J11" s="173"/>
    </row>
    <row r="12" spans="1:10">
      <c r="A12" s="142"/>
      <c r="B12" s="142"/>
      <c r="C12" s="175"/>
      <c r="D12" s="8">
        <v>1.5</v>
      </c>
      <c r="E12" s="2" t="s">
        <v>20</v>
      </c>
      <c r="F12" s="177">
        <f>'管理シート（本体）'!BC17</f>
        <v>0</v>
      </c>
      <c r="G12" s="172">
        <v>513300</v>
      </c>
      <c r="H12" s="172" t="e">
        <f>'管理シート（本体）'!BF17</f>
        <v>#N/A</v>
      </c>
      <c r="I12" s="172" t="e">
        <f t="shared" si="0"/>
        <v>#N/A</v>
      </c>
      <c r="J12" s="173"/>
    </row>
    <row r="13" spans="1:10">
      <c r="A13" s="2">
        <v>3</v>
      </c>
      <c r="B13" s="2"/>
      <c r="C13" s="138"/>
      <c r="D13" s="8">
        <v>1.5</v>
      </c>
      <c r="E13" s="2" t="s">
        <v>72</v>
      </c>
      <c r="F13" s="177">
        <f>'管理シート（本体）'!BC18</f>
        <v>0</v>
      </c>
      <c r="G13" s="172">
        <v>350800</v>
      </c>
      <c r="H13" s="172" t="e">
        <f>'管理シート（本体）'!BF18</f>
        <v>#N/A</v>
      </c>
      <c r="I13" s="172" t="e">
        <f t="shared" si="0"/>
        <v>#N/A</v>
      </c>
      <c r="J13" s="173"/>
    </row>
    <row r="14" spans="1:10">
      <c r="A14" s="3">
        <v>4</v>
      </c>
      <c r="B14" s="3"/>
      <c r="C14" s="137"/>
      <c r="D14" s="8">
        <v>1.5</v>
      </c>
      <c r="E14" s="2" t="s">
        <v>72</v>
      </c>
      <c r="F14" s="177" t="e">
        <f>'管理シート（本体）'!#REF!</f>
        <v>#REF!</v>
      </c>
      <c r="G14" s="172">
        <v>693600</v>
      </c>
      <c r="H14" s="172" t="e">
        <f>'管理シート（本体）'!#REF!</f>
        <v>#REF!</v>
      </c>
      <c r="I14" s="172" t="e">
        <f t="shared" si="0"/>
        <v>#REF!</v>
      </c>
      <c r="J14" s="173"/>
    </row>
    <row r="15" spans="1:10">
      <c r="A15" s="142"/>
      <c r="B15" s="142"/>
      <c r="C15" s="175"/>
      <c r="D15" s="8">
        <v>1.5</v>
      </c>
      <c r="E15" s="2" t="s">
        <v>73</v>
      </c>
      <c r="F15" s="177" t="e">
        <f>'管理シート（本体）'!#REF!</f>
        <v>#REF!</v>
      </c>
      <c r="G15" s="172">
        <v>274300</v>
      </c>
      <c r="H15" s="172" t="e">
        <f>'管理シート（本体）'!#REF!</f>
        <v>#REF!</v>
      </c>
      <c r="I15" s="172" t="e">
        <f t="shared" si="0"/>
        <v>#REF!</v>
      </c>
      <c r="J15" s="173"/>
    </row>
    <row r="16" spans="1:10">
      <c r="A16" s="2">
        <v>5</v>
      </c>
      <c r="B16" s="2"/>
      <c r="C16" s="138"/>
      <c r="D16" s="8">
        <v>1.5</v>
      </c>
      <c r="E16" s="2" t="s">
        <v>73</v>
      </c>
      <c r="F16" s="177" t="e">
        <f>'管理シート（本体）'!#REF!</f>
        <v>#REF!</v>
      </c>
      <c r="G16" s="172">
        <v>205200</v>
      </c>
      <c r="H16" s="172" t="e">
        <f>'管理シート（本体）'!#REF!</f>
        <v>#REF!</v>
      </c>
      <c r="I16" s="172" t="e">
        <f t="shared" si="0"/>
        <v>#REF!</v>
      </c>
      <c r="J16" s="173"/>
    </row>
    <row r="17" spans="1:10">
      <c r="A17" s="2">
        <v>6</v>
      </c>
      <c r="B17" s="2"/>
      <c r="C17" s="138"/>
      <c r="D17" s="8">
        <v>1.5</v>
      </c>
      <c r="E17" s="2" t="s">
        <v>72</v>
      </c>
      <c r="F17" s="177" t="e">
        <f>'管理シート（本体）'!#REF!</f>
        <v>#REF!</v>
      </c>
      <c r="G17" s="172">
        <v>595600</v>
      </c>
      <c r="H17" s="172" t="e">
        <f>'管理シート（本体）'!#REF!</f>
        <v>#REF!</v>
      </c>
      <c r="I17" s="172" t="e">
        <f t="shared" si="0"/>
        <v>#REF!</v>
      </c>
      <c r="J17" s="173"/>
    </row>
    <row r="18" spans="1:10">
      <c r="A18" s="3">
        <v>7</v>
      </c>
      <c r="B18" s="3"/>
      <c r="C18" s="137"/>
      <c r="D18" s="8">
        <v>1.5</v>
      </c>
      <c r="E18" s="2" t="s">
        <v>72</v>
      </c>
      <c r="F18" s="177" t="e">
        <f>'管理シート（本体）'!#REF!</f>
        <v>#REF!</v>
      </c>
      <c r="G18" s="172">
        <v>208000</v>
      </c>
      <c r="H18" s="172" t="e">
        <f>'管理シート（本体）'!#REF!</f>
        <v>#REF!</v>
      </c>
      <c r="I18" s="172" t="e">
        <f t="shared" si="0"/>
        <v>#REF!</v>
      </c>
      <c r="J18" s="173"/>
    </row>
    <row r="19" spans="1:10">
      <c r="A19" s="142"/>
      <c r="B19" s="142"/>
      <c r="C19" s="175"/>
      <c r="D19" s="8">
        <v>1.5</v>
      </c>
      <c r="E19" s="2" t="s">
        <v>73</v>
      </c>
      <c r="F19" s="177" t="e">
        <f>'管理シート（本体）'!#REF!</f>
        <v>#REF!</v>
      </c>
      <c r="G19" s="172">
        <v>246200</v>
      </c>
      <c r="H19" s="172" t="e">
        <f>'管理シート（本体）'!#REF!</f>
        <v>#REF!</v>
      </c>
      <c r="I19" s="172" t="e">
        <f t="shared" si="0"/>
        <v>#REF!</v>
      </c>
      <c r="J19" s="173"/>
    </row>
    <row r="20" spans="1:10">
      <c r="A20" s="2">
        <v>8</v>
      </c>
      <c r="B20" s="2"/>
      <c r="C20" s="138"/>
      <c r="D20" s="8">
        <v>1.5</v>
      </c>
      <c r="E20" s="2" t="s">
        <v>72</v>
      </c>
      <c r="F20" s="177" t="e">
        <f>'管理シート（本体）'!#REF!</f>
        <v>#REF!</v>
      </c>
      <c r="G20" s="172">
        <v>732300</v>
      </c>
      <c r="H20" s="172" t="e">
        <f>'管理シート（本体）'!#REF!</f>
        <v>#REF!</v>
      </c>
      <c r="I20" s="172" t="e">
        <f t="shared" si="0"/>
        <v>#REF!</v>
      </c>
      <c r="J20" s="173"/>
    </row>
    <row r="21" spans="1:10">
      <c r="A21" s="2">
        <v>9</v>
      </c>
      <c r="B21" s="2"/>
      <c r="C21" s="138"/>
      <c r="D21" s="8">
        <v>1.5</v>
      </c>
      <c r="E21" s="2" t="s">
        <v>72</v>
      </c>
      <c r="F21" s="177" t="e">
        <f>'管理シート（本体）'!#REF!</f>
        <v>#REF!</v>
      </c>
      <c r="G21" s="172">
        <v>173400</v>
      </c>
      <c r="H21" s="172" t="e">
        <f>'管理シート（本体）'!#REF!</f>
        <v>#REF!</v>
      </c>
      <c r="I21" s="172" t="e">
        <f t="shared" si="0"/>
        <v>#REF!</v>
      </c>
      <c r="J21" s="173"/>
    </row>
    <row r="22" spans="1:10">
      <c r="A22" s="2">
        <v>10</v>
      </c>
      <c r="B22" s="2"/>
      <c r="C22" s="138"/>
      <c r="D22" s="8">
        <v>1.5</v>
      </c>
      <c r="E22" s="2" t="s">
        <v>72</v>
      </c>
      <c r="F22" s="177" t="e">
        <f>'管理シート（本体）'!#REF!</f>
        <v>#REF!</v>
      </c>
      <c r="G22" s="172">
        <v>379400</v>
      </c>
      <c r="H22" s="172" t="e">
        <f>'管理シート（本体）'!#REF!</f>
        <v>#REF!</v>
      </c>
      <c r="I22" s="172" t="e">
        <f t="shared" si="0"/>
        <v>#REF!</v>
      </c>
      <c r="J22" s="173"/>
    </row>
    <row r="23" spans="1:10">
      <c r="A23" s="3">
        <v>11</v>
      </c>
      <c r="B23" s="3"/>
      <c r="C23" s="137"/>
      <c r="D23" s="8">
        <v>1.5</v>
      </c>
      <c r="E23" s="2" t="s">
        <v>72</v>
      </c>
      <c r="F23" s="177" t="e">
        <f>'管理シート（本体）'!#REF!</f>
        <v>#REF!</v>
      </c>
      <c r="G23" s="172">
        <v>214200</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f>SUMIFS($G$8:$G$23,$D$8:$D$23,$D$30,$E$8:$E$23,E30)</f>
        <v>3820500</v>
      </c>
      <c r="H30" s="172" t="e">
        <f>SUMIFS($H$8:$H$23,$D$8:$D$23,$D$30,$E$8:$E$23,E30)</f>
        <v>#N/A</v>
      </c>
      <c r="I30" s="172" t="e">
        <f>SUMIFS($I$8:$I$23,$D$8:$D$23,$D$30,$E$8:$E$23,E30)</f>
        <v>#N/A</v>
      </c>
      <c r="J30" s="172"/>
    </row>
    <row r="31" spans="1:10">
      <c r="A31" s="308"/>
      <c r="B31" s="308"/>
      <c r="C31" s="308"/>
      <c r="D31" s="312"/>
      <c r="E31" s="168" t="s">
        <v>96</v>
      </c>
      <c r="F31" s="178" t="e">
        <f>SUMIFS($F$8:$F$23,$D$8:$D$23,$D$30,$E$8:$E$23,E31)</f>
        <v>#REF!</v>
      </c>
      <c r="G31" s="172">
        <f>SUMIFS($G$8:$G$23,$D$8:$D$23,$D$30,$E$8:$E$23,E31)</f>
        <v>1051800</v>
      </c>
      <c r="H31" s="172" t="e">
        <f>SUMIFS($H$8:$H$23,$D$8:$D$23,$D$30,$E$8:$E$23,E31)</f>
        <v>#N/A</v>
      </c>
      <c r="I31" s="172" t="e">
        <f>SUMIFS($I$8:$I$23,$D$8:$D$23,$D$30,$E$8:$E$23,E31)</f>
        <v>#N/A</v>
      </c>
      <c r="J31" s="172"/>
    </row>
    <row r="32" spans="1:10">
      <c r="A32" s="308"/>
      <c r="B32" s="308"/>
      <c r="C32" s="308"/>
      <c r="D32" s="312"/>
      <c r="E32" s="174" t="s">
        <v>99</v>
      </c>
      <c r="F32" s="178">
        <f>SUMIFS($F$8:$F$23,$D$8:$D$23,$D$30,$E$8:$E$23,E32)</f>
        <v>0</v>
      </c>
      <c r="G32" s="172">
        <f>SUMIFS($G$8:$G$23,$D$8:$D$23,$D$30,$E$8:$E$23,E32)</f>
        <v>513300</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f>SUM(G8:G23)</f>
        <v>5385600</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134</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'管理シート（本体）'!BI13</f>
        <v>0</v>
      </c>
      <c r="G8" s="172" t="e">
        <f>'R8.10'!I8</f>
        <v>#N/A</v>
      </c>
      <c r="H8" s="172" t="e">
        <f>'管理シート（本体）'!BL13</f>
        <v>#N/A</v>
      </c>
      <c r="I8" s="172" t="e">
        <f>G8-H8</f>
        <v>#N/A</v>
      </c>
      <c r="J8" s="173"/>
    </row>
    <row r="9" spans="1:10">
      <c r="A9" s="142"/>
      <c r="B9" s="142"/>
      <c r="C9" s="175"/>
      <c r="D9" s="8">
        <v>1.5</v>
      </c>
      <c r="E9" s="2" t="s">
        <v>73</v>
      </c>
      <c r="F9" s="177">
        <f>'管理シート（本体）'!BI14</f>
        <v>0</v>
      </c>
      <c r="G9" s="172" t="e">
        <f>'R8.10'!I9</f>
        <v>#N/A</v>
      </c>
      <c r="H9" s="172" t="e">
        <f>'管理シート（本体）'!BL14</f>
        <v>#N/A</v>
      </c>
      <c r="I9" s="172" t="e">
        <f t="shared" ref="I9:I23" si="0">G9-H9</f>
        <v>#N/A</v>
      </c>
      <c r="J9" s="173"/>
    </row>
    <row r="10" spans="1:10">
      <c r="A10" s="3">
        <v>2</v>
      </c>
      <c r="B10" s="3"/>
      <c r="C10" s="137"/>
      <c r="D10" s="8">
        <v>1.5</v>
      </c>
      <c r="E10" s="2" t="s">
        <v>72</v>
      </c>
      <c r="F10" s="177">
        <f>'管理シート（本体）'!BI15</f>
        <v>0</v>
      </c>
      <c r="G10" s="172" t="e">
        <f>'R8.10'!I10</f>
        <v>#N/A</v>
      </c>
      <c r="H10" s="172" t="e">
        <f>'管理シート（本体）'!BL15</f>
        <v>#N/A</v>
      </c>
      <c r="I10" s="172" t="e">
        <f t="shared" si="0"/>
        <v>#N/A</v>
      </c>
      <c r="J10" s="173"/>
    </row>
    <row r="11" spans="1:10">
      <c r="A11" s="5"/>
      <c r="B11" s="5"/>
      <c r="C11" s="176"/>
      <c r="D11" s="8">
        <v>1.5</v>
      </c>
      <c r="E11" s="2" t="s">
        <v>73</v>
      </c>
      <c r="F11" s="177">
        <f>'管理シート（本体）'!BI16</f>
        <v>0</v>
      </c>
      <c r="G11" s="172" t="e">
        <f>'R8.10'!I11</f>
        <v>#N/A</v>
      </c>
      <c r="H11" s="172" t="e">
        <f>'管理シート（本体）'!BL16</f>
        <v>#N/A</v>
      </c>
      <c r="I11" s="172" t="e">
        <f t="shared" si="0"/>
        <v>#N/A</v>
      </c>
      <c r="J11" s="173"/>
    </row>
    <row r="12" spans="1:10">
      <c r="A12" s="142"/>
      <c r="B12" s="142"/>
      <c r="C12" s="175"/>
      <c r="D12" s="8">
        <v>1.5</v>
      </c>
      <c r="E12" s="2" t="s">
        <v>20</v>
      </c>
      <c r="F12" s="177">
        <f>'管理シート（本体）'!BI17</f>
        <v>0</v>
      </c>
      <c r="G12" s="172" t="e">
        <f>'R8.10'!I12</f>
        <v>#N/A</v>
      </c>
      <c r="H12" s="172" t="e">
        <f>'管理シート（本体）'!BL17</f>
        <v>#N/A</v>
      </c>
      <c r="I12" s="172" t="e">
        <f t="shared" si="0"/>
        <v>#N/A</v>
      </c>
      <c r="J12" s="173"/>
    </row>
    <row r="13" spans="1:10">
      <c r="A13" s="2">
        <v>3</v>
      </c>
      <c r="B13" s="2"/>
      <c r="C13" s="138"/>
      <c r="D13" s="8">
        <v>1.5</v>
      </c>
      <c r="E13" s="2" t="s">
        <v>72</v>
      </c>
      <c r="F13" s="177">
        <f>'管理シート（本体）'!BI18</f>
        <v>0</v>
      </c>
      <c r="G13" s="172" t="e">
        <f>'R8.10'!I13</f>
        <v>#N/A</v>
      </c>
      <c r="H13" s="172" t="e">
        <f>'管理シート（本体）'!BL18</f>
        <v>#N/A</v>
      </c>
      <c r="I13" s="172" t="e">
        <f t="shared" si="0"/>
        <v>#N/A</v>
      </c>
      <c r="J13" s="173"/>
    </row>
    <row r="14" spans="1:10">
      <c r="A14" s="3">
        <v>4</v>
      </c>
      <c r="B14" s="3"/>
      <c r="C14" s="137"/>
      <c r="D14" s="8">
        <v>1.5</v>
      </c>
      <c r="E14" s="2" t="s">
        <v>72</v>
      </c>
      <c r="F14" s="177" t="e">
        <f>'管理シート（本体）'!#REF!</f>
        <v>#REF!</v>
      </c>
      <c r="G14" s="172" t="e">
        <f>'R8.10'!I14</f>
        <v>#REF!</v>
      </c>
      <c r="H14" s="172" t="e">
        <f>'管理シート（本体）'!#REF!</f>
        <v>#REF!</v>
      </c>
      <c r="I14" s="172" t="e">
        <f t="shared" si="0"/>
        <v>#REF!</v>
      </c>
      <c r="J14" s="173"/>
    </row>
    <row r="15" spans="1:10">
      <c r="A15" s="142"/>
      <c r="B15" s="142"/>
      <c r="C15" s="175"/>
      <c r="D15" s="8">
        <v>1.5</v>
      </c>
      <c r="E15" s="2" t="s">
        <v>73</v>
      </c>
      <c r="F15" s="177" t="e">
        <f>'管理シート（本体）'!#REF!</f>
        <v>#REF!</v>
      </c>
      <c r="G15" s="172" t="e">
        <f>'R8.10'!I15</f>
        <v>#REF!</v>
      </c>
      <c r="H15" s="172" t="e">
        <f>'管理シート（本体）'!#REF!</f>
        <v>#REF!</v>
      </c>
      <c r="I15" s="172" t="e">
        <f t="shared" si="0"/>
        <v>#REF!</v>
      </c>
      <c r="J15" s="173"/>
    </row>
    <row r="16" spans="1:10">
      <c r="A16" s="2">
        <v>5</v>
      </c>
      <c r="B16" s="2"/>
      <c r="C16" s="138"/>
      <c r="D16" s="8">
        <v>1.5</v>
      </c>
      <c r="E16" s="2" t="s">
        <v>73</v>
      </c>
      <c r="F16" s="177" t="e">
        <f>'管理シート（本体）'!#REF!</f>
        <v>#REF!</v>
      </c>
      <c r="G16" s="172" t="e">
        <f>'R8.10'!I16</f>
        <v>#REF!</v>
      </c>
      <c r="H16" s="172" t="e">
        <f>'管理シート（本体）'!#REF!</f>
        <v>#REF!</v>
      </c>
      <c r="I16" s="172" t="e">
        <f t="shared" si="0"/>
        <v>#REF!</v>
      </c>
      <c r="J16" s="173"/>
    </row>
    <row r="17" spans="1:10">
      <c r="A17" s="2">
        <v>6</v>
      </c>
      <c r="B17" s="2"/>
      <c r="C17" s="138"/>
      <c r="D17" s="8">
        <v>1.5</v>
      </c>
      <c r="E17" s="2" t="s">
        <v>72</v>
      </c>
      <c r="F17" s="177" t="e">
        <f>'管理シート（本体）'!#REF!</f>
        <v>#REF!</v>
      </c>
      <c r="G17" s="172" t="e">
        <f>'R8.10'!I17</f>
        <v>#REF!</v>
      </c>
      <c r="H17" s="172" t="e">
        <f>'管理シート（本体）'!#REF!</f>
        <v>#REF!</v>
      </c>
      <c r="I17" s="172" t="e">
        <f t="shared" si="0"/>
        <v>#REF!</v>
      </c>
      <c r="J17" s="173"/>
    </row>
    <row r="18" spans="1:10">
      <c r="A18" s="3">
        <v>7</v>
      </c>
      <c r="B18" s="3"/>
      <c r="C18" s="137"/>
      <c r="D18" s="8">
        <v>1.5</v>
      </c>
      <c r="E18" s="2" t="s">
        <v>72</v>
      </c>
      <c r="F18" s="177" t="e">
        <f>'管理シート（本体）'!#REF!</f>
        <v>#REF!</v>
      </c>
      <c r="G18" s="172" t="e">
        <f>'R8.10'!I18</f>
        <v>#REF!</v>
      </c>
      <c r="H18" s="172" t="e">
        <f>'管理シート（本体）'!#REF!</f>
        <v>#REF!</v>
      </c>
      <c r="I18" s="172" t="e">
        <f t="shared" si="0"/>
        <v>#REF!</v>
      </c>
      <c r="J18" s="173"/>
    </row>
    <row r="19" spans="1:10">
      <c r="A19" s="142"/>
      <c r="B19" s="142"/>
      <c r="C19" s="175"/>
      <c r="D19" s="8">
        <v>1.5</v>
      </c>
      <c r="E19" s="2" t="s">
        <v>73</v>
      </c>
      <c r="F19" s="177" t="e">
        <f>'管理シート（本体）'!#REF!</f>
        <v>#REF!</v>
      </c>
      <c r="G19" s="172" t="e">
        <f>'R8.10'!I19</f>
        <v>#REF!</v>
      </c>
      <c r="H19" s="172" t="e">
        <f>'管理シート（本体）'!#REF!</f>
        <v>#REF!</v>
      </c>
      <c r="I19" s="172" t="e">
        <f t="shared" si="0"/>
        <v>#REF!</v>
      </c>
      <c r="J19" s="173"/>
    </row>
    <row r="20" spans="1:10">
      <c r="A20" s="2">
        <v>8</v>
      </c>
      <c r="B20" s="2"/>
      <c r="C20" s="138"/>
      <c r="D20" s="8">
        <v>1.5</v>
      </c>
      <c r="E20" s="2" t="s">
        <v>72</v>
      </c>
      <c r="F20" s="177" t="e">
        <f>'管理シート（本体）'!#REF!</f>
        <v>#REF!</v>
      </c>
      <c r="G20" s="172" t="e">
        <f>'R8.10'!I20</f>
        <v>#REF!</v>
      </c>
      <c r="H20" s="172" t="e">
        <f>'管理シート（本体）'!#REF!</f>
        <v>#REF!</v>
      </c>
      <c r="I20" s="172" t="e">
        <f t="shared" si="0"/>
        <v>#REF!</v>
      </c>
      <c r="J20" s="173"/>
    </row>
    <row r="21" spans="1:10">
      <c r="A21" s="2">
        <v>9</v>
      </c>
      <c r="B21" s="2"/>
      <c r="C21" s="138"/>
      <c r="D21" s="8">
        <v>1.5</v>
      </c>
      <c r="E21" s="2" t="s">
        <v>72</v>
      </c>
      <c r="F21" s="177" t="e">
        <f>'管理シート（本体）'!#REF!</f>
        <v>#REF!</v>
      </c>
      <c r="G21" s="172" t="e">
        <f>'R8.10'!I21</f>
        <v>#REF!</v>
      </c>
      <c r="H21" s="172" t="e">
        <f>'管理シート（本体）'!#REF!</f>
        <v>#REF!</v>
      </c>
      <c r="I21" s="172" t="e">
        <f t="shared" si="0"/>
        <v>#REF!</v>
      </c>
      <c r="J21" s="173"/>
    </row>
    <row r="22" spans="1:10">
      <c r="A22" s="2">
        <v>10</v>
      </c>
      <c r="B22" s="2"/>
      <c r="C22" s="138"/>
      <c r="D22" s="8">
        <v>1.5</v>
      </c>
      <c r="E22" s="2" t="s">
        <v>72</v>
      </c>
      <c r="F22" s="177" t="e">
        <f>'管理シート（本体）'!#REF!</f>
        <v>#REF!</v>
      </c>
      <c r="G22" s="172" t="e">
        <f>'R8.10'!I22</f>
        <v>#REF!</v>
      </c>
      <c r="H22" s="172" t="e">
        <f>'管理シート（本体）'!#REF!</f>
        <v>#REF!</v>
      </c>
      <c r="I22" s="172" t="e">
        <f t="shared" si="0"/>
        <v>#REF!</v>
      </c>
      <c r="J22" s="173"/>
    </row>
    <row r="23" spans="1:10">
      <c r="A23" s="3">
        <v>11</v>
      </c>
      <c r="B23" s="3"/>
      <c r="C23" s="137"/>
      <c r="D23" s="8">
        <v>1.5</v>
      </c>
      <c r="E23" s="2" t="s">
        <v>72</v>
      </c>
      <c r="F23" s="177" t="e">
        <f>'管理シート（本体）'!#REF!</f>
        <v>#REF!</v>
      </c>
      <c r="G23" s="172" t="e">
        <f>'R8.10'!I23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135</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'管理シート（本体）'!BO13</f>
        <v>0</v>
      </c>
      <c r="G8" s="172" t="e">
        <f>'R8.11'!I8</f>
        <v>#N/A</v>
      </c>
      <c r="H8" s="172" t="e">
        <f>'管理シート（本体）'!BR13</f>
        <v>#N/A</v>
      </c>
      <c r="I8" s="172" t="e">
        <f>G8-H8</f>
        <v>#N/A</v>
      </c>
      <c r="J8" s="173"/>
    </row>
    <row r="9" spans="1:10">
      <c r="A9" s="142"/>
      <c r="B9" s="142"/>
      <c r="C9" s="175"/>
      <c r="D9" s="8">
        <v>1.5</v>
      </c>
      <c r="E9" s="2" t="s">
        <v>73</v>
      </c>
      <c r="F9" s="177">
        <f>'管理シート（本体）'!BO14</f>
        <v>0</v>
      </c>
      <c r="G9" s="172" t="e">
        <f>'R8.11'!I9</f>
        <v>#N/A</v>
      </c>
      <c r="H9" s="172" t="e">
        <f>'管理シート（本体）'!BR14</f>
        <v>#N/A</v>
      </c>
      <c r="I9" s="172" t="e">
        <f>G9-H9</f>
        <v>#N/A</v>
      </c>
      <c r="J9" s="173"/>
    </row>
    <row r="10" spans="1:10">
      <c r="A10" s="3">
        <v>2</v>
      </c>
      <c r="B10" s="3"/>
      <c r="C10" s="137"/>
      <c r="D10" s="8">
        <v>1.5</v>
      </c>
      <c r="E10" s="2" t="s">
        <v>72</v>
      </c>
      <c r="F10" s="177">
        <f>'管理シート（本体）'!BO15</f>
        <v>0</v>
      </c>
      <c r="G10" s="172" t="e">
        <f>'R8.11'!I10</f>
        <v>#N/A</v>
      </c>
      <c r="H10" s="172" t="e">
        <f>'管理シート（本体）'!BR15</f>
        <v>#N/A</v>
      </c>
      <c r="I10" s="172" t="e">
        <f t="shared" ref="I10:I23" si="0">G10-H10</f>
        <v>#N/A</v>
      </c>
      <c r="J10" s="173"/>
    </row>
    <row r="11" spans="1:10">
      <c r="A11" s="5"/>
      <c r="B11" s="5"/>
      <c r="C11" s="176"/>
      <c r="D11" s="8">
        <v>1.5</v>
      </c>
      <c r="E11" s="2" t="s">
        <v>73</v>
      </c>
      <c r="F11" s="177">
        <f>'管理シート（本体）'!BO16</f>
        <v>0</v>
      </c>
      <c r="G11" s="172" t="e">
        <f>'R8.11'!I11</f>
        <v>#N/A</v>
      </c>
      <c r="H11" s="172" t="e">
        <f>'管理シート（本体）'!BR16</f>
        <v>#N/A</v>
      </c>
      <c r="I11" s="172" t="e">
        <f t="shared" si="0"/>
        <v>#N/A</v>
      </c>
      <c r="J11" s="173"/>
    </row>
    <row r="12" spans="1:10">
      <c r="A12" s="142"/>
      <c r="B12" s="142"/>
      <c r="C12" s="175"/>
      <c r="D12" s="8">
        <v>1.5</v>
      </c>
      <c r="E12" s="2" t="s">
        <v>20</v>
      </c>
      <c r="F12" s="177">
        <f>'管理シート（本体）'!BO17</f>
        <v>0</v>
      </c>
      <c r="G12" s="172" t="e">
        <f>'R8.11'!I12</f>
        <v>#N/A</v>
      </c>
      <c r="H12" s="172" t="e">
        <f>'管理シート（本体）'!BR17</f>
        <v>#N/A</v>
      </c>
      <c r="I12" s="172" t="e">
        <f t="shared" si="0"/>
        <v>#N/A</v>
      </c>
      <c r="J12" s="173"/>
    </row>
    <row r="13" spans="1:10">
      <c r="A13" s="2">
        <v>3</v>
      </c>
      <c r="B13" s="2"/>
      <c r="C13" s="138"/>
      <c r="D13" s="8">
        <v>1.5</v>
      </c>
      <c r="E13" s="2" t="s">
        <v>72</v>
      </c>
      <c r="F13" s="177">
        <f>'管理シート（本体）'!BO18</f>
        <v>0</v>
      </c>
      <c r="G13" s="172" t="e">
        <f>'R8.11'!I13</f>
        <v>#N/A</v>
      </c>
      <c r="H13" s="172" t="e">
        <f>'管理シート（本体）'!BR18</f>
        <v>#N/A</v>
      </c>
      <c r="I13" s="172" t="e">
        <f t="shared" si="0"/>
        <v>#N/A</v>
      </c>
      <c r="J13" s="173"/>
    </row>
    <row r="14" spans="1:10">
      <c r="A14" s="3">
        <v>4</v>
      </c>
      <c r="B14" s="3"/>
      <c r="C14" s="137"/>
      <c r="D14" s="8">
        <v>1.5</v>
      </c>
      <c r="E14" s="2" t="s">
        <v>72</v>
      </c>
      <c r="F14" s="177" t="e">
        <f>'管理シート（本体）'!#REF!</f>
        <v>#REF!</v>
      </c>
      <c r="G14" s="172" t="e">
        <f>'R8.11'!I14</f>
        <v>#REF!</v>
      </c>
      <c r="H14" s="172" t="e">
        <f>'管理シート（本体）'!#REF!</f>
        <v>#REF!</v>
      </c>
      <c r="I14" s="172" t="e">
        <f t="shared" si="0"/>
        <v>#REF!</v>
      </c>
      <c r="J14" s="173"/>
    </row>
    <row r="15" spans="1:10">
      <c r="A15" s="142"/>
      <c r="B15" s="142"/>
      <c r="C15" s="175"/>
      <c r="D15" s="8">
        <v>1.5</v>
      </c>
      <c r="E15" s="2" t="s">
        <v>73</v>
      </c>
      <c r="F15" s="177" t="e">
        <f>'管理シート（本体）'!#REF!</f>
        <v>#REF!</v>
      </c>
      <c r="G15" s="172" t="e">
        <f>'R8.11'!I15</f>
        <v>#REF!</v>
      </c>
      <c r="H15" s="172" t="e">
        <f>'管理シート（本体）'!#REF!</f>
        <v>#REF!</v>
      </c>
      <c r="I15" s="172" t="e">
        <f t="shared" si="0"/>
        <v>#REF!</v>
      </c>
      <c r="J15" s="173"/>
    </row>
    <row r="16" spans="1:10">
      <c r="A16" s="2">
        <v>5</v>
      </c>
      <c r="B16" s="2"/>
      <c r="C16" s="138"/>
      <c r="D16" s="8">
        <v>1.5</v>
      </c>
      <c r="E16" s="2" t="s">
        <v>73</v>
      </c>
      <c r="F16" s="177" t="e">
        <f>'管理シート（本体）'!#REF!</f>
        <v>#REF!</v>
      </c>
      <c r="G16" s="172" t="e">
        <f>'R8.11'!I16</f>
        <v>#REF!</v>
      </c>
      <c r="H16" s="172" t="e">
        <f>'管理シート（本体）'!#REF!</f>
        <v>#REF!</v>
      </c>
      <c r="I16" s="172" t="e">
        <f t="shared" si="0"/>
        <v>#REF!</v>
      </c>
      <c r="J16" s="173"/>
    </row>
    <row r="17" spans="1:10">
      <c r="A17" s="2">
        <v>6</v>
      </c>
      <c r="B17" s="2"/>
      <c r="C17" s="138"/>
      <c r="D17" s="8">
        <v>1.5</v>
      </c>
      <c r="E17" s="2" t="s">
        <v>72</v>
      </c>
      <c r="F17" s="177" t="e">
        <f>'管理シート（本体）'!#REF!</f>
        <v>#REF!</v>
      </c>
      <c r="G17" s="172" t="e">
        <f>'R8.11'!I17</f>
        <v>#REF!</v>
      </c>
      <c r="H17" s="172" t="e">
        <f>'管理シート（本体）'!#REF!</f>
        <v>#REF!</v>
      </c>
      <c r="I17" s="172" t="e">
        <f t="shared" si="0"/>
        <v>#REF!</v>
      </c>
      <c r="J17" s="173"/>
    </row>
    <row r="18" spans="1:10">
      <c r="A18" s="3">
        <v>7</v>
      </c>
      <c r="B18" s="3"/>
      <c r="C18" s="137"/>
      <c r="D18" s="8">
        <v>1.5</v>
      </c>
      <c r="E18" s="2" t="s">
        <v>72</v>
      </c>
      <c r="F18" s="177" t="e">
        <f>'管理シート（本体）'!#REF!</f>
        <v>#REF!</v>
      </c>
      <c r="G18" s="172" t="e">
        <f>'R8.11'!I18</f>
        <v>#REF!</v>
      </c>
      <c r="H18" s="172" t="e">
        <f>'管理シート（本体）'!#REF!</f>
        <v>#REF!</v>
      </c>
      <c r="I18" s="172" t="e">
        <f t="shared" si="0"/>
        <v>#REF!</v>
      </c>
      <c r="J18" s="173"/>
    </row>
    <row r="19" spans="1:10">
      <c r="A19" s="142"/>
      <c r="B19" s="142"/>
      <c r="C19" s="175"/>
      <c r="D19" s="8">
        <v>1.5</v>
      </c>
      <c r="E19" s="2" t="s">
        <v>73</v>
      </c>
      <c r="F19" s="177" t="e">
        <f>'管理シート（本体）'!#REF!</f>
        <v>#REF!</v>
      </c>
      <c r="G19" s="172" t="e">
        <f>'R8.11'!I19</f>
        <v>#REF!</v>
      </c>
      <c r="H19" s="172" t="e">
        <f>'管理シート（本体）'!#REF!</f>
        <v>#REF!</v>
      </c>
      <c r="I19" s="172" t="e">
        <f t="shared" si="0"/>
        <v>#REF!</v>
      </c>
      <c r="J19" s="173"/>
    </row>
    <row r="20" spans="1:10">
      <c r="A20" s="2">
        <v>8</v>
      </c>
      <c r="B20" s="2"/>
      <c r="C20" s="138"/>
      <c r="D20" s="8">
        <v>1.5</v>
      </c>
      <c r="E20" s="2" t="s">
        <v>72</v>
      </c>
      <c r="F20" s="177" t="e">
        <f>'管理シート（本体）'!#REF!</f>
        <v>#REF!</v>
      </c>
      <c r="G20" s="172" t="e">
        <f>'R8.11'!I20</f>
        <v>#REF!</v>
      </c>
      <c r="H20" s="172" t="e">
        <f>'管理シート（本体）'!#REF!</f>
        <v>#REF!</v>
      </c>
      <c r="I20" s="172" t="e">
        <f t="shared" si="0"/>
        <v>#REF!</v>
      </c>
      <c r="J20" s="173"/>
    </row>
    <row r="21" spans="1:10">
      <c r="A21" s="2">
        <v>9</v>
      </c>
      <c r="B21" s="2"/>
      <c r="C21" s="138"/>
      <c r="D21" s="8">
        <v>1.5</v>
      </c>
      <c r="E21" s="2" t="s">
        <v>72</v>
      </c>
      <c r="F21" s="177" t="e">
        <f>'管理シート（本体）'!#REF!</f>
        <v>#REF!</v>
      </c>
      <c r="G21" s="172" t="e">
        <f>'R8.11'!I21</f>
        <v>#REF!</v>
      </c>
      <c r="H21" s="172" t="e">
        <f>'管理シート（本体）'!#REF!</f>
        <v>#REF!</v>
      </c>
      <c r="I21" s="172" t="e">
        <f t="shared" si="0"/>
        <v>#REF!</v>
      </c>
      <c r="J21" s="173"/>
    </row>
    <row r="22" spans="1:10">
      <c r="A22" s="2">
        <v>10</v>
      </c>
      <c r="B22" s="2"/>
      <c r="C22" s="138"/>
      <c r="D22" s="8">
        <v>1.5</v>
      </c>
      <c r="E22" s="2" t="s">
        <v>72</v>
      </c>
      <c r="F22" s="177" t="e">
        <f>'管理シート（本体）'!#REF!</f>
        <v>#REF!</v>
      </c>
      <c r="G22" s="172" t="e">
        <f>'R8.11'!I22</f>
        <v>#REF!</v>
      </c>
      <c r="H22" s="172" t="e">
        <f>'管理シート（本体）'!#REF!</f>
        <v>#REF!</v>
      </c>
      <c r="I22" s="172" t="e">
        <f t="shared" si="0"/>
        <v>#REF!</v>
      </c>
      <c r="J22" s="173"/>
    </row>
    <row r="23" spans="1:10">
      <c r="A23" s="3">
        <v>11</v>
      </c>
      <c r="B23" s="3"/>
      <c r="C23" s="137"/>
      <c r="D23" s="8">
        <v>1.5</v>
      </c>
      <c r="E23" s="2" t="s">
        <v>72</v>
      </c>
      <c r="F23" s="177" t="e">
        <f>'管理シート（本体）'!#REF!</f>
        <v>#REF!</v>
      </c>
      <c r="G23" s="172" t="e">
        <f>'R8.11'!I23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136</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'管理シート（本体）'!BU13</f>
        <v>0</v>
      </c>
      <c r="G8" s="172" t="e">
        <f>'R8.12'!I8</f>
        <v>#N/A</v>
      </c>
      <c r="H8" s="172" t="e">
        <f>'管理シート（本体）'!BX13</f>
        <v>#N/A</v>
      </c>
      <c r="I8" s="172" t="e">
        <f>G8-H8</f>
        <v>#N/A</v>
      </c>
      <c r="J8" s="173"/>
    </row>
    <row r="9" spans="1:10">
      <c r="A9" s="142"/>
      <c r="B9" s="142"/>
      <c r="C9" s="175"/>
      <c r="D9" s="8">
        <v>1.5</v>
      </c>
      <c r="E9" s="2" t="s">
        <v>73</v>
      </c>
      <c r="F9" s="177">
        <f>'管理シート（本体）'!BU14</f>
        <v>0</v>
      </c>
      <c r="G9" s="172" t="e">
        <f>'R8.12'!I9</f>
        <v>#N/A</v>
      </c>
      <c r="H9" s="172" t="e">
        <f>'管理シート（本体）'!BX14</f>
        <v>#N/A</v>
      </c>
      <c r="I9" s="172" t="e">
        <f>G9-H9</f>
        <v>#N/A</v>
      </c>
      <c r="J9" s="173"/>
    </row>
    <row r="10" spans="1:10">
      <c r="A10" s="3">
        <v>2</v>
      </c>
      <c r="B10" s="3"/>
      <c r="C10" s="137"/>
      <c r="D10" s="8">
        <v>1.5</v>
      </c>
      <c r="E10" s="2" t="s">
        <v>72</v>
      </c>
      <c r="F10" s="177">
        <f>'管理シート（本体）'!BU15</f>
        <v>0</v>
      </c>
      <c r="G10" s="172" t="e">
        <f>'R8.12'!I10</f>
        <v>#N/A</v>
      </c>
      <c r="H10" s="172" t="e">
        <f>'管理シート（本体）'!BX15</f>
        <v>#N/A</v>
      </c>
      <c r="I10" s="172" t="e">
        <f t="shared" ref="I10:I23" si="0">G10-H10</f>
        <v>#N/A</v>
      </c>
      <c r="J10" s="173"/>
    </row>
    <row r="11" spans="1:10">
      <c r="A11" s="5"/>
      <c r="B11" s="5"/>
      <c r="C11" s="176"/>
      <c r="D11" s="8">
        <v>1.5</v>
      </c>
      <c r="E11" s="2" t="s">
        <v>73</v>
      </c>
      <c r="F11" s="177">
        <f>'管理シート（本体）'!BU16</f>
        <v>0</v>
      </c>
      <c r="G11" s="172" t="e">
        <f>'R8.12'!I11</f>
        <v>#N/A</v>
      </c>
      <c r="H11" s="172" t="e">
        <f>'管理シート（本体）'!BX16</f>
        <v>#N/A</v>
      </c>
      <c r="I11" s="172" t="e">
        <f t="shared" si="0"/>
        <v>#N/A</v>
      </c>
      <c r="J11" s="173"/>
    </row>
    <row r="12" spans="1:10">
      <c r="A12" s="142"/>
      <c r="B12" s="142"/>
      <c r="C12" s="175"/>
      <c r="D12" s="8">
        <v>1.5</v>
      </c>
      <c r="E12" s="2" t="s">
        <v>20</v>
      </c>
      <c r="F12" s="177">
        <f>'管理シート（本体）'!BU17</f>
        <v>0</v>
      </c>
      <c r="G12" s="172" t="e">
        <f>'R8.12'!I12</f>
        <v>#N/A</v>
      </c>
      <c r="H12" s="172" t="e">
        <f>'管理シート（本体）'!BX17</f>
        <v>#N/A</v>
      </c>
      <c r="I12" s="172" t="e">
        <f t="shared" si="0"/>
        <v>#N/A</v>
      </c>
      <c r="J12" s="173"/>
    </row>
    <row r="13" spans="1:10">
      <c r="A13" s="2">
        <v>3</v>
      </c>
      <c r="B13" s="2"/>
      <c r="C13" s="138"/>
      <c r="D13" s="8">
        <v>1.5</v>
      </c>
      <c r="E13" s="2" t="s">
        <v>72</v>
      </c>
      <c r="F13" s="177">
        <f>'管理シート（本体）'!BU18</f>
        <v>0</v>
      </c>
      <c r="G13" s="172" t="e">
        <f>'R8.12'!I13</f>
        <v>#N/A</v>
      </c>
      <c r="H13" s="172" t="e">
        <f>'管理シート（本体）'!BX18</f>
        <v>#N/A</v>
      </c>
      <c r="I13" s="172" t="e">
        <f t="shared" si="0"/>
        <v>#N/A</v>
      </c>
      <c r="J13" s="173"/>
    </row>
    <row r="14" spans="1:10">
      <c r="A14" s="3">
        <v>4</v>
      </c>
      <c r="B14" s="3"/>
      <c r="C14" s="137"/>
      <c r="D14" s="8">
        <v>1.5</v>
      </c>
      <c r="E14" s="2" t="s">
        <v>72</v>
      </c>
      <c r="F14" s="177" t="e">
        <f>'管理シート（本体）'!#REF!</f>
        <v>#REF!</v>
      </c>
      <c r="G14" s="172" t="e">
        <f>'R8.12'!I14</f>
        <v>#REF!</v>
      </c>
      <c r="H14" s="172" t="e">
        <f>'管理シート（本体）'!#REF!</f>
        <v>#REF!</v>
      </c>
      <c r="I14" s="172" t="e">
        <f t="shared" si="0"/>
        <v>#REF!</v>
      </c>
      <c r="J14" s="173"/>
    </row>
    <row r="15" spans="1:10">
      <c r="A15" s="142"/>
      <c r="B15" s="142"/>
      <c r="C15" s="175"/>
      <c r="D15" s="8">
        <v>1.5</v>
      </c>
      <c r="E15" s="2" t="s">
        <v>73</v>
      </c>
      <c r="F15" s="177" t="e">
        <f>'管理シート（本体）'!#REF!</f>
        <v>#REF!</v>
      </c>
      <c r="G15" s="172" t="e">
        <f>'R8.12'!I15</f>
        <v>#REF!</v>
      </c>
      <c r="H15" s="172" t="e">
        <f>'管理シート（本体）'!#REF!</f>
        <v>#REF!</v>
      </c>
      <c r="I15" s="172" t="e">
        <f t="shared" si="0"/>
        <v>#REF!</v>
      </c>
      <c r="J15" s="173"/>
    </row>
    <row r="16" spans="1:10">
      <c r="A16" s="2">
        <v>5</v>
      </c>
      <c r="B16" s="2"/>
      <c r="C16" s="138"/>
      <c r="D16" s="8">
        <v>1.5</v>
      </c>
      <c r="E16" s="2" t="s">
        <v>73</v>
      </c>
      <c r="F16" s="177" t="e">
        <f>'管理シート（本体）'!#REF!</f>
        <v>#REF!</v>
      </c>
      <c r="G16" s="172" t="e">
        <f>'R8.12'!I16</f>
        <v>#REF!</v>
      </c>
      <c r="H16" s="172" t="e">
        <f>'管理シート（本体）'!#REF!</f>
        <v>#REF!</v>
      </c>
      <c r="I16" s="172" t="e">
        <f t="shared" si="0"/>
        <v>#REF!</v>
      </c>
      <c r="J16" s="173"/>
    </row>
    <row r="17" spans="1:10">
      <c r="A17" s="2">
        <v>6</v>
      </c>
      <c r="B17" s="2"/>
      <c r="C17" s="138"/>
      <c r="D17" s="8">
        <v>1.5</v>
      </c>
      <c r="E17" s="2" t="s">
        <v>72</v>
      </c>
      <c r="F17" s="177" t="e">
        <f>'管理シート（本体）'!#REF!</f>
        <v>#REF!</v>
      </c>
      <c r="G17" s="172" t="e">
        <f>'R8.12'!I17</f>
        <v>#REF!</v>
      </c>
      <c r="H17" s="172" t="e">
        <f>'管理シート（本体）'!#REF!</f>
        <v>#REF!</v>
      </c>
      <c r="I17" s="172" t="e">
        <f t="shared" si="0"/>
        <v>#REF!</v>
      </c>
      <c r="J17" s="173"/>
    </row>
    <row r="18" spans="1:10">
      <c r="A18" s="3">
        <v>7</v>
      </c>
      <c r="B18" s="3"/>
      <c r="C18" s="137"/>
      <c r="D18" s="8">
        <v>1.5</v>
      </c>
      <c r="E18" s="2" t="s">
        <v>72</v>
      </c>
      <c r="F18" s="177" t="e">
        <f>'管理シート（本体）'!#REF!</f>
        <v>#REF!</v>
      </c>
      <c r="G18" s="172" t="e">
        <f>'R8.12'!I18</f>
        <v>#REF!</v>
      </c>
      <c r="H18" s="172" t="e">
        <f>'管理シート（本体）'!#REF!</f>
        <v>#REF!</v>
      </c>
      <c r="I18" s="172" t="e">
        <f t="shared" si="0"/>
        <v>#REF!</v>
      </c>
      <c r="J18" s="173"/>
    </row>
    <row r="19" spans="1:10">
      <c r="A19" s="142"/>
      <c r="B19" s="142"/>
      <c r="C19" s="175"/>
      <c r="D19" s="8">
        <v>1.5</v>
      </c>
      <c r="E19" s="2" t="s">
        <v>73</v>
      </c>
      <c r="F19" s="177" t="e">
        <f>'管理シート（本体）'!#REF!</f>
        <v>#REF!</v>
      </c>
      <c r="G19" s="172" t="e">
        <f>'R8.12'!I19</f>
        <v>#REF!</v>
      </c>
      <c r="H19" s="172" t="e">
        <f>'管理シート（本体）'!#REF!</f>
        <v>#REF!</v>
      </c>
      <c r="I19" s="172" t="e">
        <f t="shared" si="0"/>
        <v>#REF!</v>
      </c>
      <c r="J19" s="173"/>
    </row>
    <row r="20" spans="1:10">
      <c r="A20" s="2">
        <v>8</v>
      </c>
      <c r="B20" s="2"/>
      <c r="C20" s="138"/>
      <c r="D20" s="8">
        <v>1.5</v>
      </c>
      <c r="E20" s="2" t="s">
        <v>72</v>
      </c>
      <c r="F20" s="177" t="e">
        <f>'管理シート（本体）'!#REF!</f>
        <v>#REF!</v>
      </c>
      <c r="G20" s="172" t="e">
        <f>'R8.12'!I20</f>
        <v>#REF!</v>
      </c>
      <c r="H20" s="172" t="e">
        <f>'管理シート（本体）'!#REF!</f>
        <v>#REF!</v>
      </c>
      <c r="I20" s="172" t="e">
        <f t="shared" si="0"/>
        <v>#REF!</v>
      </c>
      <c r="J20" s="173"/>
    </row>
    <row r="21" spans="1:10">
      <c r="A21" s="2">
        <v>9</v>
      </c>
      <c r="B21" s="2"/>
      <c r="C21" s="138"/>
      <c r="D21" s="8">
        <v>1.5</v>
      </c>
      <c r="E21" s="2" t="s">
        <v>72</v>
      </c>
      <c r="F21" s="177" t="e">
        <f>'管理シート（本体）'!#REF!</f>
        <v>#REF!</v>
      </c>
      <c r="G21" s="172" t="e">
        <f>'R8.12'!I21</f>
        <v>#REF!</v>
      </c>
      <c r="H21" s="172" t="e">
        <f>'管理シート（本体）'!#REF!</f>
        <v>#REF!</v>
      </c>
      <c r="I21" s="172" t="e">
        <f t="shared" si="0"/>
        <v>#REF!</v>
      </c>
      <c r="J21" s="173"/>
    </row>
    <row r="22" spans="1:10">
      <c r="A22" s="2">
        <v>10</v>
      </c>
      <c r="B22" s="2"/>
      <c r="C22" s="138"/>
      <c r="D22" s="8">
        <v>1.5</v>
      </c>
      <c r="E22" s="2" t="s">
        <v>72</v>
      </c>
      <c r="F22" s="177" t="e">
        <f>'管理シート（本体）'!#REF!</f>
        <v>#REF!</v>
      </c>
      <c r="G22" s="172" t="e">
        <f>'R8.12'!I22</f>
        <v>#REF!</v>
      </c>
      <c r="H22" s="172" t="e">
        <f>'管理シート（本体）'!#REF!</f>
        <v>#REF!</v>
      </c>
      <c r="I22" s="172" t="e">
        <f t="shared" si="0"/>
        <v>#REF!</v>
      </c>
      <c r="J22" s="173"/>
    </row>
    <row r="23" spans="1:10">
      <c r="A23" s="3">
        <v>11</v>
      </c>
      <c r="B23" s="3"/>
      <c r="C23" s="137"/>
      <c r="D23" s="8">
        <v>1.5</v>
      </c>
      <c r="E23" s="2" t="s">
        <v>72</v>
      </c>
      <c r="F23" s="177" t="e">
        <f>'管理シート（本体）'!#REF!</f>
        <v>#REF!</v>
      </c>
      <c r="G23" s="172" t="e">
        <f>'R8.12'!I23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137</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'管理シート（本体）'!CA13</f>
        <v>0</v>
      </c>
      <c r="G8" s="172" t="e">
        <f>'R9.01'!I8</f>
        <v>#N/A</v>
      </c>
      <c r="H8" s="172" t="e">
        <f>'管理シート（本体）'!CD13</f>
        <v>#N/A</v>
      </c>
      <c r="I8" s="172" t="e">
        <f>G8-H8</f>
        <v>#N/A</v>
      </c>
      <c r="J8" s="173"/>
    </row>
    <row r="9" spans="1:10">
      <c r="A9" s="142"/>
      <c r="B9" s="142"/>
      <c r="C9" s="175"/>
      <c r="D9" s="8">
        <v>1.5</v>
      </c>
      <c r="E9" s="2" t="s">
        <v>73</v>
      </c>
      <c r="F9" s="177">
        <f>'管理シート（本体）'!CA14</f>
        <v>0</v>
      </c>
      <c r="G9" s="172" t="e">
        <f>'R9.01'!I9</f>
        <v>#N/A</v>
      </c>
      <c r="H9" s="172" t="e">
        <f>'管理シート（本体）'!CD14</f>
        <v>#N/A</v>
      </c>
      <c r="I9" s="172" t="e">
        <f>G9-H9</f>
        <v>#N/A</v>
      </c>
      <c r="J9" s="173"/>
    </row>
    <row r="10" spans="1:10">
      <c r="A10" s="3">
        <v>2</v>
      </c>
      <c r="B10" s="3"/>
      <c r="C10" s="137"/>
      <c r="D10" s="8">
        <v>1.5</v>
      </c>
      <c r="E10" s="2" t="s">
        <v>72</v>
      </c>
      <c r="F10" s="177">
        <f>'管理シート（本体）'!CA15</f>
        <v>0</v>
      </c>
      <c r="G10" s="172" t="e">
        <f>'R9.01'!I10</f>
        <v>#N/A</v>
      </c>
      <c r="H10" s="172" t="e">
        <f>'管理シート（本体）'!CD15</f>
        <v>#N/A</v>
      </c>
      <c r="I10" s="172" t="e">
        <f t="shared" ref="I10:I23" si="0">G10-H10</f>
        <v>#N/A</v>
      </c>
      <c r="J10" s="173"/>
    </row>
    <row r="11" spans="1:10">
      <c r="A11" s="5"/>
      <c r="B11" s="5"/>
      <c r="C11" s="176"/>
      <c r="D11" s="8">
        <v>1.5</v>
      </c>
      <c r="E11" s="2" t="s">
        <v>73</v>
      </c>
      <c r="F11" s="177">
        <f>'管理シート（本体）'!CA16</f>
        <v>0</v>
      </c>
      <c r="G11" s="172" t="e">
        <f>'R9.01'!I11</f>
        <v>#N/A</v>
      </c>
      <c r="H11" s="172" t="e">
        <f>'管理シート（本体）'!CD16</f>
        <v>#N/A</v>
      </c>
      <c r="I11" s="172" t="e">
        <f t="shared" si="0"/>
        <v>#N/A</v>
      </c>
      <c r="J11" s="173"/>
    </row>
    <row r="12" spans="1:10">
      <c r="A12" s="142"/>
      <c r="B12" s="142"/>
      <c r="C12" s="175"/>
      <c r="D12" s="8">
        <v>1.5</v>
      </c>
      <c r="E12" s="2" t="s">
        <v>20</v>
      </c>
      <c r="F12" s="177">
        <f>'管理シート（本体）'!CA17</f>
        <v>0</v>
      </c>
      <c r="G12" s="172" t="e">
        <f>'R9.01'!I12</f>
        <v>#N/A</v>
      </c>
      <c r="H12" s="172" t="e">
        <f>'管理シート（本体）'!CD17</f>
        <v>#N/A</v>
      </c>
      <c r="I12" s="172" t="e">
        <f t="shared" si="0"/>
        <v>#N/A</v>
      </c>
      <c r="J12" s="173"/>
    </row>
    <row r="13" spans="1:10">
      <c r="A13" s="2">
        <v>3</v>
      </c>
      <c r="B13" s="2"/>
      <c r="C13" s="138"/>
      <c r="D13" s="8">
        <v>1.5</v>
      </c>
      <c r="E13" s="2" t="s">
        <v>72</v>
      </c>
      <c r="F13" s="177">
        <f>'管理シート（本体）'!CA18</f>
        <v>0</v>
      </c>
      <c r="G13" s="172" t="e">
        <f>'R9.01'!I13</f>
        <v>#N/A</v>
      </c>
      <c r="H13" s="172" t="e">
        <f>'管理シート（本体）'!CD18</f>
        <v>#N/A</v>
      </c>
      <c r="I13" s="172" t="e">
        <f t="shared" si="0"/>
        <v>#N/A</v>
      </c>
      <c r="J13" s="173"/>
    </row>
    <row r="14" spans="1:10">
      <c r="A14" s="3">
        <v>4</v>
      </c>
      <c r="B14" s="3"/>
      <c r="C14" s="137"/>
      <c r="D14" s="8">
        <v>1.5</v>
      </c>
      <c r="E14" s="2" t="s">
        <v>72</v>
      </c>
      <c r="F14" s="177" t="e">
        <f>'管理シート（本体）'!#REF!</f>
        <v>#REF!</v>
      </c>
      <c r="G14" s="172" t="e">
        <f>'R9.01'!I14</f>
        <v>#REF!</v>
      </c>
      <c r="H14" s="172" t="e">
        <f>'管理シート（本体）'!#REF!</f>
        <v>#REF!</v>
      </c>
      <c r="I14" s="172" t="e">
        <f t="shared" si="0"/>
        <v>#REF!</v>
      </c>
      <c r="J14" s="173"/>
    </row>
    <row r="15" spans="1:10">
      <c r="A15" s="142"/>
      <c r="B15" s="142"/>
      <c r="C15" s="175"/>
      <c r="D15" s="8">
        <v>1.5</v>
      </c>
      <c r="E15" s="2" t="s">
        <v>73</v>
      </c>
      <c r="F15" s="177" t="e">
        <f>'管理シート（本体）'!#REF!</f>
        <v>#REF!</v>
      </c>
      <c r="G15" s="172" t="e">
        <f>'R9.01'!I15</f>
        <v>#REF!</v>
      </c>
      <c r="H15" s="172" t="e">
        <f>'管理シート（本体）'!#REF!</f>
        <v>#REF!</v>
      </c>
      <c r="I15" s="172" t="e">
        <f t="shared" si="0"/>
        <v>#REF!</v>
      </c>
      <c r="J15" s="173"/>
    </row>
    <row r="16" spans="1:10">
      <c r="A16" s="2">
        <v>5</v>
      </c>
      <c r="B16" s="2"/>
      <c r="C16" s="138"/>
      <c r="D16" s="8">
        <v>1.5</v>
      </c>
      <c r="E16" s="2" t="s">
        <v>73</v>
      </c>
      <c r="F16" s="177" t="e">
        <f>'管理シート（本体）'!#REF!</f>
        <v>#REF!</v>
      </c>
      <c r="G16" s="172" t="e">
        <f>'R9.01'!I16</f>
        <v>#REF!</v>
      </c>
      <c r="H16" s="172" t="e">
        <f>'管理シート（本体）'!#REF!</f>
        <v>#REF!</v>
      </c>
      <c r="I16" s="172" t="e">
        <f t="shared" si="0"/>
        <v>#REF!</v>
      </c>
      <c r="J16" s="173"/>
    </row>
    <row r="17" spans="1:10">
      <c r="A17" s="2">
        <v>6</v>
      </c>
      <c r="B17" s="2"/>
      <c r="C17" s="138"/>
      <c r="D17" s="8">
        <v>1.5</v>
      </c>
      <c r="E17" s="2" t="s">
        <v>72</v>
      </c>
      <c r="F17" s="177" t="e">
        <f>'管理シート（本体）'!#REF!</f>
        <v>#REF!</v>
      </c>
      <c r="G17" s="172" t="e">
        <f>'R9.01'!I17</f>
        <v>#REF!</v>
      </c>
      <c r="H17" s="172" t="e">
        <f>'管理シート（本体）'!#REF!</f>
        <v>#REF!</v>
      </c>
      <c r="I17" s="172" t="e">
        <f t="shared" si="0"/>
        <v>#REF!</v>
      </c>
      <c r="J17" s="173"/>
    </row>
    <row r="18" spans="1:10">
      <c r="A18" s="3">
        <v>7</v>
      </c>
      <c r="B18" s="3"/>
      <c r="C18" s="137"/>
      <c r="D18" s="8">
        <v>1.5</v>
      </c>
      <c r="E18" s="2" t="s">
        <v>72</v>
      </c>
      <c r="F18" s="177" t="e">
        <f>'管理シート（本体）'!#REF!</f>
        <v>#REF!</v>
      </c>
      <c r="G18" s="172" t="e">
        <f>'R9.01'!I18</f>
        <v>#REF!</v>
      </c>
      <c r="H18" s="172" t="e">
        <f>'管理シート（本体）'!#REF!</f>
        <v>#REF!</v>
      </c>
      <c r="I18" s="172" t="e">
        <f t="shared" si="0"/>
        <v>#REF!</v>
      </c>
      <c r="J18" s="173"/>
    </row>
    <row r="19" spans="1:10">
      <c r="A19" s="142"/>
      <c r="B19" s="142"/>
      <c r="C19" s="175"/>
      <c r="D19" s="8">
        <v>1.5</v>
      </c>
      <c r="E19" s="2" t="s">
        <v>73</v>
      </c>
      <c r="F19" s="177" t="e">
        <f>'管理シート（本体）'!#REF!</f>
        <v>#REF!</v>
      </c>
      <c r="G19" s="172" t="e">
        <f>'R9.01'!I19</f>
        <v>#REF!</v>
      </c>
      <c r="H19" s="172" t="e">
        <f>'管理シート（本体）'!#REF!</f>
        <v>#REF!</v>
      </c>
      <c r="I19" s="172" t="e">
        <f t="shared" si="0"/>
        <v>#REF!</v>
      </c>
      <c r="J19" s="173"/>
    </row>
    <row r="20" spans="1:10">
      <c r="A20" s="2">
        <v>8</v>
      </c>
      <c r="B20" s="2"/>
      <c r="C20" s="138"/>
      <c r="D20" s="8">
        <v>1.5</v>
      </c>
      <c r="E20" s="2" t="s">
        <v>72</v>
      </c>
      <c r="F20" s="177" t="e">
        <f>'管理シート（本体）'!#REF!</f>
        <v>#REF!</v>
      </c>
      <c r="G20" s="172" t="e">
        <f>'R9.01'!I20</f>
        <v>#REF!</v>
      </c>
      <c r="H20" s="172" t="e">
        <f>'管理シート（本体）'!#REF!</f>
        <v>#REF!</v>
      </c>
      <c r="I20" s="172" t="e">
        <f t="shared" si="0"/>
        <v>#REF!</v>
      </c>
      <c r="J20" s="173"/>
    </row>
    <row r="21" spans="1:10">
      <c r="A21" s="2">
        <v>9</v>
      </c>
      <c r="B21" s="2"/>
      <c r="C21" s="138"/>
      <c r="D21" s="8">
        <v>1.5</v>
      </c>
      <c r="E21" s="2" t="s">
        <v>72</v>
      </c>
      <c r="F21" s="177" t="e">
        <f>'管理シート（本体）'!#REF!</f>
        <v>#REF!</v>
      </c>
      <c r="G21" s="172" t="e">
        <f>'R9.01'!I21</f>
        <v>#REF!</v>
      </c>
      <c r="H21" s="172" t="e">
        <f>'管理シート（本体）'!#REF!</f>
        <v>#REF!</v>
      </c>
      <c r="I21" s="172" t="e">
        <f t="shared" si="0"/>
        <v>#REF!</v>
      </c>
      <c r="J21" s="173"/>
    </row>
    <row r="22" spans="1:10">
      <c r="A22" s="2">
        <v>10</v>
      </c>
      <c r="B22" s="2"/>
      <c r="C22" s="138"/>
      <c r="D22" s="8">
        <v>1.5</v>
      </c>
      <c r="E22" s="2" t="s">
        <v>72</v>
      </c>
      <c r="F22" s="177" t="e">
        <f>'管理シート（本体）'!#REF!</f>
        <v>#REF!</v>
      </c>
      <c r="G22" s="172" t="e">
        <f>'R9.01'!I22</f>
        <v>#REF!</v>
      </c>
      <c r="H22" s="172" t="e">
        <f>'管理シート（本体）'!#REF!</f>
        <v>#REF!</v>
      </c>
      <c r="I22" s="172" t="e">
        <f t="shared" si="0"/>
        <v>#REF!</v>
      </c>
      <c r="J22" s="173"/>
    </row>
    <row r="23" spans="1:10">
      <c r="A23" s="3">
        <v>11</v>
      </c>
      <c r="B23" s="3"/>
      <c r="C23" s="137"/>
      <c r="D23" s="8">
        <v>1.5</v>
      </c>
      <c r="E23" s="2" t="s">
        <v>72</v>
      </c>
      <c r="F23" s="177" t="e">
        <f>'管理シート（本体）'!#REF!</f>
        <v>#REF!</v>
      </c>
      <c r="G23" s="172" t="e">
        <f>'R9.01'!I23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138</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'管理シート（本体）'!CG13</f>
        <v>0</v>
      </c>
      <c r="G8" s="172" t="e">
        <f>'R9.02'!I8</f>
        <v>#N/A</v>
      </c>
      <c r="H8" s="172" t="e">
        <f>'管理シート（本体）'!CJ13</f>
        <v>#N/A</v>
      </c>
      <c r="I8" s="172" t="e">
        <f>G8-H8</f>
        <v>#N/A</v>
      </c>
      <c r="J8" s="173"/>
    </row>
    <row r="9" spans="1:10">
      <c r="A9" s="142"/>
      <c r="B9" s="142"/>
      <c r="C9" s="175"/>
      <c r="D9" s="8">
        <v>1.5</v>
      </c>
      <c r="E9" s="2" t="s">
        <v>73</v>
      </c>
      <c r="F9" s="177">
        <f>'管理シート（本体）'!CG14</f>
        <v>0</v>
      </c>
      <c r="G9" s="172" t="e">
        <f>'R9.02'!I9</f>
        <v>#N/A</v>
      </c>
      <c r="H9" s="172" t="e">
        <f>'管理シート（本体）'!CJ14</f>
        <v>#N/A</v>
      </c>
      <c r="I9" s="172" t="e">
        <f>G9-H9</f>
        <v>#N/A</v>
      </c>
      <c r="J9" s="173"/>
    </row>
    <row r="10" spans="1:10">
      <c r="A10" s="3">
        <v>2</v>
      </c>
      <c r="B10" s="3"/>
      <c r="C10" s="137"/>
      <c r="D10" s="8">
        <v>1.5</v>
      </c>
      <c r="E10" s="2" t="s">
        <v>72</v>
      </c>
      <c r="F10" s="177">
        <f>'管理シート（本体）'!CG15</f>
        <v>0</v>
      </c>
      <c r="G10" s="172" t="e">
        <f>'R9.02'!I10</f>
        <v>#N/A</v>
      </c>
      <c r="H10" s="172" t="e">
        <f>'管理シート（本体）'!CJ15</f>
        <v>#N/A</v>
      </c>
      <c r="I10" s="172" t="e">
        <f t="shared" ref="I10:I23" si="0">G10-H10</f>
        <v>#N/A</v>
      </c>
      <c r="J10" s="173"/>
    </row>
    <row r="11" spans="1:10">
      <c r="A11" s="5"/>
      <c r="B11" s="5"/>
      <c r="C11" s="176"/>
      <c r="D11" s="8">
        <v>1.5</v>
      </c>
      <c r="E11" s="2" t="s">
        <v>73</v>
      </c>
      <c r="F11" s="177">
        <f>'管理シート（本体）'!CG16</f>
        <v>0</v>
      </c>
      <c r="G11" s="172" t="e">
        <f>'R9.02'!I11</f>
        <v>#N/A</v>
      </c>
      <c r="H11" s="172" t="e">
        <f>'管理シート（本体）'!CJ16</f>
        <v>#N/A</v>
      </c>
      <c r="I11" s="172" t="e">
        <f t="shared" si="0"/>
        <v>#N/A</v>
      </c>
      <c r="J11" s="173"/>
    </row>
    <row r="12" spans="1:10">
      <c r="A12" s="142"/>
      <c r="B12" s="142"/>
      <c r="C12" s="175"/>
      <c r="D12" s="8">
        <v>1.5</v>
      </c>
      <c r="E12" s="2" t="s">
        <v>20</v>
      </c>
      <c r="F12" s="177">
        <f>'管理シート（本体）'!CG17</f>
        <v>0</v>
      </c>
      <c r="G12" s="172" t="e">
        <f>'R9.02'!I12</f>
        <v>#N/A</v>
      </c>
      <c r="H12" s="172" t="e">
        <f>'管理シート（本体）'!CJ17</f>
        <v>#N/A</v>
      </c>
      <c r="I12" s="172" t="e">
        <f t="shared" si="0"/>
        <v>#N/A</v>
      </c>
      <c r="J12" s="173"/>
    </row>
    <row r="13" spans="1:10">
      <c r="A13" s="2">
        <v>3</v>
      </c>
      <c r="B13" s="2"/>
      <c r="C13" s="138"/>
      <c r="D13" s="8">
        <v>1.5</v>
      </c>
      <c r="E13" s="2" t="s">
        <v>72</v>
      </c>
      <c r="F13" s="177">
        <f>'管理シート（本体）'!CG18</f>
        <v>0</v>
      </c>
      <c r="G13" s="172" t="e">
        <f>'R9.02'!I13</f>
        <v>#N/A</v>
      </c>
      <c r="H13" s="172" t="e">
        <f>'管理シート（本体）'!CJ18</f>
        <v>#N/A</v>
      </c>
      <c r="I13" s="172" t="e">
        <f t="shared" si="0"/>
        <v>#N/A</v>
      </c>
      <c r="J13" s="173"/>
    </row>
    <row r="14" spans="1:10">
      <c r="A14" s="3">
        <v>4</v>
      </c>
      <c r="B14" s="3"/>
      <c r="C14" s="137"/>
      <c r="D14" s="8">
        <v>1.5</v>
      </c>
      <c r="E14" s="2" t="s">
        <v>72</v>
      </c>
      <c r="F14" s="177" t="e">
        <f>'管理シート（本体）'!#REF!</f>
        <v>#REF!</v>
      </c>
      <c r="G14" s="172" t="e">
        <f>'R9.02'!I14</f>
        <v>#REF!</v>
      </c>
      <c r="H14" s="172" t="e">
        <f>'管理シート（本体）'!#REF!</f>
        <v>#REF!</v>
      </c>
      <c r="I14" s="172" t="e">
        <f t="shared" si="0"/>
        <v>#REF!</v>
      </c>
      <c r="J14" s="173"/>
    </row>
    <row r="15" spans="1:10">
      <c r="A15" s="142"/>
      <c r="B15" s="142"/>
      <c r="C15" s="175"/>
      <c r="D15" s="8">
        <v>1.5</v>
      </c>
      <c r="E15" s="2" t="s">
        <v>73</v>
      </c>
      <c r="F15" s="177" t="e">
        <f>'管理シート（本体）'!#REF!</f>
        <v>#REF!</v>
      </c>
      <c r="G15" s="172" t="e">
        <f>'R9.02'!I15</f>
        <v>#REF!</v>
      </c>
      <c r="H15" s="172" t="e">
        <f>'管理シート（本体）'!#REF!</f>
        <v>#REF!</v>
      </c>
      <c r="I15" s="172" t="e">
        <f t="shared" si="0"/>
        <v>#REF!</v>
      </c>
      <c r="J15" s="173"/>
    </row>
    <row r="16" spans="1:10">
      <c r="A16" s="2">
        <v>5</v>
      </c>
      <c r="B16" s="2"/>
      <c r="C16" s="138"/>
      <c r="D16" s="8">
        <v>1.5</v>
      </c>
      <c r="E16" s="2" t="s">
        <v>73</v>
      </c>
      <c r="F16" s="177" t="e">
        <f>'管理シート（本体）'!#REF!</f>
        <v>#REF!</v>
      </c>
      <c r="G16" s="172" t="e">
        <f>'R9.02'!I16</f>
        <v>#REF!</v>
      </c>
      <c r="H16" s="172" t="e">
        <f>'管理シート（本体）'!#REF!</f>
        <v>#REF!</v>
      </c>
      <c r="I16" s="172" t="e">
        <f t="shared" si="0"/>
        <v>#REF!</v>
      </c>
      <c r="J16" s="173"/>
    </row>
    <row r="17" spans="1:10">
      <c r="A17" s="2">
        <v>6</v>
      </c>
      <c r="B17" s="2"/>
      <c r="C17" s="138"/>
      <c r="D17" s="8">
        <v>1.5</v>
      </c>
      <c r="E17" s="2" t="s">
        <v>72</v>
      </c>
      <c r="F17" s="177" t="e">
        <f>'管理シート（本体）'!#REF!</f>
        <v>#REF!</v>
      </c>
      <c r="G17" s="172" t="e">
        <f>'R9.02'!I17</f>
        <v>#REF!</v>
      </c>
      <c r="H17" s="172" t="e">
        <f>'管理シート（本体）'!#REF!</f>
        <v>#REF!</v>
      </c>
      <c r="I17" s="172" t="e">
        <f t="shared" si="0"/>
        <v>#REF!</v>
      </c>
      <c r="J17" s="173"/>
    </row>
    <row r="18" spans="1:10">
      <c r="A18" s="3">
        <v>7</v>
      </c>
      <c r="B18" s="3"/>
      <c r="C18" s="137"/>
      <c r="D18" s="8">
        <v>1.5</v>
      </c>
      <c r="E18" s="2" t="s">
        <v>72</v>
      </c>
      <c r="F18" s="177" t="e">
        <f>'管理シート（本体）'!#REF!</f>
        <v>#REF!</v>
      </c>
      <c r="G18" s="172" t="e">
        <f>'R9.02'!I18</f>
        <v>#REF!</v>
      </c>
      <c r="H18" s="172" t="e">
        <f>'管理シート（本体）'!#REF!</f>
        <v>#REF!</v>
      </c>
      <c r="I18" s="172" t="e">
        <f t="shared" si="0"/>
        <v>#REF!</v>
      </c>
      <c r="J18" s="173"/>
    </row>
    <row r="19" spans="1:10">
      <c r="A19" s="142"/>
      <c r="B19" s="142"/>
      <c r="C19" s="175"/>
      <c r="D19" s="8">
        <v>1.5</v>
      </c>
      <c r="E19" s="2" t="s">
        <v>73</v>
      </c>
      <c r="F19" s="177" t="e">
        <f>'管理シート（本体）'!#REF!</f>
        <v>#REF!</v>
      </c>
      <c r="G19" s="172" t="e">
        <f>'R9.02'!I19</f>
        <v>#REF!</v>
      </c>
      <c r="H19" s="172" t="e">
        <f>'管理シート（本体）'!#REF!</f>
        <v>#REF!</v>
      </c>
      <c r="I19" s="172" t="e">
        <f t="shared" si="0"/>
        <v>#REF!</v>
      </c>
      <c r="J19" s="173"/>
    </row>
    <row r="20" spans="1:10">
      <c r="A20" s="2">
        <v>8</v>
      </c>
      <c r="B20" s="2"/>
      <c r="C20" s="138"/>
      <c r="D20" s="8">
        <v>1.5</v>
      </c>
      <c r="E20" s="2" t="s">
        <v>72</v>
      </c>
      <c r="F20" s="177" t="e">
        <f>'管理シート（本体）'!#REF!</f>
        <v>#REF!</v>
      </c>
      <c r="G20" s="172" t="e">
        <f>'R9.02'!I20</f>
        <v>#REF!</v>
      </c>
      <c r="H20" s="172" t="e">
        <f>'管理シート（本体）'!#REF!</f>
        <v>#REF!</v>
      </c>
      <c r="I20" s="172" t="e">
        <f t="shared" si="0"/>
        <v>#REF!</v>
      </c>
      <c r="J20" s="173"/>
    </row>
    <row r="21" spans="1:10">
      <c r="A21" s="2">
        <v>9</v>
      </c>
      <c r="B21" s="2"/>
      <c r="C21" s="138"/>
      <c r="D21" s="8">
        <v>1.5</v>
      </c>
      <c r="E21" s="2" t="s">
        <v>72</v>
      </c>
      <c r="F21" s="177" t="e">
        <f>'管理シート（本体）'!#REF!</f>
        <v>#REF!</v>
      </c>
      <c r="G21" s="172" t="e">
        <f>'R9.02'!I21</f>
        <v>#REF!</v>
      </c>
      <c r="H21" s="172" t="e">
        <f>'管理シート（本体）'!#REF!</f>
        <v>#REF!</v>
      </c>
      <c r="I21" s="172" t="e">
        <f t="shared" si="0"/>
        <v>#REF!</v>
      </c>
      <c r="J21" s="173"/>
    </row>
    <row r="22" spans="1:10">
      <c r="A22" s="2">
        <v>10</v>
      </c>
      <c r="B22" s="2"/>
      <c r="C22" s="138"/>
      <c r="D22" s="8">
        <v>1.5</v>
      </c>
      <c r="E22" s="2" t="s">
        <v>72</v>
      </c>
      <c r="F22" s="177" t="e">
        <f>'管理シート（本体）'!#REF!</f>
        <v>#REF!</v>
      </c>
      <c r="G22" s="172" t="e">
        <f>'R9.02'!I22</f>
        <v>#REF!</v>
      </c>
      <c r="H22" s="172" t="e">
        <f>'管理シート（本体）'!#REF!</f>
        <v>#REF!</v>
      </c>
      <c r="I22" s="172" t="e">
        <f t="shared" si="0"/>
        <v>#REF!</v>
      </c>
      <c r="J22" s="173"/>
    </row>
    <row r="23" spans="1:10">
      <c r="A23" s="3">
        <v>11</v>
      </c>
      <c r="B23" s="3"/>
      <c r="C23" s="137"/>
      <c r="D23" s="8">
        <v>1.5</v>
      </c>
      <c r="E23" s="2" t="s">
        <v>72</v>
      </c>
      <c r="F23" s="177" t="e">
        <f>'管理シート（本体）'!#REF!</f>
        <v>#REF!</v>
      </c>
      <c r="G23" s="172" t="e">
        <f>'R9.02'!I23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139</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'管理シート（本体）'!CM13</f>
        <v>0</v>
      </c>
      <c r="G8" s="172" t="e">
        <f>'R9.03'!I8</f>
        <v>#N/A</v>
      </c>
      <c r="H8" s="172" t="e">
        <f>'管理シート（本体）'!CP13</f>
        <v>#N/A</v>
      </c>
      <c r="I8" s="172" t="e">
        <f>G8-H8</f>
        <v>#N/A</v>
      </c>
      <c r="J8" s="173"/>
    </row>
    <row r="9" spans="1:10">
      <c r="A9" s="142"/>
      <c r="B9" s="142"/>
      <c r="C9" s="175"/>
      <c r="D9" s="8">
        <v>1.5</v>
      </c>
      <c r="E9" s="2" t="s">
        <v>73</v>
      </c>
      <c r="F9" s="177">
        <f>'管理シート（本体）'!CM14</f>
        <v>0</v>
      </c>
      <c r="G9" s="172" t="e">
        <f>'R9.03'!I9</f>
        <v>#N/A</v>
      </c>
      <c r="H9" s="172" t="e">
        <f>'管理シート（本体）'!CP14</f>
        <v>#N/A</v>
      </c>
      <c r="I9" s="172" t="e">
        <f>G9-H9</f>
        <v>#N/A</v>
      </c>
      <c r="J9" s="173"/>
    </row>
    <row r="10" spans="1:10">
      <c r="A10" s="3">
        <v>2</v>
      </c>
      <c r="B10" s="3"/>
      <c r="C10" s="137"/>
      <c r="D10" s="8">
        <v>1.5</v>
      </c>
      <c r="E10" s="2" t="s">
        <v>72</v>
      </c>
      <c r="F10" s="177">
        <f>'管理シート（本体）'!CM15</f>
        <v>0</v>
      </c>
      <c r="G10" s="172" t="e">
        <f>'R9.03'!I10</f>
        <v>#N/A</v>
      </c>
      <c r="H10" s="172" t="e">
        <f>'管理シート（本体）'!CP15</f>
        <v>#N/A</v>
      </c>
      <c r="I10" s="172" t="e">
        <f t="shared" ref="I10:I23" si="0">G10-H10</f>
        <v>#N/A</v>
      </c>
      <c r="J10" s="173"/>
    </row>
    <row r="11" spans="1:10">
      <c r="A11" s="5"/>
      <c r="B11" s="5"/>
      <c r="C11" s="176"/>
      <c r="D11" s="8">
        <v>1.5</v>
      </c>
      <c r="E11" s="2" t="s">
        <v>73</v>
      </c>
      <c r="F11" s="177">
        <f>'管理シート（本体）'!CM16</f>
        <v>0</v>
      </c>
      <c r="G11" s="172" t="e">
        <f>'R9.03'!I11</f>
        <v>#N/A</v>
      </c>
      <c r="H11" s="172" t="e">
        <f>'管理シート（本体）'!CP16</f>
        <v>#N/A</v>
      </c>
      <c r="I11" s="172" t="e">
        <f t="shared" si="0"/>
        <v>#N/A</v>
      </c>
      <c r="J11" s="173"/>
    </row>
    <row r="12" spans="1:10">
      <c r="A12" s="142"/>
      <c r="B12" s="142"/>
      <c r="C12" s="175"/>
      <c r="D12" s="8">
        <v>1.5</v>
      </c>
      <c r="E12" s="2" t="s">
        <v>20</v>
      </c>
      <c r="F12" s="177">
        <f>'管理シート（本体）'!CM17</f>
        <v>0</v>
      </c>
      <c r="G12" s="172" t="e">
        <f>'R9.03'!I12</f>
        <v>#N/A</v>
      </c>
      <c r="H12" s="172" t="e">
        <f>'管理シート（本体）'!CP17</f>
        <v>#N/A</v>
      </c>
      <c r="I12" s="172" t="e">
        <f t="shared" si="0"/>
        <v>#N/A</v>
      </c>
      <c r="J12" s="173"/>
    </row>
    <row r="13" spans="1:10">
      <c r="A13" s="2">
        <v>3</v>
      </c>
      <c r="B13" s="2"/>
      <c r="C13" s="138"/>
      <c r="D13" s="8">
        <v>1.5</v>
      </c>
      <c r="E13" s="2" t="s">
        <v>72</v>
      </c>
      <c r="F13" s="177">
        <f>'管理シート（本体）'!CM18</f>
        <v>0</v>
      </c>
      <c r="G13" s="172" t="e">
        <f>'R9.03'!I13</f>
        <v>#N/A</v>
      </c>
      <c r="H13" s="172" t="e">
        <f>'管理シート（本体）'!CP18</f>
        <v>#N/A</v>
      </c>
      <c r="I13" s="172" t="e">
        <f t="shared" si="0"/>
        <v>#N/A</v>
      </c>
      <c r="J13" s="173"/>
    </row>
    <row r="14" spans="1:10">
      <c r="A14" s="3">
        <v>4</v>
      </c>
      <c r="B14" s="3"/>
      <c r="C14" s="137"/>
      <c r="D14" s="8">
        <v>1.5</v>
      </c>
      <c r="E14" s="2" t="s">
        <v>72</v>
      </c>
      <c r="F14" s="177" t="e">
        <f>'管理シート（本体）'!#REF!</f>
        <v>#REF!</v>
      </c>
      <c r="G14" s="172" t="e">
        <f>'R9.03'!I14</f>
        <v>#REF!</v>
      </c>
      <c r="H14" s="172" t="e">
        <f>'管理シート（本体）'!#REF!</f>
        <v>#REF!</v>
      </c>
      <c r="I14" s="172" t="e">
        <f t="shared" si="0"/>
        <v>#REF!</v>
      </c>
      <c r="J14" s="173"/>
    </row>
    <row r="15" spans="1:10">
      <c r="A15" s="142"/>
      <c r="B15" s="142"/>
      <c r="C15" s="175"/>
      <c r="D15" s="8">
        <v>1.5</v>
      </c>
      <c r="E15" s="2" t="s">
        <v>73</v>
      </c>
      <c r="F15" s="177" t="e">
        <f>'管理シート（本体）'!#REF!</f>
        <v>#REF!</v>
      </c>
      <c r="G15" s="172" t="e">
        <f>'R9.03'!I15</f>
        <v>#REF!</v>
      </c>
      <c r="H15" s="172" t="e">
        <f>'管理シート（本体）'!#REF!</f>
        <v>#REF!</v>
      </c>
      <c r="I15" s="172" t="e">
        <f t="shared" si="0"/>
        <v>#REF!</v>
      </c>
      <c r="J15" s="173"/>
    </row>
    <row r="16" spans="1:10">
      <c r="A16" s="2">
        <v>5</v>
      </c>
      <c r="B16" s="2"/>
      <c r="C16" s="138"/>
      <c r="D16" s="8">
        <v>1.5</v>
      </c>
      <c r="E16" s="2" t="s">
        <v>73</v>
      </c>
      <c r="F16" s="177" t="e">
        <f>'管理シート（本体）'!#REF!</f>
        <v>#REF!</v>
      </c>
      <c r="G16" s="172" t="e">
        <f>'R9.03'!I16</f>
        <v>#REF!</v>
      </c>
      <c r="H16" s="172" t="e">
        <f>'管理シート（本体）'!#REF!</f>
        <v>#REF!</v>
      </c>
      <c r="I16" s="172" t="e">
        <f t="shared" si="0"/>
        <v>#REF!</v>
      </c>
      <c r="J16" s="173"/>
    </row>
    <row r="17" spans="1:10">
      <c r="A17" s="2">
        <v>6</v>
      </c>
      <c r="B17" s="2"/>
      <c r="C17" s="138"/>
      <c r="D17" s="8">
        <v>1.5</v>
      </c>
      <c r="E17" s="2" t="s">
        <v>72</v>
      </c>
      <c r="F17" s="177" t="e">
        <f>'管理シート（本体）'!#REF!</f>
        <v>#REF!</v>
      </c>
      <c r="G17" s="172" t="e">
        <f>'R9.03'!I17</f>
        <v>#REF!</v>
      </c>
      <c r="H17" s="172" t="e">
        <f>'管理シート（本体）'!#REF!</f>
        <v>#REF!</v>
      </c>
      <c r="I17" s="172" t="e">
        <f t="shared" si="0"/>
        <v>#REF!</v>
      </c>
      <c r="J17" s="173"/>
    </row>
    <row r="18" spans="1:10">
      <c r="A18" s="3">
        <v>7</v>
      </c>
      <c r="B18" s="3"/>
      <c r="C18" s="137"/>
      <c r="D18" s="8">
        <v>1.5</v>
      </c>
      <c r="E18" s="2" t="s">
        <v>72</v>
      </c>
      <c r="F18" s="177" t="e">
        <f>'管理シート（本体）'!#REF!</f>
        <v>#REF!</v>
      </c>
      <c r="G18" s="172" t="e">
        <f>'R9.03'!I18</f>
        <v>#REF!</v>
      </c>
      <c r="H18" s="172" t="e">
        <f>'管理シート（本体）'!#REF!</f>
        <v>#REF!</v>
      </c>
      <c r="I18" s="172" t="e">
        <f t="shared" si="0"/>
        <v>#REF!</v>
      </c>
      <c r="J18" s="173"/>
    </row>
    <row r="19" spans="1:10">
      <c r="A19" s="142"/>
      <c r="B19" s="142"/>
      <c r="C19" s="175"/>
      <c r="D19" s="8">
        <v>1.5</v>
      </c>
      <c r="E19" s="2" t="s">
        <v>73</v>
      </c>
      <c r="F19" s="177" t="e">
        <f>'管理シート（本体）'!#REF!</f>
        <v>#REF!</v>
      </c>
      <c r="G19" s="172" t="e">
        <f>'R9.03'!I19</f>
        <v>#REF!</v>
      </c>
      <c r="H19" s="172" t="e">
        <f>'管理シート（本体）'!#REF!</f>
        <v>#REF!</v>
      </c>
      <c r="I19" s="172" t="e">
        <f t="shared" si="0"/>
        <v>#REF!</v>
      </c>
      <c r="J19" s="173"/>
    </row>
    <row r="20" spans="1:10">
      <c r="A20" s="2">
        <v>8</v>
      </c>
      <c r="B20" s="2"/>
      <c r="C20" s="138"/>
      <c r="D20" s="8">
        <v>1.5</v>
      </c>
      <c r="E20" s="2" t="s">
        <v>72</v>
      </c>
      <c r="F20" s="177" t="e">
        <f>'管理シート（本体）'!#REF!</f>
        <v>#REF!</v>
      </c>
      <c r="G20" s="172" t="e">
        <f>'R9.03'!I20</f>
        <v>#REF!</v>
      </c>
      <c r="H20" s="172" t="e">
        <f>'管理シート（本体）'!#REF!</f>
        <v>#REF!</v>
      </c>
      <c r="I20" s="172" t="e">
        <f t="shared" si="0"/>
        <v>#REF!</v>
      </c>
      <c r="J20" s="173"/>
    </row>
    <row r="21" spans="1:10">
      <c r="A21" s="2">
        <v>9</v>
      </c>
      <c r="B21" s="2"/>
      <c r="C21" s="138"/>
      <c r="D21" s="8">
        <v>1.5</v>
      </c>
      <c r="E21" s="2" t="s">
        <v>72</v>
      </c>
      <c r="F21" s="177" t="e">
        <f>'管理シート（本体）'!#REF!</f>
        <v>#REF!</v>
      </c>
      <c r="G21" s="172" t="e">
        <f>'R9.03'!I21</f>
        <v>#REF!</v>
      </c>
      <c r="H21" s="172" t="e">
        <f>'管理シート（本体）'!#REF!</f>
        <v>#REF!</v>
      </c>
      <c r="I21" s="172" t="e">
        <f t="shared" si="0"/>
        <v>#REF!</v>
      </c>
      <c r="J21" s="173"/>
    </row>
    <row r="22" spans="1:10">
      <c r="A22" s="2">
        <v>10</v>
      </c>
      <c r="B22" s="2"/>
      <c r="C22" s="138"/>
      <c r="D22" s="8">
        <v>1.5</v>
      </c>
      <c r="E22" s="2" t="s">
        <v>72</v>
      </c>
      <c r="F22" s="177" t="e">
        <f>'管理シート（本体）'!#REF!</f>
        <v>#REF!</v>
      </c>
      <c r="G22" s="172" t="e">
        <f>'R9.03'!I22</f>
        <v>#REF!</v>
      </c>
      <c r="H22" s="172" t="e">
        <f>'管理シート（本体）'!#REF!</f>
        <v>#REF!</v>
      </c>
      <c r="I22" s="172" t="e">
        <f t="shared" si="0"/>
        <v>#REF!</v>
      </c>
      <c r="J22" s="173"/>
    </row>
    <row r="23" spans="1:10">
      <c r="A23" s="3">
        <v>11</v>
      </c>
      <c r="B23" s="3"/>
      <c r="C23" s="137"/>
      <c r="D23" s="8">
        <v>1.5</v>
      </c>
      <c r="E23" s="2" t="s">
        <v>72</v>
      </c>
      <c r="F23" s="177" t="e">
        <f>'管理シート（本体）'!#REF!</f>
        <v>#REF!</v>
      </c>
      <c r="G23" s="172" t="e">
        <f>'R9.03'!I23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ColWidth="9" defaultRowHeight="18"/>
  <cols>
    <col min="1" max="1" width="5.25" style="166" bestFit="1" customWidth="1"/>
    <col min="2" max="2" width="21.33203125" style="166" bestFit="1" customWidth="1"/>
    <col min="3" max="3" width="35.08203125" style="166" bestFit="1" customWidth="1"/>
    <col min="4" max="4" width="9" style="166"/>
    <col min="5" max="5" width="10.75" style="166" customWidth="1"/>
    <col min="6" max="6" width="14.58203125" style="166" customWidth="1"/>
    <col min="7" max="7" width="14.83203125" style="166" customWidth="1"/>
    <col min="8" max="8" width="19.25" style="166" bestFit="1" customWidth="1"/>
    <col min="9" max="9" width="14.83203125" style="166" customWidth="1"/>
    <col min="10" max="16384" width="9" style="166"/>
  </cols>
  <sheetData>
    <row r="1" spans="1:10">
      <c r="A1" s="165" t="s">
        <v>84</v>
      </c>
    </row>
    <row r="2" spans="1:10">
      <c r="A2" s="165" t="s">
        <v>85</v>
      </c>
    </row>
    <row r="3" spans="1:10">
      <c r="A3" s="167" t="s">
        <v>140</v>
      </c>
    </row>
    <row r="4" spans="1:10">
      <c r="A4" s="165" t="s">
        <v>103</v>
      </c>
    </row>
    <row r="5" spans="1:10">
      <c r="A5" s="165" t="s">
        <v>98</v>
      </c>
    </row>
    <row r="6" spans="1:10">
      <c r="A6" s="165" t="s">
        <v>86</v>
      </c>
    </row>
    <row r="7" spans="1:10" ht="90">
      <c r="A7" s="168" t="s">
        <v>87</v>
      </c>
      <c r="B7" s="168" t="s">
        <v>88</v>
      </c>
      <c r="C7" s="168" t="s">
        <v>89</v>
      </c>
      <c r="D7" s="169" t="s">
        <v>90</v>
      </c>
      <c r="E7" s="169" t="s">
        <v>100</v>
      </c>
      <c r="F7" s="170" t="s">
        <v>101</v>
      </c>
      <c r="G7" s="170" t="s">
        <v>91</v>
      </c>
      <c r="H7" s="170" t="s">
        <v>102</v>
      </c>
      <c r="I7" s="170" t="s">
        <v>92</v>
      </c>
      <c r="J7" s="171" t="s">
        <v>93</v>
      </c>
    </row>
    <row r="8" spans="1:10">
      <c r="A8" s="3">
        <v>1</v>
      </c>
      <c r="B8" s="3"/>
      <c r="C8" s="137"/>
      <c r="D8" s="8">
        <v>1.5</v>
      </c>
      <c r="E8" s="2" t="s">
        <v>72</v>
      </c>
      <c r="F8" s="177">
        <f>'管理シート（本体）'!CS13</f>
        <v>0</v>
      </c>
      <c r="G8" s="172" t="e">
        <f>'R9.04'!I8</f>
        <v>#N/A</v>
      </c>
      <c r="H8" s="172" t="e">
        <f>'管理シート（本体）'!CV13</f>
        <v>#N/A</v>
      </c>
      <c r="I8" s="172" t="e">
        <f>G8-H8</f>
        <v>#N/A</v>
      </c>
      <c r="J8" s="173"/>
    </row>
    <row r="9" spans="1:10">
      <c r="A9" s="142"/>
      <c r="B9" s="142"/>
      <c r="C9" s="175"/>
      <c r="D9" s="8">
        <v>1.5</v>
      </c>
      <c r="E9" s="2" t="s">
        <v>73</v>
      </c>
      <c r="F9" s="177">
        <f>'管理シート（本体）'!CS14</f>
        <v>0</v>
      </c>
      <c r="G9" s="172" t="e">
        <f>'R9.04'!I9</f>
        <v>#N/A</v>
      </c>
      <c r="H9" s="172" t="e">
        <f>'管理シート（本体）'!CV14</f>
        <v>#N/A</v>
      </c>
      <c r="I9" s="172" t="e">
        <f>G9-H9</f>
        <v>#N/A</v>
      </c>
      <c r="J9" s="173"/>
    </row>
    <row r="10" spans="1:10">
      <c r="A10" s="3">
        <v>2</v>
      </c>
      <c r="B10" s="3"/>
      <c r="C10" s="137"/>
      <c r="D10" s="8">
        <v>1.5</v>
      </c>
      <c r="E10" s="2" t="s">
        <v>72</v>
      </c>
      <c r="F10" s="177">
        <f>'管理シート（本体）'!CS15</f>
        <v>0</v>
      </c>
      <c r="G10" s="172" t="e">
        <f>'R9.04'!I10</f>
        <v>#N/A</v>
      </c>
      <c r="H10" s="172" t="e">
        <f>'管理シート（本体）'!CV15</f>
        <v>#N/A</v>
      </c>
      <c r="I10" s="172" t="e">
        <f t="shared" ref="I10:I23" si="0">G10-H10</f>
        <v>#N/A</v>
      </c>
      <c r="J10" s="173"/>
    </row>
    <row r="11" spans="1:10">
      <c r="A11" s="5"/>
      <c r="B11" s="5"/>
      <c r="C11" s="176"/>
      <c r="D11" s="8">
        <v>1.5</v>
      </c>
      <c r="E11" s="2" t="s">
        <v>73</v>
      </c>
      <c r="F11" s="177">
        <f>'管理シート（本体）'!CS16</f>
        <v>0</v>
      </c>
      <c r="G11" s="172" t="e">
        <f>'R9.04'!I11</f>
        <v>#N/A</v>
      </c>
      <c r="H11" s="172" t="e">
        <f>'管理シート（本体）'!CV16</f>
        <v>#N/A</v>
      </c>
      <c r="I11" s="172" t="e">
        <f t="shared" si="0"/>
        <v>#N/A</v>
      </c>
      <c r="J11" s="173"/>
    </row>
    <row r="12" spans="1:10">
      <c r="A12" s="142"/>
      <c r="B12" s="142"/>
      <c r="C12" s="175"/>
      <c r="D12" s="8">
        <v>1.5</v>
      </c>
      <c r="E12" s="2" t="s">
        <v>20</v>
      </c>
      <c r="F12" s="177">
        <f>'管理シート（本体）'!CS17</f>
        <v>0</v>
      </c>
      <c r="G12" s="172" t="e">
        <f>'R9.04'!I12</f>
        <v>#N/A</v>
      </c>
      <c r="H12" s="172" t="e">
        <f>'管理シート（本体）'!CV17</f>
        <v>#N/A</v>
      </c>
      <c r="I12" s="172" t="e">
        <f t="shared" si="0"/>
        <v>#N/A</v>
      </c>
      <c r="J12" s="173"/>
    </row>
    <row r="13" spans="1:10">
      <c r="A13" s="2">
        <v>3</v>
      </c>
      <c r="B13" s="2"/>
      <c r="C13" s="138"/>
      <c r="D13" s="8">
        <v>1.5</v>
      </c>
      <c r="E13" s="2" t="s">
        <v>72</v>
      </c>
      <c r="F13" s="177">
        <f>'管理シート（本体）'!CS18</f>
        <v>0</v>
      </c>
      <c r="G13" s="172" t="e">
        <f>'R9.04'!I13</f>
        <v>#N/A</v>
      </c>
      <c r="H13" s="172" t="e">
        <f>'管理シート（本体）'!CV18</f>
        <v>#N/A</v>
      </c>
      <c r="I13" s="172" t="e">
        <f t="shared" si="0"/>
        <v>#N/A</v>
      </c>
      <c r="J13" s="173"/>
    </row>
    <row r="14" spans="1:10">
      <c r="A14" s="3">
        <v>4</v>
      </c>
      <c r="B14" s="3"/>
      <c r="C14" s="137"/>
      <c r="D14" s="8">
        <v>1.5</v>
      </c>
      <c r="E14" s="2" t="s">
        <v>72</v>
      </c>
      <c r="F14" s="177" t="e">
        <f>'管理シート（本体）'!#REF!</f>
        <v>#REF!</v>
      </c>
      <c r="G14" s="172" t="e">
        <f>'R9.04'!I14</f>
        <v>#REF!</v>
      </c>
      <c r="H14" s="172" t="e">
        <f>'管理シート（本体）'!#REF!</f>
        <v>#REF!</v>
      </c>
      <c r="I14" s="172" t="e">
        <f t="shared" si="0"/>
        <v>#REF!</v>
      </c>
      <c r="J14" s="173"/>
    </row>
    <row r="15" spans="1:10">
      <c r="A15" s="142"/>
      <c r="B15" s="142"/>
      <c r="C15" s="175"/>
      <c r="D15" s="8">
        <v>1.5</v>
      </c>
      <c r="E15" s="2" t="s">
        <v>73</v>
      </c>
      <c r="F15" s="177" t="e">
        <f>'管理シート（本体）'!#REF!</f>
        <v>#REF!</v>
      </c>
      <c r="G15" s="172" t="e">
        <f>'R9.04'!I15</f>
        <v>#REF!</v>
      </c>
      <c r="H15" s="172" t="e">
        <f>'管理シート（本体）'!#REF!</f>
        <v>#REF!</v>
      </c>
      <c r="I15" s="172" t="e">
        <f t="shared" si="0"/>
        <v>#REF!</v>
      </c>
      <c r="J15" s="173"/>
    </row>
    <row r="16" spans="1:10">
      <c r="A16" s="2">
        <v>5</v>
      </c>
      <c r="B16" s="2"/>
      <c r="C16" s="138"/>
      <c r="D16" s="8">
        <v>1.5</v>
      </c>
      <c r="E16" s="2" t="s">
        <v>73</v>
      </c>
      <c r="F16" s="177" t="e">
        <f>'管理シート（本体）'!#REF!</f>
        <v>#REF!</v>
      </c>
      <c r="G16" s="172" t="e">
        <f>'R9.04'!I16</f>
        <v>#REF!</v>
      </c>
      <c r="H16" s="172" t="e">
        <f>'管理シート（本体）'!#REF!</f>
        <v>#REF!</v>
      </c>
      <c r="I16" s="172" t="e">
        <f t="shared" si="0"/>
        <v>#REF!</v>
      </c>
      <c r="J16" s="173"/>
    </row>
    <row r="17" spans="1:10">
      <c r="A17" s="2">
        <v>6</v>
      </c>
      <c r="B17" s="2"/>
      <c r="C17" s="138"/>
      <c r="D17" s="8">
        <v>1.5</v>
      </c>
      <c r="E17" s="2" t="s">
        <v>72</v>
      </c>
      <c r="F17" s="177" t="e">
        <f>'管理シート（本体）'!#REF!</f>
        <v>#REF!</v>
      </c>
      <c r="G17" s="172" t="e">
        <f>'R9.04'!I17</f>
        <v>#REF!</v>
      </c>
      <c r="H17" s="172" t="e">
        <f>'管理シート（本体）'!#REF!</f>
        <v>#REF!</v>
      </c>
      <c r="I17" s="172" t="e">
        <f t="shared" si="0"/>
        <v>#REF!</v>
      </c>
      <c r="J17" s="173"/>
    </row>
    <row r="18" spans="1:10">
      <c r="A18" s="3">
        <v>7</v>
      </c>
      <c r="B18" s="3"/>
      <c r="C18" s="137"/>
      <c r="D18" s="8">
        <v>1.5</v>
      </c>
      <c r="E18" s="2" t="s">
        <v>72</v>
      </c>
      <c r="F18" s="177" t="e">
        <f>'管理シート（本体）'!#REF!</f>
        <v>#REF!</v>
      </c>
      <c r="G18" s="172" t="e">
        <f>'R9.04'!I18</f>
        <v>#REF!</v>
      </c>
      <c r="H18" s="172" t="e">
        <f>'管理シート（本体）'!#REF!</f>
        <v>#REF!</v>
      </c>
      <c r="I18" s="172" t="e">
        <f t="shared" si="0"/>
        <v>#REF!</v>
      </c>
      <c r="J18" s="173"/>
    </row>
    <row r="19" spans="1:10">
      <c r="A19" s="142"/>
      <c r="B19" s="142"/>
      <c r="C19" s="175"/>
      <c r="D19" s="8">
        <v>1.5</v>
      </c>
      <c r="E19" s="2" t="s">
        <v>73</v>
      </c>
      <c r="F19" s="177" t="e">
        <f>'管理シート（本体）'!#REF!</f>
        <v>#REF!</v>
      </c>
      <c r="G19" s="172" t="e">
        <f>'R9.04'!I19</f>
        <v>#REF!</v>
      </c>
      <c r="H19" s="172" t="e">
        <f>'管理シート（本体）'!#REF!</f>
        <v>#REF!</v>
      </c>
      <c r="I19" s="172" t="e">
        <f t="shared" si="0"/>
        <v>#REF!</v>
      </c>
      <c r="J19" s="173"/>
    </row>
    <row r="20" spans="1:10">
      <c r="A20" s="2">
        <v>8</v>
      </c>
      <c r="B20" s="2"/>
      <c r="C20" s="138"/>
      <c r="D20" s="8">
        <v>1.5</v>
      </c>
      <c r="E20" s="2" t="s">
        <v>72</v>
      </c>
      <c r="F20" s="177" t="e">
        <f>'管理シート（本体）'!#REF!</f>
        <v>#REF!</v>
      </c>
      <c r="G20" s="172" t="e">
        <f>'R9.04'!I20</f>
        <v>#REF!</v>
      </c>
      <c r="H20" s="172" t="e">
        <f>'管理シート（本体）'!#REF!</f>
        <v>#REF!</v>
      </c>
      <c r="I20" s="172" t="e">
        <f t="shared" si="0"/>
        <v>#REF!</v>
      </c>
      <c r="J20" s="173"/>
    </row>
    <row r="21" spans="1:10">
      <c r="A21" s="2">
        <v>9</v>
      </c>
      <c r="B21" s="2"/>
      <c r="C21" s="138"/>
      <c r="D21" s="8">
        <v>1.5</v>
      </c>
      <c r="E21" s="2" t="s">
        <v>72</v>
      </c>
      <c r="F21" s="177" t="e">
        <f>'管理シート（本体）'!#REF!</f>
        <v>#REF!</v>
      </c>
      <c r="G21" s="172" t="e">
        <f>'R9.04'!I21</f>
        <v>#REF!</v>
      </c>
      <c r="H21" s="172" t="e">
        <f>'管理シート（本体）'!#REF!</f>
        <v>#REF!</v>
      </c>
      <c r="I21" s="172" t="e">
        <f t="shared" si="0"/>
        <v>#REF!</v>
      </c>
      <c r="J21" s="173"/>
    </row>
    <row r="22" spans="1:10">
      <c r="A22" s="2">
        <v>10</v>
      </c>
      <c r="B22" s="2"/>
      <c r="C22" s="138"/>
      <c r="D22" s="8">
        <v>1.5</v>
      </c>
      <c r="E22" s="2" t="s">
        <v>72</v>
      </c>
      <c r="F22" s="177" t="e">
        <f>'管理シート（本体）'!#REF!</f>
        <v>#REF!</v>
      </c>
      <c r="G22" s="172" t="e">
        <f>'R9.04'!I22</f>
        <v>#REF!</v>
      </c>
      <c r="H22" s="172" t="e">
        <f>'管理シート（本体）'!#REF!</f>
        <v>#REF!</v>
      </c>
      <c r="I22" s="172" t="e">
        <f t="shared" si="0"/>
        <v>#REF!</v>
      </c>
      <c r="J22" s="173"/>
    </row>
    <row r="23" spans="1:10">
      <c r="A23" s="3">
        <v>11</v>
      </c>
      <c r="B23" s="3"/>
      <c r="C23" s="137"/>
      <c r="D23" s="8">
        <v>1.5</v>
      </c>
      <c r="E23" s="2" t="s">
        <v>72</v>
      </c>
      <c r="F23" s="177" t="e">
        <f>'管理シート（本体）'!#REF!</f>
        <v>#REF!</v>
      </c>
      <c r="G23" s="172" t="e">
        <f>'R9.04'!I23</f>
        <v>#REF!</v>
      </c>
      <c r="H23" s="172" t="e">
        <f>'管理シート（本体）'!#REF!</f>
        <v>#REF!</v>
      </c>
      <c r="I23" s="172" t="e">
        <f t="shared" si="0"/>
        <v>#REF!</v>
      </c>
      <c r="J23" s="173"/>
    </row>
    <row r="24" spans="1:10">
      <c r="A24" s="308" t="s">
        <v>94</v>
      </c>
      <c r="B24" s="308"/>
      <c r="C24" s="308"/>
      <c r="D24" s="309">
        <v>1.1499999999999999</v>
      </c>
      <c r="E24" s="168" t="s">
        <v>95</v>
      </c>
      <c r="F24" s="178">
        <f>SUMIFS($F$8:$F$23,$D$8:$D$23,$D$24,$E$8:$E$23,E24)</f>
        <v>0</v>
      </c>
      <c r="G24" s="172">
        <f>SUMIFS($G$8:$G$23,$D$8:$D$23,$D$24,$E$8:$E$23,E24)</f>
        <v>0</v>
      </c>
      <c r="H24" s="172">
        <f>SUMIFS($H$8:$H$23,$D$8:$D$23,$D$24,$E$8:$E$23,E24)</f>
        <v>0</v>
      </c>
      <c r="I24" s="172">
        <f>SUMIFS($I$8:$I$23,$D$8:$D$23,$D$24,$E$8:$E$23,E24)</f>
        <v>0</v>
      </c>
      <c r="J24" s="172"/>
    </row>
    <row r="25" spans="1:10">
      <c r="A25" s="308"/>
      <c r="B25" s="308"/>
      <c r="C25" s="308"/>
      <c r="D25" s="310"/>
      <c r="E25" s="168" t="s">
        <v>96</v>
      </c>
      <c r="F25" s="178">
        <f>SUMIFS($F$8:$F$23,$D$8:$D$23,$D$24,$E$8:$E$23,E25)</f>
        <v>0</v>
      </c>
      <c r="G25" s="172">
        <f>SUMIFS($G$8:$G$23,$D$8:$D$23,$D$24,$E$8:$E$23,E25)</f>
        <v>0</v>
      </c>
      <c r="H25" s="172">
        <f>SUMIFS($H$8:$H$23,$D$8:$D$23,$D$24,$E$8:$E$23,E25)</f>
        <v>0</v>
      </c>
      <c r="I25" s="172">
        <f>SUMIFS($I$8:$I$23,$D$8:$D$23,$D$24,$E$8:$E$23,E25)</f>
        <v>0</v>
      </c>
      <c r="J25" s="172"/>
    </row>
    <row r="26" spans="1:10">
      <c r="A26" s="308"/>
      <c r="B26" s="308"/>
      <c r="C26" s="308"/>
      <c r="D26" s="311"/>
      <c r="E26" s="174" t="s">
        <v>99</v>
      </c>
      <c r="F26" s="178">
        <f>SUMIFS($F$8:$F$23,$D$8:$D$23,$D$24,$E$8:$E$23,E26)</f>
        <v>0</v>
      </c>
      <c r="G26" s="172">
        <f>SUMIFS($G$8:$G$23,$D$8:$D$23,$D$24,$E$8:$E$23,E26)</f>
        <v>0</v>
      </c>
      <c r="H26" s="172">
        <f>SUMIFS($H$8:$H$23,$D$8:$D$23,$D$24,$E$8:$E$23,E26)</f>
        <v>0</v>
      </c>
      <c r="I26" s="172">
        <f>SUMIFS($I$8:$I$23,$D$8:$D$23,$D$24,$E$8:$E$23,E26)</f>
        <v>0</v>
      </c>
      <c r="J26" s="172"/>
    </row>
    <row r="27" spans="1:10">
      <c r="A27" s="308"/>
      <c r="B27" s="308"/>
      <c r="C27" s="308"/>
      <c r="D27" s="312">
        <v>1.3</v>
      </c>
      <c r="E27" s="168" t="s">
        <v>95</v>
      </c>
      <c r="F27" s="178">
        <f>SUMIFS($F$8:$F$23,$D$8:$D$23,$D$27,$E$8:$E$23,E27)</f>
        <v>0</v>
      </c>
      <c r="G27" s="172">
        <f>SUMIFS($G$8:$G$23,$D$8:$D$23,$D$27,$E$8:$E$23,E27)</f>
        <v>0</v>
      </c>
      <c r="H27" s="172">
        <f>SUMIFS($H$8:$H$23,$D$8:$D$23,$D$27,$E$8:$E$23,E27)</f>
        <v>0</v>
      </c>
      <c r="I27" s="172">
        <f>SUMIFS($I$8:$I$23,$D$8:$D$23,$D$27,$E$8:$E$23,E27)</f>
        <v>0</v>
      </c>
      <c r="J27" s="172"/>
    </row>
    <row r="28" spans="1:10">
      <c r="A28" s="308"/>
      <c r="B28" s="308"/>
      <c r="C28" s="308"/>
      <c r="D28" s="312"/>
      <c r="E28" s="168" t="s">
        <v>96</v>
      </c>
      <c r="F28" s="178">
        <f>SUMIFS($F$8:$F$23,$D$8:$D$23,$D$27,$E$8:$E$23,E28)</f>
        <v>0</v>
      </c>
      <c r="G28" s="172">
        <f>SUMIFS($G$8:$G$23,$D$8:$D$23,$D$27,$E$8:$E$23,E28)</f>
        <v>0</v>
      </c>
      <c r="H28" s="172">
        <f>SUMIFS($H$8:$H$23,$D$8:$D$23,$D$27,$E$8:$E$23,E28)</f>
        <v>0</v>
      </c>
      <c r="I28" s="172">
        <f>SUMIFS($I$8:$I$23,$D$8:$D$23,$D$27,$E$8:$E$23,E28)</f>
        <v>0</v>
      </c>
      <c r="J28" s="172"/>
    </row>
    <row r="29" spans="1:10">
      <c r="A29" s="308"/>
      <c r="B29" s="308"/>
      <c r="C29" s="308"/>
      <c r="D29" s="312"/>
      <c r="E29" s="174" t="s">
        <v>99</v>
      </c>
      <c r="F29" s="178">
        <f>SUMIFS($F$8:$F$23,$D$8:$D$23,$D$27,$E$8:$E$23,E29)</f>
        <v>0</v>
      </c>
      <c r="G29" s="172">
        <f>SUMIFS($G$8:$G$23,$D$8:$D$23,$D$27,$E$8:$E$23,E29)</f>
        <v>0</v>
      </c>
      <c r="H29" s="172">
        <f>SUMIFS($H$8:$H$23,$D$8:$D$23,$D$27,$E$8:$E$23,E29)</f>
        <v>0</v>
      </c>
      <c r="I29" s="172">
        <f>SUMIFS($I$8:$I$23,$D$8:$D$23,$D$27,$E$8:$E$23,E29)</f>
        <v>0</v>
      </c>
      <c r="J29" s="172"/>
    </row>
    <row r="30" spans="1:10">
      <c r="A30" s="308"/>
      <c r="B30" s="308"/>
      <c r="C30" s="308"/>
      <c r="D30" s="312">
        <v>1.5</v>
      </c>
      <c r="E30" s="168" t="s">
        <v>95</v>
      </c>
      <c r="F30" s="178" t="e">
        <f>SUMIFS($F$8:$F$23,$D$8:$D$23,$D$30,$E$8:$E$23,E30)</f>
        <v>#REF!</v>
      </c>
      <c r="G30" s="172" t="e">
        <f>SUMIFS($G$8:$G$23,$D$8:$D$23,$D$30,$E$8:$E$23,E30)</f>
        <v>#N/A</v>
      </c>
      <c r="H30" s="172" t="e">
        <f>SUMIFS($H$8:$H$23,$D$8:$D$23,$D$30,$E$8:$E$23,E30)</f>
        <v>#N/A</v>
      </c>
      <c r="I30" s="172" t="e">
        <f>SUMIFS($I$8:$I$23,$D$8:$D$23,$D$30,$E$8:$E$23,E30)</f>
        <v>#N/A</v>
      </c>
      <c r="J30" s="172"/>
    </row>
    <row r="31" spans="1:10">
      <c r="A31" s="308"/>
      <c r="B31" s="308"/>
      <c r="C31" s="308"/>
      <c r="D31" s="312"/>
      <c r="E31" s="168" t="s">
        <v>96</v>
      </c>
      <c r="F31" s="178" t="e">
        <f>SUMIFS($F$8:$F$23,$D$8:$D$23,$D$30,$E$8:$E$23,E31)</f>
        <v>#REF!</v>
      </c>
      <c r="G31" s="172" t="e">
        <f>SUMIFS($G$8:$G$23,$D$8:$D$23,$D$30,$E$8:$E$23,E31)</f>
        <v>#N/A</v>
      </c>
      <c r="H31" s="172" t="e">
        <f>SUMIFS($H$8:$H$23,$D$8:$D$23,$D$30,$E$8:$E$23,E31)</f>
        <v>#N/A</v>
      </c>
      <c r="I31" s="172" t="e">
        <f>SUMIFS($I$8:$I$23,$D$8:$D$23,$D$30,$E$8:$E$23,E31)</f>
        <v>#N/A</v>
      </c>
      <c r="J31" s="172"/>
    </row>
    <row r="32" spans="1:10">
      <c r="A32" s="308"/>
      <c r="B32" s="308"/>
      <c r="C32" s="308"/>
      <c r="D32" s="312"/>
      <c r="E32" s="174" t="s">
        <v>99</v>
      </c>
      <c r="F32" s="178">
        <f>SUMIFS($F$8:$F$23,$D$8:$D$23,$D$30,$E$8:$E$23,E32)</f>
        <v>0</v>
      </c>
      <c r="G32" s="172" t="e">
        <f>SUMIFS($G$8:$G$23,$D$8:$D$23,$D$30,$E$8:$E$23,E32)</f>
        <v>#N/A</v>
      </c>
      <c r="H32" s="172" t="e">
        <f>SUMIFS($H$8:$H$23,$D$8:$D$23,$D$30,$E$8:$E$23,E32)</f>
        <v>#N/A</v>
      </c>
      <c r="I32" s="172" t="e">
        <f>SUMIFS($I$8:$I$23,$D$8:$D$23,$D$30,$E$8:$E$23,E32)</f>
        <v>#N/A</v>
      </c>
      <c r="J32" s="172"/>
    </row>
    <row r="33" spans="1:10">
      <c r="A33" s="308"/>
      <c r="B33" s="308"/>
      <c r="C33" s="308"/>
      <c r="D33" s="312">
        <v>1.7</v>
      </c>
      <c r="E33" s="168" t="s">
        <v>95</v>
      </c>
      <c r="F33" s="178">
        <f>SUMIFS($F$8:$F$23,$D$8:$D$23,$D$33,$E$8:$E$23,E33)</f>
        <v>0</v>
      </c>
      <c r="G33" s="172">
        <f>SUMIFS($G$8:$G$23,$D$8:$D$23,$D$33,$E$8:$E$23,E33)</f>
        <v>0</v>
      </c>
      <c r="H33" s="172">
        <f>SUMIFS($H$8:$H$23,$D$8:$D$23,$D$33,$E$8:$E$23,E33)</f>
        <v>0</v>
      </c>
      <c r="I33" s="172">
        <f>SUMIFS($I$8:$I$23,$D$8:$D$23,$D$33,$E$8:$E$23,E33)</f>
        <v>0</v>
      </c>
      <c r="J33" s="172"/>
    </row>
    <row r="34" spans="1:10">
      <c r="A34" s="308"/>
      <c r="B34" s="308"/>
      <c r="C34" s="308"/>
      <c r="D34" s="312"/>
      <c r="E34" s="168" t="s">
        <v>96</v>
      </c>
      <c r="F34" s="178">
        <f>SUMIFS($F$8:$F$23,$D$8:$D$23,$D$33,$E$8:$E$23,E34)</f>
        <v>0</v>
      </c>
      <c r="G34" s="172">
        <f>SUMIFS($G$8:$G$23,$D$8:$D$23,$D$33,$E$8:$E$23,E34)</f>
        <v>0</v>
      </c>
      <c r="H34" s="172">
        <f>SUMIFS($H$8:$H$23,$D$8:$D$23,$D$33,$E$8:$E$23,E34)</f>
        <v>0</v>
      </c>
      <c r="I34" s="172">
        <f>SUMIFS($I$8:$I$23,$D$8:$D$23,$D$33,$E$8:$E$23,E34)</f>
        <v>0</v>
      </c>
      <c r="J34" s="172"/>
    </row>
    <row r="35" spans="1:10">
      <c r="A35" s="308"/>
      <c r="B35" s="308"/>
      <c r="C35" s="308"/>
      <c r="D35" s="312"/>
      <c r="E35" s="174" t="s">
        <v>99</v>
      </c>
      <c r="F35" s="178">
        <f>SUMIFS($F$8:$F$23,$D$8:$D$23,$D$33,$E$8:$E$23,E35)</f>
        <v>0</v>
      </c>
      <c r="G35" s="172">
        <f>SUMIFS($G$8:$G$23,$D$8:$D$23,$D$33,$E$8:$E$23,E35)</f>
        <v>0</v>
      </c>
      <c r="H35" s="172">
        <f>SUMIFS($H$8:$H$23,$D$8:$D$23,$D$33,$E$8:$E$23,E35)</f>
        <v>0</v>
      </c>
      <c r="I35" s="172">
        <f>SUMIFS($I$8:$I$23,$D$8:$D$23,$D$33,$E$8:$E$23,E35)</f>
        <v>0</v>
      </c>
      <c r="J35" s="172"/>
    </row>
    <row r="36" spans="1:10">
      <c r="A36" s="308"/>
      <c r="B36" s="308"/>
      <c r="C36" s="308"/>
      <c r="D36" s="308" t="s">
        <v>97</v>
      </c>
      <c r="E36" s="308"/>
      <c r="F36" s="178" t="e">
        <f>SUM(F8:F23)</f>
        <v>#REF!</v>
      </c>
      <c r="G36" s="172" t="e">
        <f>SUM(G8:G23)</f>
        <v>#N/A</v>
      </c>
      <c r="H36" s="172" t="e">
        <f>SUM(H8:H23)</f>
        <v>#N/A</v>
      </c>
      <c r="I36" s="172" t="e">
        <f>SUM(I8:I23)</f>
        <v>#N/A</v>
      </c>
      <c r="J36" s="17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2026-04-27T10:20:07Z</dcterms:modified>
</cp:coreProperties>
</file>