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Box\高齢福祉課\200_施設福祉担当\98_原油価格高騰対策\I R712月補正(追加）\サービス継続支援事業\03_要綱等\02_県\介護施設に対するサービス継続\(様式)介護施設等サービス継続支援\"/>
    </mc:Choice>
  </mc:AlternateContent>
  <xr:revisionPtr revIDLastSave="0" documentId="13_ncr:1_{CA058B56-F8DB-4DE5-B1AD-3CF53AC79E14}" xr6:coauthVersionLast="47" xr6:coauthVersionMax="47" xr10:uidLastSave="{00000000-0000-0000-0000-000000000000}"/>
  <bookViews>
    <workbookView xWindow="3900" yWindow="1005" windowWidth="14520" windowHeight="14010" xr2:uid="{00000000-000D-0000-FFFF-FFFF00000000}"/>
  </bookViews>
  <sheets>
    <sheet name="申請書" sheetId="20" r:id="rId1"/>
    <sheet name="申請額一覧" sheetId="29" r:id="rId2"/>
    <sheet name="個票1" sheetId="19" r:id="rId3"/>
    <sheet name="単価表" sheetId="28" state="hidden" r:id="rId4"/>
    <sheet name="個票２" sheetId="42" r:id="rId5"/>
    <sheet name="個票３" sheetId="43" r:id="rId6"/>
    <sheet name="個票４" sheetId="44" r:id="rId7"/>
    <sheet name="個票５" sheetId="45" r:id="rId8"/>
    <sheet name="個票６" sheetId="46" r:id="rId9"/>
    <sheet name="個票７" sheetId="47" r:id="rId10"/>
    <sheet name="個票８" sheetId="48" r:id="rId11"/>
    <sheet name="個票９" sheetId="49" r:id="rId12"/>
    <sheet name="個票１０" sheetId="50" r:id="rId13"/>
    <sheet name="個票１１" sheetId="51" r:id="rId14"/>
    <sheet name="個票１２" sheetId="52" r:id="rId15"/>
    <sheet name="個票１３" sheetId="53" r:id="rId16"/>
    <sheet name="個票１４" sheetId="54" r:id="rId17"/>
    <sheet name="個票１５" sheetId="55" r:id="rId18"/>
    <sheet name="個票１６" sheetId="56" r:id="rId19"/>
    <sheet name="個票１７" sheetId="57" r:id="rId20"/>
    <sheet name="個票１８" sheetId="58" r:id="rId21"/>
    <sheet name="個票１９" sheetId="59" r:id="rId22"/>
    <sheet name="個票２０" sheetId="60" r:id="rId23"/>
    <sheet name="銀行口座情報" sheetId="32" r:id="rId24"/>
    <sheet name="リスト" sheetId="31" state="hidden" r:id="rId25"/>
  </sheets>
  <definedNames>
    <definedName name="_xlnm.Print_Area" localSheetId="23">銀行口座情報!$A$1:$Y$34</definedName>
    <definedName name="_xlnm.Print_Area" localSheetId="2">個票1!$A$1:$AM$57</definedName>
    <definedName name="_xlnm.Print_Area" localSheetId="12">個票１０!$A$1:$AM$57</definedName>
    <definedName name="_xlnm.Print_Area" localSheetId="13">個票１１!$A$1:$AM$57</definedName>
    <definedName name="_xlnm.Print_Area" localSheetId="14">個票１２!$A$1:$AM$57</definedName>
    <definedName name="_xlnm.Print_Area" localSheetId="15">個票１３!$A$1:$AM$57</definedName>
    <definedName name="_xlnm.Print_Area" localSheetId="16">個票１４!$A$1:$AM$57</definedName>
    <definedName name="_xlnm.Print_Area" localSheetId="17">個票１５!$A$1:$AM$57</definedName>
    <definedName name="_xlnm.Print_Area" localSheetId="18">個票１６!$A$1:$AM$57</definedName>
    <definedName name="_xlnm.Print_Area" localSheetId="19">個票１７!$A$1:$AM$57</definedName>
    <definedName name="_xlnm.Print_Area" localSheetId="20">個票１８!$A$1:$AM$57</definedName>
    <definedName name="_xlnm.Print_Area" localSheetId="21">個票１９!$A$1:$AM$57</definedName>
    <definedName name="_xlnm.Print_Area" localSheetId="4">個票２!$A$1:$AM$57</definedName>
    <definedName name="_xlnm.Print_Area" localSheetId="22">個票２０!$A$1:$AM$57</definedName>
    <definedName name="_xlnm.Print_Area" localSheetId="5">個票３!$A$1:$AM$57</definedName>
    <definedName name="_xlnm.Print_Area" localSheetId="6">個票４!$A$1:$AM$57</definedName>
    <definedName name="_xlnm.Print_Area" localSheetId="7">個票５!$A$1:$AM$57</definedName>
    <definedName name="_xlnm.Print_Area" localSheetId="8">個票６!$A$1:$AM$57</definedName>
    <definedName name="_xlnm.Print_Area" localSheetId="9">個票７!$A$1:$AM$57</definedName>
    <definedName name="_xlnm.Print_Area" localSheetId="10">個票８!$A$1:$AM$57</definedName>
    <definedName name="_xlnm.Print_Area" localSheetId="11">個票９!$A$1:$AM$57</definedName>
    <definedName name="_xlnm.Print_Area" localSheetId="1">申請額一覧!$A$1:$K$27</definedName>
    <definedName name="_xlnm.Print_Area" localSheetId="0">申請書!$A$1:$AM$36</definedName>
    <definedName name="_xlnm.Print_Area" localSheetId="3">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29" l="1"/>
  <c r="A21" i="29"/>
  <c r="A22" i="29"/>
  <c r="A23" i="29"/>
  <c r="A24" i="29"/>
  <c r="H55" i="60"/>
  <c r="AD47" i="60"/>
  <c r="AI47" i="60" s="1"/>
  <c r="H44" i="60"/>
  <c r="H35" i="60"/>
  <c r="AD27" i="60"/>
  <c r="H55" i="59"/>
  <c r="AD47" i="59"/>
  <c r="AI47" i="59" s="1"/>
  <c r="H44" i="59"/>
  <c r="H35" i="59"/>
  <c r="AD27" i="59"/>
  <c r="H55" i="58"/>
  <c r="AD47" i="58"/>
  <c r="AI47" i="58" s="1"/>
  <c r="H44" i="58"/>
  <c r="H35" i="58"/>
  <c r="AD27" i="58"/>
  <c r="AI27" i="58" s="1"/>
  <c r="H55" i="57"/>
  <c r="AD47" i="57"/>
  <c r="AI47" i="57" s="1"/>
  <c r="H44" i="57"/>
  <c r="H35" i="57"/>
  <c r="AI27" i="57" s="1"/>
  <c r="AD27" i="57"/>
  <c r="H55" i="56"/>
  <c r="AD47" i="56"/>
  <c r="AI47" i="56" s="1"/>
  <c r="H44" i="56"/>
  <c r="H35" i="56"/>
  <c r="AD27" i="56"/>
  <c r="AI27" i="56" s="1"/>
  <c r="H55" i="55"/>
  <c r="AD47" i="55"/>
  <c r="AI47" i="55" s="1"/>
  <c r="H44" i="55"/>
  <c r="H35" i="55"/>
  <c r="AI27" i="55" s="1"/>
  <c r="AD27" i="55"/>
  <c r="H55" i="54"/>
  <c r="AD47" i="54"/>
  <c r="AI47" i="54" s="1"/>
  <c r="H44" i="54"/>
  <c r="H35" i="54"/>
  <c r="AD27" i="54"/>
  <c r="AI27" i="54" s="1"/>
  <c r="H55" i="53"/>
  <c r="AD47" i="53"/>
  <c r="AI47" i="53" s="1"/>
  <c r="H44" i="53"/>
  <c r="H35" i="53"/>
  <c r="AD27" i="53"/>
  <c r="AI27" i="53" s="1"/>
  <c r="H55" i="52"/>
  <c r="AD47" i="52"/>
  <c r="AI47" i="52" s="1"/>
  <c r="H44" i="52"/>
  <c r="H35" i="52"/>
  <c r="AD27" i="52"/>
  <c r="H55" i="51"/>
  <c r="AD47" i="51"/>
  <c r="AI47" i="51" s="1"/>
  <c r="H44" i="51"/>
  <c r="H35" i="51"/>
  <c r="AI27" i="51" s="1"/>
  <c r="AD27" i="51"/>
  <c r="H55" i="50"/>
  <c r="AD47" i="50"/>
  <c r="AI47" i="50" s="1"/>
  <c r="H44" i="50"/>
  <c r="H35" i="50"/>
  <c r="AD27" i="50"/>
  <c r="H55" i="49"/>
  <c r="AD47" i="49"/>
  <c r="AI47" i="49" s="1"/>
  <c r="H44" i="49"/>
  <c r="H35" i="49"/>
  <c r="AI27" i="49" s="1"/>
  <c r="AD27" i="49"/>
  <c r="H55" i="48"/>
  <c r="AD47" i="48"/>
  <c r="AI47" i="48" s="1"/>
  <c r="H44" i="48"/>
  <c r="H35" i="48"/>
  <c r="AD27" i="48"/>
  <c r="H55" i="47"/>
  <c r="AD47" i="47"/>
  <c r="AI47" i="47" s="1"/>
  <c r="H44" i="47"/>
  <c r="H35" i="47"/>
  <c r="AD27" i="47"/>
  <c r="AI27" i="47" s="1"/>
  <c r="H55" i="46"/>
  <c r="AD47" i="46"/>
  <c r="AI47" i="46" s="1"/>
  <c r="H44" i="46"/>
  <c r="H35" i="46"/>
  <c r="AD27" i="46"/>
  <c r="H55" i="45"/>
  <c r="AD47" i="45"/>
  <c r="AI47" i="45" s="1"/>
  <c r="H44" i="45"/>
  <c r="H35" i="45"/>
  <c r="AD27" i="45"/>
  <c r="AI27" i="45" s="1"/>
  <c r="H55" i="44"/>
  <c r="AD47" i="44"/>
  <c r="AI47" i="44" s="1"/>
  <c r="H44" i="44"/>
  <c r="H35" i="44"/>
  <c r="AD27" i="44"/>
  <c r="H55" i="43"/>
  <c r="AD47" i="43"/>
  <c r="AI47" i="43" s="1"/>
  <c r="H44" i="43"/>
  <c r="H35" i="43"/>
  <c r="AD27" i="43"/>
  <c r="AI27" i="43" s="1"/>
  <c r="H55" i="42"/>
  <c r="AD47" i="42"/>
  <c r="AI47" i="42" s="1"/>
  <c r="H44" i="42"/>
  <c r="H35" i="42"/>
  <c r="AD27" i="42"/>
  <c r="B24" i="29"/>
  <c r="D24" i="29"/>
  <c r="E21" i="29"/>
  <c r="H18" i="29"/>
  <c r="E22" i="29"/>
  <c r="B23" i="29"/>
  <c r="I23" i="29"/>
  <c r="D20" i="29"/>
  <c r="C21" i="29"/>
  <c r="H20" i="29"/>
  <c r="C24" i="29"/>
  <c r="E20" i="29"/>
  <c r="H19" i="29"/>
  <c r="I24" i="29"/>
  <c r="H21" i="29"/>
  <c r="I21" i="29"/>
  <c r="H22" i="29"/>
  <c r="F20" i="29"/>
  <c r="C20" i="29"/>
  <c r="I20" i="29"/>
  <c r="E24" i="29"/>
  <c r="I22" i="29"/>
  <c r="C23" i="29"/>
  <c r="B22" i="29"/>
  <c r="F21" i="29"/>
  <c r="F24" i="29"/>
  <c r="D22" i="29"/>
  <c r="I19" i="29"/>
  <c r="D23" i="29"/>
  <c r="F22" i="29"/>
  <c r="D21" i="29"/>
  <c r="C22" i="29"/>
  <c r="I18" i="29"/>
  <c r="B20" i="29"/>
  <c r="AI27" i="50" l="1"/>
  <c r="AI27" i="48"/>
  <c r="AI27" i="46"/>
  <c r="AI27" i="44"/>
  <c r="AI27" i="59"/>
  <c r="AI27" i="42"/>
  <c r="AI27" i="52"/>
  <c r="J21" i="29"/>
  <c r="G21" i="29" s="1"/>
  <c r="J20" i="29"/>
  <c r="G20" i="29" s="1"/>
  <c r="J22" i="29"/>
  <c r="G22" i="29" s="1"/>
  <c r="AI27" i="60"/>
  <c r="M7" i="32"/>
  <c r="K5" i="32"/>
  <c r="M6" i="32"/>
  <c r="AD47" i="19"/>
  <c r="AD27" i="19"/>
  <c r="H55" i="19"/>
  <c r="H24" i="29"/>
  <c r="H23" i="29"/>
  <c r="E23" i="29"/>
  <c r="B21" i="29"/>
  <c r="F23" i="29"/>
  <c r="J23" i="29" l="1"/>
  <c r="G23" i="29" s="1"/>
  <c r="J24" i="29"/>
  <c r="G24" i="29" s="1"/>
  <c r="AI47" i="19"/>
  <c r="H44" i="19"/>
  <c r="A19" i="29"/>
  <c r="A18" i="29"/>
  <c r="A17" i="29"/>
  <c r="A16" i="29"/>
  <c r="A15" i="29"/>
  <c r="A14" i="29"/>
  <c r="A13" i="29"/>
  <c r="A12" i="29"/>
  <c r="A11" i="29"/>
  <c r="A10" i="29"/>
  <c r="A9" i="29"/>
  <c r="A8" i="29"/>
  <c r="A7" i="29"/>
  <c r="A6" i="29"/>
  <c r="A5" i="29"/>
  <c r="I13" i="29"/>
  <c r="H14" i="29"/>
  <c r="D17" i="29"/>
  <c r="H8" i="29"/>
  <c r="I16" i="29"/>
  <c r="H15" i="29"/>
  <c r="D18" i="29"/>
  <c r="H13" i="29"/>
  <c r="I9" i="29"/>
  <c r="D6" i="29"/>
  <c r="D16" i="29"/>
  <c r="F6" i="29"/>
  <c r="I11" i="29"/>
  <c r="F7" i="29"/>
  <c r="H9" i="29"/>
  <c r="D10" i="29"/>
  <c r="B6" i="29"/>
  <c r="H11" i="29"/>
  <c r="F11" i="29"/>
  <c r="F9" i="29"/>
  <c r="D9" i="29"/>
  <c r="I15" i="29"/>
  <c r="F13" i="29"/>
  <c r="I5" i="29"/>
  <c r="I7" i="29"/>
  <c r="I8" i="29"/>
  <c r="H6" i="29"/>
  <c r="F15" i="29"/>
  <c r="D7" i="29"/>
  <c r="F17" i="29"/>
  <c r="D13" i="29"/>
  <c r="F19" i="29"/>
  <c r="D15" i="29"/>
  <c r="I12" i="29"/>
  <c r="F5" i="29"/>
  <c r="D11" i="29"/>
  <c r="I10" i="29"/>
  <c r="F10" i="29"/>
  <c r="F18" i="29"/>
  <c r="H12" i="29"/>
  <c r="I14" i="29"/>
  <c r="D8" i="29"/>
  <c r="H10" i="29"/>
  <c r="I6" i="29"/>
  <c r="H17" i="29"/>
  <c r="D14" i="29"/>
  <c r="F16" i="29"/>
  <c r="D19" i="29"/>
  <c r="D12" i="29"/>
  <c r="H16" i="29"/>
  <c r="H7" i="29"/>
  <c r="F12" i="29"/>
  <c r="F14" i="29"/>
  <c r="F8" i="29"/>
  <c r="I17" i="29"/>
  <c r="X18" i="20" l="1"/>
  <c r="J19" i="29"/>
  <c r="G19" i="29" s="1"/>
  <c r="J6" i="29"/>
  <c r="J16" i="29"/>
  <c r="J18" i="29"/>
  <c r="G18" i="29" s="1"/>
  <c r="J13" i="29"/>
  <c r="J14" i="29"/>
  <c r="J15" i="29"/>
  <c r="J17" i="29"/>
  <c r="J11" i="29"/>
  <c r="J7" i="29"/>
  <c r="J8" i="29"/>
  <c r="J9" i="29"/>
  <c r="J10" i="29"/>
  <c r="J12" i="29"/>
  <c r="H35" i="19" l="1"/>
  <c r="AI27" i="19" s="1"/>
  <c r="C18" i="29"/>
  <c r="C14" i="29"/>
  <c r="C10" i="29"/>
  <c r="B10" i="29"/>
  <c r="E15" i="29"/>
  <c r="C16" i="29"/>
  <c r="B5" i="29"/>
  <c r="C19" i="29"/>
  <c r="B14" i="29"/>
  <c r="B11" i="29"/>
  <c r="B16" i="29"/>
  <c r="B13" i="29"/>
  <c r="C9" i="29"/>
  <c r="B19" i="29"/>
  <c r="C17" i="29"/>
  <c r="E19" i="29"/>
  <c r="E18" i="29"/>
  <c r="C8" i="29"/>
  <c r="C7" i="29"/>
  <c r="B12" i="29"/>
  <c r="E10" i="29"/>
  <c r="C13" i="29"/>
  <c r="H5" i="29"/>
  <c r="E8" i="29"/>
  <c r="E11" i="29"/>
  <c r="E7" i="29"/>
  <c r="C11" i="29"/>
  <c r="E13" i="29"/>
  <c r="E6" i="29"/>
  <c r="C5" i="29"/>
  <c r="C6" i="29"/>
  <c r="B17" i="29"/>
  <c r="B7" i="29"/>
  <c r="B8" i="29"/>
  <c r="E12" i="29"/>
  <c r="E14" i="29"/>
  <c r="B9" i="29"/>
  <c r="B18" i="29"/>
  <c r="C15" i="29"/>
  <c r="E5" i="29"/>
  <c r="E16" i="29"/>
  <c r="D5" i="29"/>
  <c r="E9" i="29"/>
  <c r="E17" i="29"/>
  <c r="B15" i="29"/>
  <c r="C12" i="29"/>
  <c r="J5" i="29" l="1"/>
  <c r="N5" i="29" s="1"/>
  <c r="K15" i="20"/>
  <c r="G12" i="29"/>
  <c r="G14" i="29"/>
  <c r="G7" i="29"/>
  <c r="G8" i="29"/>
  <c r="G15" i="29"/>
  <c r="G11" i="29"/>
  <c r="G6" i="29"/>
  <c r="G10" i="29"/>
  <c r="G13" i="29"/>
  <c r="G17" i="29"/>
  <c r="G16" i="29"/>
  <c r="G9" i="29"/>
  <c r="G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24CC42F5-F8C4-4284-B487-922E02854E7B}">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C6F0CAA3-1B09-4F15-A208-C4974C663C7C}">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3E9BBBE4-3245-4213-9B88-99981AE36931}">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F7FC74C-4202-4030-B4B2-3262CF9E5F5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373499A2-448C-48C7-A2E8-61370E3DA63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F26E882B-B70E-44FB-9B52-016A249894B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D4C6F9B5-B7E6-48C6-BE3E-B056EF7C42F6}">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D65F65F9-6323-4FE7-AF9D-B3ECC28403DB}">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FBE28398-CA89-40D4-A882-33900EDD4AD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BA67C9-80D2-4C15-A336-9279F87BD941}">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823AF3F1-AAE4-40E3-941C-497394EE15CB}">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8BD1D863-6CFF-4F78-AE21-EEB5C791F17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4A01AEE6-40CE-4CF0-B131-65CD4AB9F62D}">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477165B2-C1C2-4559-B3E4-2E098A948099}">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AE92848-1782-4AD2-844A-C364BCD416D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FFEF3283-2AAE-4F6B-85EF-CFFB8C07CA1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AD362135-A3EF-4C27-8655-D4F6BDDABEB3}">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9C6FAC3A-1E87-44C9-88B7-0FFC132E4CD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151EBD87-0AB0-4FD7-8D20-1F578D266113}">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B784655D-EAA9-4D00-B960-110D6F782D2B}">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298A39C1-BD28-4D46-99FD-2A2D88259E12}">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0F743137-40ED-4F32-A97B-EE6CE4B9917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099F5E3A-AF14-4A28-92CD-DE2D2AE3EBFB}">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6D31A370-C214-4B35-892D-DAE0D5168F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957E5B14-82F9-4181-BA46-9988B798A08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F3C53E7A-6512-41FB-8D85-40236303FF5A}">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55BDA667-A398-4498-9FA6-7E2E6613D41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3C89D6D4-27D8-4749-9C17-EEE26ACD366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75D0D64B-35D6-4FBD-8D24-A623AC9CA6F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BC88C294-D407-4775-9314-DAC30EC5FC7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72C920E7-6CDA-4CC2-9F7A-7DA9822AC3B3}">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F93912BF-A7D3-47EE-BE16-1FA929FD093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54B822BD-B9BF-4B7E-9866-7708A3872C4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852A91F7-4704-49C1-A5C2-9916A1501CE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B6DDC3BD-5DC8-4077-8837-D6FCC26BE1A4}">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DF0FCC7E-A16C-477E-8268-1E0BE41E78A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2A1B506B-4A4E-4207-A7CA-1CEE156751C2}">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49B103A8-6EA6-49A6-A24D-BA1210D1766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779386A1-87E5-403B-A87C-77927CA3089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E18BDDD5-6F5F-4F0D-8852-FFE2A53EB58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F253D538-BC15-4502-AA63-5886DDBE6AB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8AF28406-C97B-4F91-931C-6A709C8D3E61}">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B34909DA-881B-4DE1-93C4-84B1A6A8121D}">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3351D48F-65F0-4338-90FC-3762DFD16D86}">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295C4547-2E3D-4013-B654-08EBA1D4F68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0757D072-60B4-476B-BDF6-0D44D3E012F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02A8F0F3-58C2-4C75-8B5B-E3A437933DD8}">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A584A0D2-677F-4F3C-B7DE-9E4951D32002}">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472F3D29-DE13-4133-80C8-2F163E95FBD2}">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60B4D64A-40B9-4EAB-A643-364C9C39C8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6174AEE6-3360-45D2-B973-704434776C73}">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00AEEFBC-5FD0-4B72-81B9-1206181F74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BE020C84-7576-475C-9012-A370BC67B3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F7BC49DD-DF6B-4A2F-938C-8B9E796D731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6A31DC3-DF8B-4373-86D1-0FC6736BA455}">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112A1B39-B0B3-441C-9BEF-DE8AB1CA65E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1FB161B0-B651-4950-B63F-79809812A8D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6A9F7EEE-8C9E-4931-B9F4-D30AEDDCFE9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ECFB4952-950F-4415-A701-AD7022600FEE}">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F1C32418-115A-4F47-92B8-EF515012DE93}">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D2A53060-22CF-4EDA-A826-2018EC0146AA}">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477343E9-87B9-4DA5-B645-5E96F08A9DBB}">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AE0F0C2D-0AD8-4BF0-A026-EA3D0BE420B3}">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34A69B62-59B8-4330-9F4B-9DB63168B33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992885C1-11AB-48FF-9E9D-CE788A9A1BE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34B3E80C-D640-4DA2-8B9C-6CA2C687F7C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22191BA-FE5C-4A54-B424-99147BD67EE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2D3057E6-1762-470D-BFFD-7679590E1A4E}">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75F364BF-85B4-40AA-BF3F-61CC0E5C014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9886D751-E9C0-4A99-AF95-6E208F4D7B6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780400F4-AAA5-4F39-816F-7A10B45F811C}">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F6430261-3C35-4341-B462-8212EDD07041}">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024BAE3B-CA82-4CC4-856D-DB71FA69F7F9}">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4AEE6887-C9EC-4BC9-981D-5DFD34A3350E}">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30D0EBD1-C915-4349-A1CD-5A452EB6E79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602557AA-82D5-4DE2-9F45-A3874A91557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0FAB3E3C-2D40-4B22-A863-E86DF276929E}">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A8EA0176-0216-4758-82DF-0430A2C9643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F630FE0D-3268-4337-9E8A-804F3B3D9A3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44B96F64-C188-47BF-B388-BB1942112A3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F2DCF3C9-6065-4AF6-85E8-6BA59DC5FA0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3F06279B-3C15-4E68-AB76-B52D8819FE8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78DC0FD5-99C3-4CC8-99AC-71005FB01BDB}">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680B178D-6E46-4D68-930E-65F989DC170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43677F10-C0F3-4A93-8CC6-72BA548E01EA}">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38567D46-C795-4BE9-8AAF-9CB658A9F546}">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DD399567-F58B-4632-A376-2A070797B23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60BB806B-BF0F-437D-8D3B-99AF1E30E82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0EF65F8A-F2AF-491B-8887-82E892143BF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51DFBC52-1CFE-42D6-A022-4E066F4AF733}">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D5E28A23-8002-49F5-A7C1-080F603A84E1}">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B387B21B-AF59-46B5-909E-2D3713D51946}">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28D7DEA0-2D76-40FC-89AB-17900988200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14BE3073-81E6-467E-BFB1-26EE3BC78BD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73BEC64C-603E-4C81-BAB7-D166720ED4C3}">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D4733D77-62FF-402C-9298-543B79412E0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6C0EB126-359E-4A8E-9204-150CE7E4C936}">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50F6622D-EEF1-4FAE-87DF-CE75F9B65F04}">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177C154C-15C9-42F0-A6A2-2621E9ABCDB2}">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A8B187D6-DB8C-456F-8020-C152265948D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39EC9629-3FE9-4B9C-BFE6-2BA916E56289}">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35E7A14E-378A-4885-823C-951D5656B04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68C06EE2-19A9-4379-B036-912E5602A78F}">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E8C75298-3D82-4239-A3BC-911E14A2B422}">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B6732A82-56E1-483F-B631-705617A300C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03483770-A1DB-49C6-B5FD-066FAC51260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34ED3AFF-9CE4-491C-8D3B-5DFD99E2BDC3}">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A7B01875-5AE3-49D6-AA4F-9E7EE838F66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A7AC7788-CE37-4213-8F0C-D8F2ADD68445}">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0EBA6FA2-513D-48C9-916D-07E37B42707C}">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D9F7CCA3-1EEA-45C2-A1F5-43F5EAEA878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1E4F1CA1-7A6D-48B1-A7C9-0BA0C5BD21E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FF526076-540B-4C1E-901A-6F919AF0C5E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8A1324F1-29AC-427D-B825-D425AA262E5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<sst xmlns="http://schemas.openxmlformats.org/spreadsheetml/2006/main" count="1768" uniqueCount="234">
  <si>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</si>
  <si>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</si>
  <si>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</si>
  <si>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</si>
  <si>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</si>
  <si>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　　申　請　額　：　</t>
    <rPh sb="2" eb="3">
      <t>サル</t>
    </rPh>
    <rPh sb="4" eb="5">
      <t>ショウ</t>
    </rPh>
    <rPh sb="6" eb="7">
      <t>ガク</t>
    </rPh>
    <phoneticPr fontId="4"/>
  </si>
  <si>
    <t>千円</t>
    <rPh sb="0" eb="2">
      <t>センエン</t>
    </rPh>
    <phoneticPr fontId="4"/>
  </si>
  <si>
    <t>（内訳）</t>
    <rPh sb="1" eb="3">
      <t>ウチワケ</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</si>
  <si>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</si>
  <si>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</si>
  <si>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</si>
  <si>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</si>
  <si>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</si>
  <si>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</si>
  <si>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</si>
  <si>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</si>
  <si>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</si>
  <si>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</si>
  <si>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</si>
  <si>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</si>
  <si>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</si>
  <si>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</si>
  <si>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</si>
  <si>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</si>
  <si>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</si>
  <si>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</si>
  <si>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</si>
  <si>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</si>
  <si>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</si>
  <si>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</si>
  <si>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</si>
  <si>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</si>
  <si>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</si>
  <si>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</si>
  <si>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</si>
  <si>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</si>
  <si>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</si>
  <si>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</si>
  <si>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</si>
  <si>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</si>
  <si>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</si>
  <si>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</si>
  <si>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</si>
  <si>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</si>
  <si>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</si>
  <si>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</si>
  <si>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</si>
  <si>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</si>
  <si>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</si>
  <si>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</si>
  <si>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</si>
  <si>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</si>
  <si>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</si>
  <si>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</si>
  <si>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</si>
  <si>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</si>
  <si>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</si>
  <si>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</si>
  <si>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</si>
  <si>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</si>
  <si>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</si>
  <si>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</si>
  <si>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</si>
  <si>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</si>
  <si>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</si>
  <si>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</si>
  <si>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</si>
  <si>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</si>
  <si>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</si>
  <si>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</si>
  <si>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</si>
  <si>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</si>
  <si>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</si>
  <si>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</si>
  <si>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</si>
  <si>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</si>
  <si>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</si>
  <si>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</si>
  <si>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</si>
  <si>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</si>
  <si>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</si>
  <si>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</si>
  <si>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</si>
  <si>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</si>
  <si>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</si>
  <si>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</si>
  <si>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</si>
  <si>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</si>
  <si>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</si>
  <si>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</si>
  <si>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</si>
  <si>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</si>
  <si>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</si>
  <si>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</si>
  <si>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</si>
  <si>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</si>
  <si>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</si>
  <si>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</si>
  <si>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</si>
  <si>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</si>
  <si>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</si>
  <si>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</si>
  <si>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</si>
  <si>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</si>
  <si>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</si>
  <si>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</si>
  <si>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</si>
  <si>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</si>
  <si>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</si>
  <si>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</si>
  <si>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</si>
  <si>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</si>
  <si>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</si>
  <si>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</si>
  <si>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</si>
  <si>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</si>
  <si>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</si>
  <si>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</si>
  <si>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</si>
  <si>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</si>
  <si>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</si>
  <si>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</si>
  <si>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</si>
  <si>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</si>
  <si>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</si>
  <si>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</si>
  <si>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</si>
  <si>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</si>
  <si>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</si>
  <si>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</si>
  <si>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</si>
  <si>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</si>
  <si>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</si>
  <si>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</si>
  <si>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</si>
  <si>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</si>
  <si>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</si>
  <si>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</si>
  <si>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</si>
  <si>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</si>
  <si>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短期入所生活介護事業所</t>
  </si>
  <si>
    <t>/定員</t>
    <rPh sb="1" eb="3">
      <t>テイイン</t>
    </rPh>
    <phoneticPr fontId="2"/>
  </si>
  <si>
    <t>介護老人福祉施設</t>
  </si>
  <si>
    <t>地域密着型介護老人福祉施設</t>
  </si>
  <si>
    <t>介護老人保健施設</t>
  </si>
  <si>
    <t>介護医療院</t>
  </si>
  <si>
    <t>〒</t>
    <phoneticPr fontId="4"/>
  </si>
  <si>
    <t>－</t>
    <phoneticPr fontId="4"/>
  </si>
  <si>
    <t>法人名</t>
    <rPh sb="0" eb="2">
      <t>ホウジン</t>
    </rPh>
    <rPh sb="2" eb="3">
      <t>メイ</t>
    </rPh>
    <phoneticPr fontId="4"/>
  </si>
  <si>
    <t>代表者
役職名</t>
    <rPh sb="0" eb="3">
      <t>ダイヒョウシャ</t>
    </rPh>
    <rPh sb="4" eb="6">
      <t>ヤクショク</t>
    </rPh>
    <rPh sb="6" eb="7">
      <t>メイ</t>
    </rPh>
    <phoneticPr fontId="4"/>
  </si>
  <si>
    <t>氏名</t>
    <rPh sb="0" eb="2">
      <t>シメイ</t>
    </rPh>
    <phoneticPr fontId="4"/>
  </si>
  <si>
    <t>※１　上記は国庫金振込通知書の発送先となります。</t>
    <rPh sb="3" eb="5">
      <t>ジョウキ</t>
    </rPh>
    <rPh sb="6" eb="9">
      <t>コッコキン</t>
    </rPh>
    <rPh sb="9" eb="11">
      <t>フリコミ</t>
    </rPh>
    <rPh sb="11" eb="14">
      <t>ツウチショ</t>
    </rPh>
    <rPh sb="15" eb="18">
      <t>ハッソウサキ</t>
    </rPh>
    <phoneticPr fontId="4"/>
  </si>
  <si>
    <t>振込先口座（注意：国庫金を取り扱っていない銀行には振込できません）</t>
    <rPh sb="0" eb="1">
      <t>フ</t>
    </rPh>
    <rPh sb="1" eb="2">
      <t>コ</t>
    </rPh>
    <rPh sb="2" eb="3">
      <t>サキ</t>
    </rPh>
    <rPh sb="3" eb="5">
      <t>コウザ</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</si>
  <si>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</si>
  <si>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</si>
  <si>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</si>
  <si>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</si>
  <si>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</si>
  <si>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</si>
  <si>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</si>
  <si>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</si>
  <si>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</si>
  <si>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</si>
  <si>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</si>
  <si>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</si>
  <si>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</si>
  <si>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</si>
  <si>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</si>
  <si>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</si>
  <si>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</si>
  <si>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</si>
  <si>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</si>
  <si>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</si>
  <si>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　　上記、銀行口座についての問い合わせ先</t>
    <rPh sb="2" eb="4">
      <t>ジョウキ</t>
    </rPh>
    <rPh sb="19" eb="20">
      <t>サキ</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</si>
  <si>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</si>
  <si>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</si>
  <si>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</si>
  <si>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</si>
  <si>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</si>
  <si>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</si>
  <si>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</si>
  <si>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</si>
  <si>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　介護施設等に対するサービス継続支援事業</t>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</si>
  <si>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</si>
  <si>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</si>
  <si>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</si>
  <si>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</si>
  <si>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</si>
  <si>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</si>
  <si>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福島県</t>
  </si>
  <si>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</si>
  <si>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</si>
  <si>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</si>
  <si>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</si>
  <si>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</si>
  <si>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</si>
  <si>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</si>
  <si>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見積書等の根拠資料は事業所において適切に保管している。</t>
    <rPh sb="0" eb="3">
      <t>ミツモリショ</t>
    </rPh>
    <phoneticPr fontId="4"/>
  </si>
  <si>
    <t>食材料費</t>
    <rPh sb="0" eb="1">
      <t>ショク</t>
    </rPh>
    <rPh sb="1" eb="4">
      <t>ザイリョウヒ</t>
    </rPh>
    <phoneticPr fontId="4"/>
  </si>
  <si>
    <t>交付申請書兼実績報告書</t>
    <rPh sb="5" eb="6">
      <t>ケン</t>
    </rPh>
    <rPh sb="6" eb="8">
      <t>ジッセキ</t>
    </rPh>
    <rPh sb="8" eb="11">
      <t>ホウコクショ</t>
    </rPh>
    <phoneticPr fontId="4"/>
  </si>
  <si>
    <t>２　介護施設等に対するサービス継続支援事業に関する事業実施計画（報告）書</t>
    <rPh sb="2" eb="4">
      <t>カイゴ</t>
    </rPh>
    <rPh sb="4" eb="6">
      <t>シセツ</t>
    </rPh>
    <rPh sb="6" eb="7">
      <t>トウ</t>
    </rPh>
    <rPh sb="8" eb="9">
      <t>タイ</t>
    </rPh>
    <rPh sb="15" eb="17">
      <t>ケイゾク</t>
    </rPh>
    <rPh sb="17" eb="19">
      <t>シエン</t>
    </rPh>
    <rPh sb="19" eb="21">
      <t>ジギョウ</t>
    </rPh>
    <rPh sb="22" eb="23">
      <t>カン</t>
    </rPh>
    <rPh sb="25" eb="27">
      <t>ジギョウ</t>
    </rPh>
    <rPh sb="27" eb="29">
      <t>ジッシ</t>
    </rPh>
    <rPh sb="29" eb="31">
      <t>ケイカク</t>
    </rPh>
    <rPh sb="32" eb="34">
      <t>ホウコク</t>
    </rPh>
    <rPh sb="35" eb="36">
      <t>ショ</t>
    </rPh>
    <phoneticPr fontId="4"/>
  </si>
  <si>
    <t>介護施設等に対するサービス継続支援事業に関する事業実施計画（報告）書（事業所単位）</t>
    <rPh sb="30" eb="32">
      <t>ホウコク</t>
    </rPh>
    <rPh sb="35" eb="38">
      <t>ジギョウショ</t>
    </rPh>
    <rPh sb="38" eb="40">
      <t>タンイ</t>
    </rPh>
    <phoneticPr fontId="4"/>
  </si>
  <si>
    <t>３　介護施設等に対するサービス継続支援事業に関する事業実施計画（報告）書</t>
    <rPh sb="2" eb="4">
      <t>カイゴ</t>
    </rPh>
    <rPh sb="4" eb="6">
      <t>シセツ</t>
    </rPh>
    <rPh sb="6" eb="7">
      <t>トウ</t>
    </rPh>
    <rPh sb="8" eb="9">
      <t>タイ</t>
    </rPh>
    <rPh sb="15" eb="17">
      <t>ケイゾク</t>
    </rPh>
    <rPh sb="17" eb="19">
      <t>シエン</t>
    </rPh>
    <rPh sb="19" eb="21">
      <t>ジギョウ</t>
    </rPh>
    <rPh sb="22" eb="23">
      <t>カン</t>
    </rPh>
    <rPh sb="25" eb="27">
      <t>ジギョウ</t>
    </rPh>
    <rPh sb="27" eb="29">
      <t>ジッシ</t>
    </rPh>
    <rPh sb="29" eb="31">
      <t>ケイカク</t>
    </rPh>
    <rPh sb="32" eb="34">
      <t>ホウコク</t>
    </rPh>
    <rPh sb="35" eb="36">
      <t>ショ</t>
    </rPh>
    <phoneticPr fontId="4"/>
  </si>
  <si>
    <t>(様式第1号)</t>
    <rPh sb="1" eb="3">
      <t>ヨウシキ</t>
    </rPh>
    <rPh sb="3" eb="4">
      <t>ダイ</t>
    </rPh>
    <rPh sb="5" eb="6">
      <t>ゴウ</t>
    </rPh>
    <phoneticPr fontId="4"/>
  </si>
  <si>
    <t>１　施設別申請（確定）額一覧（様式第2号）</t>
    <rPh sb="8" eb="10">
      <t>カクテイ</t>
    </rPh>
    <rPh sb="15" eb="17">
      <t>ヨウシキ</t>
    </rPh>
    <rPh sb="17" eb="18">
      <t>ダイ</t>
    </rPh>
    <rPh sb="19" eb="20">
      <t>ゴウ</t>
    </rPh>
    <phoneticPr fontId="4"/>
  </si>
  <si>
    <t>（事業所単位）（様式第3号）</t>
    <rPh sb="8" eb="10">
      <t>ヨウシキ</t>
    </rPh>
    <rPh sb="10" eb="11">
      <t>ダイ</t>
    </rPh>
    <rPh sb="12" eb="13">
      <t>ゴウ</t>
    </rPh>
    <phoneticPr fontId="4"/>
  </si>
  <si>
    <t>振込口座情報（様式第4号）</t>
    <rPh sb="0" eb="2">
      <t>フリコミ</t>
    </rPh>
    <rPh sb="2" eb="4">
      <t>コウザ</t>
    </rPh>
    <rPh sb="4" eb="6">
      <t>ジョウホウ</t>
    </rPh>
    <rPh sb="7" eb="9">
      <t>ヨウシキ</t>
    </rPh>
    <rPh sb="9" eb="10">
      <t>ダイ</t>
    </rPh>
    <rPh sb="11" eb="12">
      <t>ゴウ</t>
    </rPh>
    <phoneticPr fontId="4"/>
  </si>
  <si>
    <t>福島県知事</t>
    <rPh sb="0" eb="2">
      <t>フクシマ</t>
    </rPh>
    <rPh sb="2" eb="5">
      <t>ケンチジ</t>
    </rPh>
    <rPh sb="3" eb="5">
      <t>チジ</t>
    </rPh>
    <phoneticPr fontId="4"/>
  </si>
  <si>
    <t>（様式第2号）　施設別申請（確定）額一覧</t>
    <rPh sb="1" eb="3">
      <t>ヨウシキ</t>
    </rPh>
    <rPh sb="3" eb="4">
      <t>ダイ</t>
    </rPh>
    <rPh sb="5" eb="6">
      <t>ゴウ</t>
    </rPh>
    <rPh sb="8" eb="10">
      <t>シセツ</t>
    </rPh>
    <rPh sb="10" eb="11">
      <t>ベツ</t>
    </rPh>
    <rPh sb="11" eb="13">
      <t>シンセイ</t>
    </rPh>
    <rPh sb="14" eb="16">
      <t>カクテイ</t>
    </rPh>
    <rPh sb="17" eb="18">
      <t>ガク</t>
    </rPh>
    <rPh sb="18" eb="20">
      <t>イチラン</t>
    </rPh>
    <phoneticPr fontId="4"/>
  </si>
  <si>
    <t>（様式第3号）</t>
    <rPh sb="1" eb="3">
      <t>ヨウシキ</t>
    </rPh>
    <rPh sb="3" eb="4">
      <t>ダイ</t>
    </rPh>
    <rPh sb="5" eb="6">
      <t>ゴウ</t>
    </rPh>
    <phoneticPr fontId="4"/>
  </si>
  <si>
    <t>（様式第4号　振込口座情報）</t>
    <rPh sb="1" eb="3">
      <t>ヨウシキ</t>
    </rPh>
    <rPh sb="3" eb="4">
      <t>ダイ</t>
    </rPh>
    <rPh sb="5" eb="6">
      <t>ゴウ</t>
    </rPh>
    <rPh sb="7" eb="9">
      <t>フリコミ</t>
    </rPh>
    <rPh sb="11" eb="13">
      <t>ジョウホウ</t>
    </rPh>
    <phoneticPr fontId="4"/>
  </si>
  <si>
    <t>総務課</t>
    <rPh sb="0" eb="3">
      <t>ソウムカ</t>
    </rPh>
    <phoneticPr fontId="4"/>
  </si>
  <si>
    <t>代表取締役　福島　一郎</t>
    <rPh sb="0" eb="5">
      <t>ダイヒョウトリシマリヤク</t>
    </rPh>
    <rPh sb="6" eb="8">
      <t>フクシマ</t>
    </rPh>
    <rPh sb="9" eb="11">
      <t>イチロウ</t>
    </rPh>
    <phoneticPr fontId="4"/>
  </si>
  <si>
    <t>（役職・代表者名）</t>
  </si>
  <si>
    <t>株式会社▲▲</t>
    <rPh sb="0" eb="4">
      <t>カブシキガイシャ</t>
    </rPh>
    <phoneticPr fontId="4"/>
  </si>
  <si>
    <t>（法人名）</t>
  </si>
  <si>
    <t>福島　次郎</t>
    <rPh sb="0" eb="2">
      <t>フクシマ</t>
    </rPh>
    <rPh sb="3" eb="5">
      <t>ジロウ</t>
    </rPh>
    <phoneticPr fontId="4"/>
  </si>
  <si>
    <t>022-716-○○○○</t>
    <phoneticPr fontId="4"/>
  </si>
  <si>
    <t>・・＠・・・・・jp</t>
    <phoneticPr fontId="4"/>
  </si>
  <si>
    <t>●●●</t>
    <phoneticPr fontId="4"/>
  </si>
  <si>
    <t>●●●●</t>
    <phoneticPr fontId="4"/>
  </si>
  <si>
    <t>ヵ）ｻﾝｶｸ</t>
    <phoneticPr fontId="4"/>
  </si>
  <si>
    <t>普通預金</t>
  </si>
  <si>
    <t>０１２３４５６</t>
    <phoneticPr fontId="4"/>
  </si>
  <si>
    <t>※口座情報が確認できる書類の写しを添付すること</t>
    <phoneticPr fontId="4"/>
  </si>
  <si>
    <t>（注）「用途・品目・数量等」は「○月分○○名分食材料費」等、概要が分かるように記載願います。※実績額</t>
    <rPh sb="4" eb="6">
      <t>ヨウト</t>
    </rPh>
    <rPh sb="7" eb="9">
      <t>ヒンモク</t>
    </rPh>
    <rPh sb="10" eb="13">
      <t>スウリョウトウ</t>
    </rPh>
    <rPh sb="17" eb="18">
      <t>ガツ</t>
    </rPh>
    <rPh sb="18" eb="19">
      <t>ブン</t>
    </rPh>
    <rPh sb="21" eb="22">
      <t>メイ</t>
    </rPh>
    <rPh sb="22" eb="23">
      <t>ブン</t>
    </rPh>
    <rPh sb="23" eb="26">
      <t>ショクザイリョウ</t>
    </rPh>
    <rPh sb="26" eb="27">
      <t>ヒ</t>
    </rPh>
    <rPh sb="28" eb="29">
      <t>ナド</t>
    </rPh>
    <rPh sb="30" eb="32">
      <t>ガイヨウ</t>
    </rPh>
    <rPh sb="33" eb="34">
      <t>ワ</t>
    </rPh>
    <rPh sb="39" eb="41">
      <t>キサイ</t>
    </rPh>
    <rPh sb="41" eb="42">
      <t>ネガ</t>
    </rPh>
    <rPh sb="47" eb="50">
      <t>ジッセキガク</t>
    </rPh>
    <phoneticPr fontId="4"/>
  </si>
  <si>
    <t>用途・品目・数量等※実績額</t>
    <rPh sb="0" eb="2">
      <t>ヨウト</t>
    </rPh>
    <rPh sb="3" eb="5">
      <t>ヒンモク</t>
    </rPh>
    <rPh sb="6" eb="8">
      <t>スウリョウ</t>
    </rPh>
    <rPh sb="8" eb="9">
      <t>トウ</t>
    </rPh>
    <rPh sb="10" eb="13">
      <t>ジッセキガク</t>
    </rPh>
    <phoneticPr fontId="4"/>
  </si>
  <si>
    <t>福島市○○町○ー○</t>
    <rPh sb="0" eb="3">
      <t>フクシマシ</t>
    </rPh>
    <rPh sb="5" eb="6">
      <t>マチ</t>
    </rPh>
    <phoneticPr fontId="4"/>
  </si>
  <si>
    <t>令和７年度福島県介護施設等に対するサービス継続支援事業に係る</t>
    <rPh sb="0" eb="2">
      <t>レイワ</t>
    </rPh>
    <rPh sb="3" eb="5">
      <t>ネンド</t>
    </rPh>
    <rPh sb="5" eb="8">
      <t>フクシマケン</t>
    </rPh>
    <rPh sb="8" eb="10">
      <t>カイゴ</t>
    </rPh>
    <rPh sb="10" eb="12">
      <t>シセツ</t>
    </rPh>
    <rPh sb="12" eb="13">
      <t>トウ</t>
    </rPh>
    <rPh sb="14" eb="15">
      <t>タイ</t>
    </rPh>
    <phoneticPr fontId="4"/>
  </si>
  <si>
    <t>○○銀行</t>
    <rPh sb="2" eb="4">
      <t>ギンコウ</t>
    </rPh>
    <phoneticPr fontId="4"/>
  </si>
  <si>
    <t>○○支店</t>
    <rPh sb="2" eb="4">
      <t>シテン</t>
    </rPh>
    <phoneticPr fontId="4"/>
  </si>
  <si>
    <t>○○○○</t>
    <phoneticPr fontId="4"/>
  </si>
  <si>
    <t>○○○</t>
    <phoneticPr fontId="4"/>
  </si>
  <si>
    <t>ヵ）○○ﾌｸｼｶｲ</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</si>
</sst>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5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22"/>
      <name val="ＭＳ Ｐゴシック"/>
      <family val="3"/>
      <charset val="128"/>
      <scheme val="minor"/>
    </font>
  </fonts>
  <fills count="12">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diagonalUp="1">
      <left/>
      <right/>
      <top style="thin">
        <color indexed="64"/>
      </top>
      <bottom style="thin">
        <color indexed="64"/>
      </bottom>
      <diagonal style="thin">
        <color indexed="64"/>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20">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5" borderId="4" xfId="5" applyFont="1" applyFill="1" applyBorder="1">
      <alignment vertical="center"/>
    </xf>
    <xf numFmtId="0" fontId="18" fillId="5" borderId="5" xfId="5" applyFont="1" applyFill="1" applyBorder="1">
      <alignment vertical="center"/>
    </xf>
    <xf numFmtId="0" fontId="19" fillId="5" borderId="5" xfId="5" applyFont="1" applyFill="1" applyBorder="1">
      <alignment vertical="center"/>
    </xf>
    <xf numFmtId="0" fontId="19" fillId="5" borderId="6" xfId="5" applyFont="1" applyFill="1" applyBorder="1">
      <alignment vertical="center"/>
    </xf>
    <xf numFmtId="0" fontId="19" fillId="5"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5" borderId="13" xfId="5" applyFont="1" applyFill="1" applyBorder="1" applyAlignment="1">
      <alignment vertical="top"/>
    </xf>
    <xf numFmtId="0" fontId="19" fillId="3" borderId="8" xfId="5" applyFont="1" applyFill="1" applyBorder="1" applyAlignment="1">
      <alignment vertical="top"/>
    </xf>
    <xf numFmtId="0" fontId="19" fillId="5"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7"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7" xfId="5" applyFont="1" applyBorder="1" applyAlignment="1">
      <alignment horizontal="center" vertical="center" wrapText="1"/>
    </xf>
    <xf numFmtId="0" fontId="19" fillId="6" borderId="0" xfId="5" applyFont="1" applyFill="1">
      <alignment vertical="center"/>
    </xf>
    <xf numFmtId="0" fontId="19" fillId="5" borderId="14" xfId="5" applyFont="1" applyFill="1" applyBorder="1" applyAlignment="1">
      <alignment vertical="center" wrapText="1"/>
    </xf>
    <xf numFmtId="0" fontId="19" fillId="3" borderId="9" xfId="5" applyFont="1" applyFill="1" applyBorder="1" applyAlignment="1">
      <alignment horizontal="left" vertical="center" wrapText="1"/>
    </xf>
    <xf numFmtId="0" fontId="20" fillId="5" borderId="1" xfId="5" applyFont="1" applyFill="1" applyBorder="1" applyAlignment="1">
      <alignment horizontal="left" vertical="center"/>
    </xf>
    <xf numFmtId="0" fontId="19" fillId="5" borderId="1" xfId="5" applyFont="1" applyFill="1" applyBorder="1" applyAlignment="1">
      <alignment horizontal="left" vertical="center"/>
    </xf>
    <xf numFmtId="0" fontId="19" fillId="5" borderId="1" xfId="5" applyFont="1" applyFill="1" applyBorder="1" applyAlignment="1">
      <alignment horizontal="center" vertical="center"/>
    </xf>
    <xf numFmtId="0" fontId="19" fillId="5" borderId="2" xfId="5" applyFont="1" applyFill="1" applyBorder="1" applyAlignment="1">
      <alignment horizontal="center" vertical="center"/>
    </xf>
    <xf numFmtId="0" fontId="19" fillId="5" borderId="2" xfId="5" applyFont="1" applyFill="1" applyBorder="1" applyAlignment="1">
      <alignment horizontal="left" vertical="center" shrinkToFit="1"/>
    </xf>
    <xf numFmtId="0" fontId="19" fillId="5" borderId="3" xfId="5" applyFont="1" applyFill="1" applyBorder="1" applyAlignment="1">
      <alignment horizontal="left" vertical="center" shrinkToFit="1"/>
    </xf>
    <xf numFmtId="0" fontId="20" fillId="5" borderId="27" xfId="5" applyFont="1" applyFill="1" applyBorder="1" applyAlignment="1">
      <alignment horizontal="left" vertical="center"/>
    </xf>
    <xf numFmtId="0" fontId="19" fillId="5" borderId="9" xfId="5" applyFont="1" applyFill="1" applyBorder="1" applyAlignment="1">
      <alignment horizontal="left" vertical="center" wrapText="1"/>
    </xf>
    <xf numFmtId="0" fontId="19" fillId="5" borderId="9" xfId="5" applyFont="1" applyFill="1" applyBorder="1" applyAlignment="1">
      <alignment horizontal="center" vertical="center" wrapText="1"/>
    </xf>
    <xf numFmtId="0" fontId="19" fillId="5" borderId="7" xfId="5" applyFont="1" applyFill="1" applyBorder="1" applyAlignment="1">
      <alignment horizontal="center" vertical="center" wrapText="1"/>
    </xf>
    <xf numFmtId="0" fontId="19" fillId="5" borderId="7" xfId="5" applyFont="1" applyFill="1" applyBorder="1" applyAlignment="1">
      <alignment horizontal="left" vertical="center" shrinkToFit="1"/>
    </xf>
    <xf numFmtId="0" fontId="19" fillId="5" borderId="10"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5" borderId="2" xfId="5" applyFont="1" applyFill="1" applyBorder="1">
      <alignment vertical="center"/>
    </xf>
    <xf numFmtId="0" fontId="19" fillId="5"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7"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7" xfId="5" applyFont="1" applyBorder="1">
      <alignment vertical="center"/>
    </xf>
    <xf numFmtId="38" fontId="16" fillId="0" borderId="27"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5" borderId="5" xfId="5" applyFont="1" applyFill="1" applyBorder="1" applyAlignment="1">
      <alignment horizontal="center" vertical="center"/>
    </xf>
    <xf numFmtId="0" fontId="19" fillId="5" borderId="6" xfId="5" applyFont="1" applyFill="1" applyBorder="1" applyAlignment="1">
      <alignment horizontal="center" vertical="center"/>
    </xf>
    <xf numFmtId="0" fontId="19" fillId="5"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5" xfId="0" applyNumberFormat="1" applyFont="1" applyFill="1" applyBorder="1">
      <alignment vertical="center"/>
    </xf>
    <xf numFmtId="49" fontId="12" fillId="4" borderId="16" xfId="0" applyNumberFormat="1" applyFont="1" applyFill="1" applyBorder="1" applyAlignment="1">
      <alignment vertical="center" wrapText="1"/>
    </xf>
    <xf numFmtId="0" fontId="10" fillId="4" borderId="16" xfId="0" applyFont="1" applyFill="1" applyBorder="1" applyAlignment="1">
      <alignment vertical="center" shrinkToFit="1"/>
    </xf>
    <xf numFmtId="0" fontId="10" fillId="4" borderId="17"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7" xfId="0" applyFont="1" applyFill="1" applyBorder="1" applyAlignment="1">
      <alignment horizontal="center" vertical="center" wrapText="1"/>
    </xf>
    <xf numFmtId="0" fontId="7" fillId="0" borderId="0" xfId="0" applyFont="1" applyAlignment="1">
      <alignment horizontal="left" vertical="center"/>
    </xf>
    <xf numFmtId="178" fontId="8" fillId="0" borderId="27"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7" xfId="4" applyNumberFormat="1" applyFont="1" applyBorder="1" applyAlignment="1">
      <alignment horizontal="right" vertical="center" shrinkToFit="1"/>
    </xf>
    <xf numFmtId="49" fontId="12" fillId="4" borderId="18" xfId="0" applyNumberFormat="1" applyFont="1" applyFill="1" applyBorder="1">
      <alignment vertical="center"/>
    </xf>
    <xf numFmtId="49" fontId="12" fillId="4" borderId="19" xfId="0" applyNumberFormat="1" applyFont="1" applyFill="1" applyBorder="1" applyAlignment="1">
      <alignment vertical="center" wrapText="1"/>
    </xf>
    <xf numFmtId="0" fontId="10" fillId="4" borderId="19" xfId="0" applyFont="1" applyFill="1" applyBorder="1" applyAlignment="1">
      <alignment vertical="center" shrinkToFit="1"/>
    </xf>
    <xf numFmtId="0" fontId="10" fillId="4" borderId="20" xfId="0" applyFont="1" applyFill="1" applyBorder="1" applyAlignment="1">
      <alignment vertical="center" shrinkToFit="1"/>
    </xf>
    <xf numFmtId="0" fontId="12" fillId="2" borderId="27" xfId="0" applyFont="1" applyFill="1" applyBorder="1" applyAlignment="1">
      <alignment horizontal="center" vertical="center"/>
    </xf>
    <xf numFmtId="0" fontId="8" fillId="0" borderId="32" xfId="0" applyFont="1" applyBorder="1">
      <alignment vertical="center"/>
    </xf>
    <xf numFmtId="178" fontId="12" fillId="2" borderId="3" xfId="4" applyNumberFormat="1" applyFont="1" applyFill="1" applyBorder="1" applyAlignment="1">
      <alignment horizontal="center" vertical="center" shrinkToFit="1"/>
    </xf>
    <xf numFmtId="0" fontId="28" fillId="0" borderId="0" xfId="0" applyFont="1">
      <alignment vertical="center"/>
    </xf>
    <xf numFmtId="0" fontId="26" fillId="8" borderId="28" xfId="0" applyFont="1" applyFill="1" applyBorder="1">
      <alignment vertical="center"/>
    </xf>
    <xf numFmtId="0" fontId="8" fillId="8" borderId="29" xfId="0" applyFont="1" applyFill="1" applyBorder="1">
      <alignment vertical="center"/>
    </xf>
    <xf numFmtId="49" fontId="8" fillId="0" borderId="27" xfId="0" applyNumberFormat="1" applyFont="1" applyBorder="1" applyAlignment="1">
      <alignment vertical="center" shrinkToFit="1"/>
    </xf>
    <xf numFmtId="0" fontId="30" fillId="0" borderId="0" xfId="0" applyFont="1">
      <alignment vertical="center"/>
    </xf>
    <xf numFmtId="0" fontId="31" fillId="0" borderId="0" xfId="0" applyFont="1">
      <alignment vertical="center"/>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1" fillId="0" borderId="2" xfId="0" applyFont="1" applyBorder="1">
      <alignment vertical="center"/>
    </xf>
    <xf numFmtId="0" fontId="31" fillId="0" borderId="0" xfId="0" applyFont="1" applyAlignment="1">
      <alignment horizontal="center" vertical="center"/>
    </xf>
    <xf numFmtId="0" fontId="32" fillId="0" borderId="0" xfId="0" applyFont="1">
      <alignment vertical="center"/>
    </xf>
    <xf numFmtId="0" fontId="30" fillId="0" borderId="0" xfId="0" applyFont="1" applyAlignment="1">
      <alignment horizontal="center" vertical="center"/>
    </xf>
    <xf numFmtId="0" fontId="32" fillId="0" borderId="37" xfId="0" applyFont="1" applyBorder="1">
      <alignment vertical="center"/>
    </xf>
    <xf numFmtId="0" fontId="32" fillId="0" borderId="38" xfId="0" applyFont="1" applyBorder="1">
      <alignment vertical="center"/>
    </xf>
    <xf numFmtId="0" fontId="39" fillId="0" borderId="40" xfId="0" applyFont="1" applyBorder="1" applyAlignment="1">
      <alignment vertical="center" wrapText="1"/>
    </xf>
    <xf numFmtId="0" fontId="32" fillId="0" borderId="0" xfId="0" applyFont="1" applyAlignment="1">
      <alignment horizontal="center" vertical="center"/>
    </xf>
    <xf numFmtId="0" fontId="32" fillId="0" borderId="0" xfId="0" applyFont="1" applyAlignment="1">
      <alignment horizontal="center" vertical="center" wrapText="1"/>
    </xf>
    <xf numFmtId="0" fontId="32" fillId="0" borderId="0" xfId="0" applyFont="1" applyAlignment="1">
      <alignment horizontal="left" vertical="center"/>
    </xf>
    <xf numFmtId="0" fontId="31" fillId="0" borderId="0" xfId="0" applyFont="1" applyAlignment="1">
      <alignment horizontal="left" vertical="center"/>
    </xf>
    <xf numFmtId="0" fontId="32" fillId="0" borderId="0" xfId="0" applyFont="1" applyAlignment="1">
      <alignment horizontal="left" vertical="center" wrapText="1"/>
    </xf>
    <xf numFmtId="0" fontId="52" fillId="0" borderId="37" xfId="0" applyFont="1" applyBorder="1">
      <alignment vertical="center"/>
    </xf>
    <xf numFmtId="0" fontId="52" fillId="0" borderId="0" xfId="0" applyFont="1">
      <alignment vertical="center"/>
    </xf>
    <xf numFmtId="0" fontId="52"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wrapText="1"/>
    </xf>
    <xf numFmtId="0" fontId="52" fillId="0" borderId="38" xfId="0" applyFont="1" applyBorder="1">
      <alignment vertical="center"/>
    </xf>
    <xf numFmtId="0" fontId="32" fillId="0" borderId="46" xfId="0" applyFont="1" applyBorder="1">
      <alignment vertical="center"/>
    </xf>
    <xf numFmtId="0" fontId="32" fillId="0" borderId="40" xfId="0" applyFont="1" applyBorder="1">
      <alignment vertical="center"/>
    </xf>
    <xf numFmtId="0" fontId="44" fillId="0" borderId="40" xfId="0" applyFont="1" applyBorder="1">
      <alignment vertical="center"/>
    </xf>
    <xf numFmtId="0" fontId="32" fillId="0" borderId="47" xfId="0" applyFont="1" applyBorder="1">
      <alignment vertical="center"/>
    </xf>
    <xf numFmtId="0" fontId="55" fillId="0" borderId="0" xfId="0" applyFont="1">
      <alignment vertical="center"/>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7" xfId="4" applyNumberFormat="1" applyFont="1" applyBorder="1" applyAlignment="1">
      <alignment vertical="center" shrinkToFit="1"/>
    </xf>
    <xf numFmtId="0" fontId="56" fillId="0" borderId="0" xfId="0" applyFont="1">
      <alignment vertical="center"/>
    </xf>
    <xf numFmtId="0" fontId="8" fillId="0" borderId="7" xfId="0" applyFont="1" applyBorder="1">
      <alignment vertical="center"/>
    </xf>
    <xf numFmtId="0" fontId="9" fillId="0" borderId="5" xfId="0" applyFont="1" applyBorder="1" applyAlignment="1">
      <alignment horizontal="center" vertical="center"/>
    </xf>
    <xf numFmtId="0" fontId="14" fillId="0" borderId="0" xfId="0" applyFont="1" applyProtection="1">
      <alignment vertical="center"/>
      <protection locked="0"/>
    </xf>
    <xf numFmtId="176" fontId="14" fillId="0" borderId="0" xfId="0" applyNumberFormat="1" applyFont="1" applyProtection="1">
      <alignment vertical="center"/>
      <protection locked="0"/>
    </xf>
    <xf numFmtId="0" fontId="6" fillId="0" borderId="0" xfId="0" applyFont="1" applyProtection="1">
      <alignment vertical="center"/>
      <protection locked="0"/>
    </xf>
    <xf numFmtId="0" fontId="14" fillId="0" borderId="0" xfId="0" applyFont="1" applyAlignment="1" applyProtection="1">
      <alignment horizontal="right" vertical="center"/>
      <protection locked="0"/>
    </xf>
    <xf numFmtId="0" fontId="14" fillId="0" borderId="0" xfId="0" applyFont="1" applyAlignment="1" applyProtection="1">
      <alignment horizontal="center" vertical="center"/>
      <protection locked="0"/>
    </xf>
    <xf numFmtId="0" fontId="14" fillId="3" borderId="0" xfId="0" applyFont="1" applyFill="1" applyProtection="1">
      <alignment vertical="center"/>
      <protection locked="0"/>
    </xf>
    <xf numFmtId="0" fontId="14" fillId="3" borderId="0" xfId="0" applyFont="1" applyFill="1" applyAlignment="1" applyProtection="1">
      <alignment horizontal="right" vertical="center"/>
      <protection locked="0"/>
    </xf>
    <xf numFmtId="0" fontId="14" fillId="3" borderId="0" xfId="0" applyFont="1" applyFill="1" applyAlignment="1" applyProtection="1">
      <alignment horizontal="center" vertical="center"/>
      <protection locked="0"/>
    </xf>
    <xf numFmtId="0" fontId="6" fillId="0" borderId="0" xfId="0" applyFont="1" applyAlignment="1" applyProtection="1">
      <alignment horizontal="right" vertical="center"/>
      <protection locked="0"/>
    </xf>
    <xf numFmtId="0" fontId="14" fillId="3" borderId="0" xfId="0" applyFont="1" applyFill="1" applyAlignment="1" applyProtection="1">
      <alignment horizontal="center" vertical="center"/>
      <protection locked="0"/>
    </xf>
    <xf numFmtId="0" fontId="14" fillId="3" borderId="0" xfId="0" applyFont="1" applyFill="1" applyAlignment="1" applyProtection="1">
      <alignment horizontal="right" vertical="center"/>
      <protection locked="0"/>
    </xf>
    <xf numFmtId="0" fontId="14" fillId="3" borderId="0" xfId="0" applyFont="1" applyFill="1" applyAlignment="1" applyProtection="1">
      <alignment horizontal="left" vertical="center"/>
      <protection locked="0"/>
    </xf>
    <xf numFmtId="0" fontId="6" fillId="2" borderId="27" xfId="0" applyFont="1" applyFill="1" applyBorder="1" applyProtection="1">
      <alignment vertical="center"/>
      <protection locked="0"/>
    </xf>
    <xf numFmtId="176" fontId="14" fillId="0" borderId="0" xfId="0" applyNumberFormat="1" applyFont="1">
      <alignment vertical="center"/>
    </xf>
    <xf numFmtId="0" fontId="14" fillId="0" borderId="0" xfId="0" applyFont="1" applyAlignment="1" applyProtection="1">
      <alignment horizontal="center" vertical="center"/>
      <protection locked="0"/>
    </xf>
    <xf numFmtId="0" fontId="6" fillId="3" borderId="27" xfId="0" applyFont="1" applyFill="1" applyBorder="1" applyAlignment="1" applyProtection="1">
      <alignment horizontal="left" vertical="center" shrinkToFit="1"/>
      <protection locked="0"/>
    </xf>
    <xf numFmtId="0" fontId="14" fillId="0" borderId="0" xfId="0" applyFont="1" applyProtection="1">
      <alignment vertical="center"/>
      <protection locked="0"/>
    </xf>
    <xf numFmtId="0" fontId="14" fillId="0" borderId="0" xfId="0" applyFont="1">
      <alignment vertical="center"/>
    </xf>
    <xf numFmtId="0" fontId="6" fillId="2" borderId="27" xfId="0" applyFont="1" applyFill="1" applyBorder="1" applyAlignment="1" applyProtection="1">
      <alignment horizontal="center" vertical="center"/>
      <protection locked="0"/>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xf>
    <xf numFmtId="0" fontId="9" fillId="2" borderId="27" xfId="0" applyFont="1" applyFill="1" applyBorder="1" applyAlignment="1">
      <alignment horizontal="center" vertical="center"/>
    </xf>
    <xf numFmtId="0" fontId="12" fillId="2" borderId="27"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9" fillId="2" borderId="2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8" xfId="0" applyFont="1" applyFill="1" applyBorder="1" applyAlignment="1">
      <alignment horizontal="center"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2" fillId="2" borderId="7" xfId="0" applyFont="1" applyFill="1" applyBorder="1" applyAlignment="1">
      <alignment horizontal="center" vertical="center"/>
    </xf>
    <xf numFmtId="0" fontId="12" fillId="2" borderId="10" xfId="0" applyFont="1" applyFill="1" applyBorder="1" applyAlignment="1">
      <alignment horizontal="center" vertical="center"/>
    </xf>
    <xf numFmtId="177" fontId="12" fillId="3" borderId="11"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Alignment="1">
      <alignment vertical="center" shrinkToFit="1"/>
    </xf>
    <xf numFmtId="0" fontId="12" fillId="0" borderId="0" xfId="0" applyFont="1" applyAlignment="1">
      <alignment horizontal="center" vertical="center"/>
    </xf>
    <xf numFmtId="177" fontId="12" fillId="3" borderId="16" xfId="4" applyNumberFormat="1" applyFont="1" applyFill="1" applyBorder="1" applyAlignment="1">
      <alignment vertical="center" shrinkToFit="1"/>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9" fillId="11" borderId="1" xfId="0" applyFont="1" applyFill="1" applyBorder="1" applyAlignment="1">
      <alignment horizontal="center" vertical="center"/>
    </xf>
    <xf numFmtId="0" fontId="9" fillId="11" borderId="2" xfId="0" applyFont="1" applyFill="1" applyBorder="1" applyAlignment="1">
      <alignment horizontal="center" vertical="center"/>
    </xf>
    <xf numFmtId="0" fontId="9" fillId="11" borderId="3"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0"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9" xfId="0" applyFont="1" applyFill="1" applyBorder="1">
      <alignment vertical="center"/>
    </xf>
    <xf numFmtId="0" fontId="12" fillId="3" borderId="7" xfId="0" applyFont="1" applyFill="1" applyBorder="1">
      <alignment vertical="center"/>
    </xf>
    <xf numFmtId="0" fontId="12" fillId="3" borderId="10" xfId="0" applyFont="1" applyFill="1" applyBorder="1">
      <alignment vertical="center"/>
    </xf>
    <xf numFmtId="0" fontId="12" fillId="3" borderId="9" xfId="0" applyFont="1" applyFill="1" applyBorder="1" applyAlignment="1">
      <alignment vertical="center" shrinkToFit="1"/>
    </xf>
    <xf numFmtId="0" fontId="12" fillId="3" borderId="7" xfId="0" applyFont="1" applyFill="1" applyBorder="1" applyAlignment="1">
      <alignment vertical="center" shrinkToFit="1"/>
    </xf>
    <xf numFmtId="0" fontId="12" fillId="3" borderId="10" xfId="0" applyFont="1" applyFill="1" applyBorder="1" applyAlignment="1">
      <alignment vertical="center" shrinkToFit="1"/>
    </xf>
    <xf numFmtId="49" fontId="6" fillId="3" borderId="33" xfId="0" applyNumberFormat="1" applyFont="1" applyFill="1" applyBorder="1" applyAlignment="1">
      <alignment horizontal="center" vertical="center" shrinkToFit="1"/>
    </xf>
    <xf numFmtId="49" fontId="6" fillId="3" borderId="58" xfId="0" applyNumberFormat="1" applyFont="1" applyFill="1" applyBorder="1" applyAlignment="1">
      <alignment horizontal="center" vertical="center" shrinkToFit="1"/>
    </xf>
    <xf numFmtId="49" fontId="6" fillId="3" borderId="34"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0" borderId="0" xfId="0" applyFont="1" applyAlignment="1">
      <alignment horizontal="center" vertical="center" textRotation="255"/>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12" fillId="11" borderId="1" xfId="0" applyFont="1" applyFill="1" applyBorder="1" applyAlignment="1">
      <alignment vertical="center" shrinkToFit="1"/>
    </xf>
    <xf numFmtId="0" fontId="12" fillId="11" borderId="2" xfId="0" applyFont="1" applyFill="1" applyBorder="1" applyAlignment="1">
      <alignment vertical="center" shrinkToFit="1"/>
    </xf>
    <xf numFmtId="0" fontId="12" fillId="11" borderId="3" xfId="0" applyFont="1" applyFill="1" applyBorder="1" applyAlignment="1">
      <alignment vertical="center" shrinkToFit="1"/>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53" xfId="0" applyFont="1" applyFill="1" applyBorder="1">
      <alignment vertical="center"/>
    </xf>
    <xf numFmtId="0" fontId="12" fillId="4" borderId="36" xfId="0" applyFont="1" applyFill="1" applyBorder="1">
      <alignment vertical="center"/>
    </xf>
    <xf numFmtId="0" fontId="12" fillId="4" borderId="55" xfId="0" applyFont="1" applyFill="1" applyBorder="1">
      <alignment vertical="center"/>
    </xf>
    <xf numFmtId="178" fontId="12" fillId="0" borderId="52"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54" xfId="0" applyNumberFormat="1" applyFont="1" applyBorder="1" applyAlignment="1">
      <alignment vertical="center" shrinkToFit="1"/>
    </xf>
    <xf numFmtId="178" fontId="12" fillId="0" borderId="36" xfId="0" applyNumberFormat="1" applyFont="1" applyBorder="1" applyAlignment="1">
      <alignment vertical="center" shrinkToFit="1"/>
    </xf>
    <xf numFmtId="0" fontId="12" fillId="2" borderId="50"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51" xfId="0" applyFont="1" applyFill="1" applyBorder="1" applyAlignment="1">
      <alignment horizontal="center" vertical="center"/>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9"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4" borderId="38" xfId="0" applyFont="1" applyFill="1" applyBorder="1">
      <alignment vertical="center"/>
    </xf>
    <xf numFmtId="178" fontId="12" fillId="0" borderId="56"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57" xfId="0" applyNumberFormat="1" applyFont="1" applyBorder="1" applyAlignment="1">
      <alignment vertical="center" shrinkToFit="1"/>
    </xf>
    <xf numFmtId="178" fontId="12" fillId="0" borderId="7" xfId="0" applyNumberFormat="1" applyFont="1" applyBorder="1" applyAlignment="1">
      <alignment vertical="center" shrinkToFit="1"/>
    </xf>
    <xf numFmtId="0" fontId="10" fillId="3" borderId="18" xfId="0" applyFont="1" applyFill="1" applyBorder="1" applyAlignment="1">
      <alignment horizontal="left" vertical="center" shrinkToFit="1"/>
    </xf>
    <xf numFmtId="0" fontId="10" fillId="3" borderId="19" xfId="0" applyFont="1" applyFill="1" applyBorder="1" applyAlignment="1">
      <alignment horizontal="left" vertical="center" shrinkToFit="1"/>
    </xf>
    <xf numFmtId="0" fontId="10" fillId="3" borderId="20" xfId="0" applyFont="1" applyFill="1" applyBorder="1" applyAlignment="1">
      <alignment horizontal="left" vertical="center" shrinkToFit="1"/>
    </xf>
    <xf numFmtId="0" fontId="10" fillId="3" borderId="15" xfId="0" applyFont="1" applyFill="1" applyBorder="1" applyAlignment="1">
      <alignment horizontal="left" vertical="center" shrinkToFit="1"/>
    </xf>
    <xf numFmtId="0" fontId="10" fillId="3" borderId="16" xfId="0" applyFont="1" applyFill="1" applyBorder="1" applyAlignment="1">
      <alignment horizontal="left" vertical="center" shrinkToFit="1"/>
    </xf>
    <xf numFmtId="0" fontId="10" fillId="3" borderId="17" xfId="0" applyFont="1" applyFill="1" applyBorder="1" applyAlignment="1">
      <alignment horizontal="left" vertical="center" shrinkToFit="1"/>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1" xfId="5" applyFont="1" applyBorder="1" applyAlignment="1">
      <alignment horizontal="center" vertical="top" wrapText="1"/>
    </xf>
    <xf numFmtId="0" fontId="19" fillId="0" borderId="22" xfId="5" applyFont="1" applyBorder="1" applyAlignment="1">
      <alignment horizontal="center" vertical="top"/>
    </xf>
    <xf numFmtId="0" fontId="19" fillId="0" borderId="23"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7" xfId="5" applyFont="1" applyBorder="1" applyAlignment="1">
      <alignment horizontal="center" vertical="center"/>
    </xf>
    <xf numFmtId="0" fontId="19" fillId="0" borderId="27" xfId="5" applyFont="1" applyBorder="1" applyAlignment="1">
      <alignment horizontal="left" vertical="center"/>
    </xf>
    <xf numFmtId="0" fontId="19" fillId="0" borderId="27" xfId="5" applyFont="1" applyBorder="1" applyAlignment="1">
      <alignment horizontal="left" vertical="center" shrinkToFit="1"/>
    </xf>
    <xf numFmtId="0" fontId="21" fillId="0" borderId="0" xfId="5" applyFont="1" applyAlignment="1">
      <alignment horizontal="center" vertical="center"/>
    </xf>
    <xf numFmtId="0" fontId="19" fillId="0" borderId="27" xfId="5" applyFont="1" applyBorder="1">
      <alignment vertical="center"/>
    </xf>
    <xf numFmtId="0" fontId="19" fillId="0" borderId="27"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9" xfId="5" applyFont="1" applyBorder="1" applyAlignment="1">
      <alignment horizontal="left" vertical="top" wrapText="1"/>
    </xf>
    <xf numFmtId="0" fontId="23" fillId="0" borderId="10"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9" xfId="5" applyFont="1" applyBorder="1" applyAlignment="1">
      <alignment horizontal="center" vertical="top" wrapText="1"/>
    </xf>
    <xf numFmtId="0" fontId="23" fillId="0" borderId="10" xfId="5" applyFont="1" applyBorder="1" applyAlignment="1">
      <alignment horizontal="center" vertical="top" wrapText="1"/>
    </xf>
    <xf numFmtId="0" fontId="19" fillId="0" borderId="12" xfId="5" applyFont="1" applyBorder="1" applyAlignment="1">
      <alignment horizontal="center" vertical="center"/>
    </xf>
    <xf numFmtId="0" fontId="19" fillId="0" borderId="14" xfId="5" applyFont="1" applyBorder="1" applyAlignment="1">
      <alignment horizontal="center" vertical="center"/>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3" xfId="6" applyFont="1" applyFill="1" applyBorder="1" applyAlignment="1">
      <alignment horizontal="left" vertical="top" wrapText="1"/>
    </xf>
    <xf numFmtId="38" fontId="22" fillId="0" borderId="34"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9"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0" xfId="6" applyFont="1" applyFill="1" applyBorder="1" applyAlignment="1">
      <alignment horizontal="center" vertical="center"/>
    </xf>
    <xf numFmtId="38" fontId="19" fillId="0" borderId="2" xfId="6" applyFont="1" applyFill="1" applyBorder="1" applyAlignment="1">
      <alignment horizontal="left" vertical="center" wrapText="1"/>
    </xf>
    <xf numFmtId="0" fontId="31" fillId="0" borderId="2" xfId="0" applyFont="1" applyBorder="1" applyAlignment="1">
      <alignment horizontal="left" vertical="center" wrapText="1"/>
    </xf>
    <xf numFmtId="0" fontId="29" fillId="0" borderId="0" xfId="0" applyFont="1" applyAlignment="1">
      <alignment horizontal="left" vertical="center"/>
    </xf>
    <xf numFmtId="0" fontId="31" fillId="0" borderId="7" xfId="0" applyFont="1" applyBorder="1">
      <alignment vertical="center"/>
    </xf>
    <xf numFmtId="0" fontId="0" fillId="0" borderId="7" xfId="0" applyBorder="1">
      <alignment vertical="center"/>
    </xf>
    <xf numFmtId="0" fontId="31" fillId="0" borderId="2" xfId="0" applyFont="1" applyBorder="1" applyAlignment="1">
      <alignment horizontal="left" vertical="center"/>
    </xf>
    <xf numFmtId="0" fontId="32" fillId="0" borderId="0" xfId="0" applyFont="1" applyAlignment="1">
      <alignment horizontal="left" vertical="center"/>
    </xf>
    <xf numFmtId="0" fontId="31" fillId="9" borderId="28" xfId="0" applyFont="1" applyFill="1" applyBorder="1" applyAlignment="1">
      <alignment horizontal="center" vertical="center"/>
    </xf>
    <xf numFmtId="0" fontId="31" fillId="9" borderId="29" xfId="0" applyFont="1" applyFill="1" applyBorder="1" applyAlignment="1">
      <alignment horizontal="center" vertical="center"/>
    </xf>
    <xf numFmtId="0" fontId="31" fillId="9" borderId="32" xfId="0" applyFont="1" applyFill="1" applyBorder="1" applyAlignment="1">
      <alignment horizontal="center" vertical="center"/>
    </xf>
    <xf numFmtId="0" fontId="33" fillId="9" borderId="28" xfId="0" applyFont="1" applyFill="1" applyBorder="1" applyAlignment="1">
      <alignment horizontal="center" vertical="center" wrapText="1"/>
    </xf>
    <xf numFmtId="0" fontId="33" fillId="9" borderId="29" xfId="0" applyFont="1" applyFill="1" applyBorder="1" applyAlignment="1">
      <alignment horizontal="center" vertical="center" wrapText="1"/>
    </xf>
    <xf numFmtId="0" fontId="38" fillId="0" borderId="39" xfId="0" applyFont="1" applyBorder="1" applyAlignment="1">
      <alignment wrapText="1"/>
    </xf>
    <xf numFmtId="0" fontId="38" fillId="0" borderId="40" xfId="0" applyFont="1" applyBorder="1" applyAlignment="1">
      <alignment wrapText="1"/>
    </xf>
    <xf numFmtId="0" fontId="44" fillId="4" borderId="0" xfId="0" applyFont="1" applyFill="1" applyAlignment="1">
      <alignment horizontal="left" vertical="center" wrapText="1"/>
    </xf>
    <xf numFmtId="0" fontId="40" fillId="9" borderId="41" xfId="0" applyFont="1" applyFill="1" applyBorder="1" applyAlignment="1">
      <alignment horizontal="center" vertical="center" wrapText="1"/>
    </xf>
    <xf numFmtId="0" fontId="40" fillId="9" borderId="39" xfId="0" applyFont="1" applyFill="1" applyBorder="1" applyAlignment="1">
      <alignment horizontal="center" vertical="center"/>
    </xf>
    <xf numFmtId="0" fontId="46" fillId="9" borderId="42" xfId="0" applyFont="1" applyFill="1" applyBorder="1" applyAlignment="1">
      <alignment horizontal="center" vertical="center"/>
    </xf>
    <xf numFmtId="0" fontId="40" fillId="9" borderId="28" xfId="0" applyFont="1" applyFill="1" applyBorder="1" applyAlignment="1">
      <alignment horizontal="center" vertical="center" wrapText="1"/>
    </xf>
    <xf numFmtId="0" fontId="40" fillId="9" borderId="29" xfId="0" applyFont="1" applyFill="1" applyBorder="1" applyAlignment="1">
      <alignment horizontal="center" vertical="center" wrapText="1"/>
    </xf>
    <xf numFmtId="0" fontId="40" fillId="9" borderId="39" xfId="0" applyFont="1" applyFill="1" applyBorder="1" applyAlignment="1">
      <alignment horizontal="center" vertical="center" wrapText="1"/>
    </xf>
    <xf numFmtId="0" fontId="40" fillId="9" borderId="42" xfId="0" applyFont="1" applyFill="1" applyBorder="1" applyAlignment="1">
      <alignment horizontal="center" vertical="center" wrapText="1"/>
    </xf>
    <xf numFmtId="0" fontId="40" fillId="9" borderId="32" xfId="0" applyFont="1" applyFill="1" applyBorder="1" applyAlignment="1">
      <alignment horizontal="center" vertical="center" wrapText="1"/>
    </xf>
    <xf numFmtId="0" fontId="40" fillId="9" borderId="29" xfId="0" applyFont="1" applyFill="1" applyBorder="1" applyAlignment="1">
      <alignment horizontal="center" vertical="center"/>
    </xf>
    <xf numFmtId="0" fontId="49" fillId="9" borderId="28" xfId="0" applyFont="1" applyFill="1" applyBorder="1" applyAlignment="1">
      <alignment horizontal="center" vertical="center" wrapText="1"/>
    </xf>
    <xf numFmtId="0" fontId="49" fillId="9" borderId="29" xfId="0" applyFont="1" applyFill="1" applyBorder="1" applyAlignment="1">
      <alignment horizontal="center" vertical="center" wrapText="1"/>
    </xf>
    <xf numFmtId="0" fontId="40" fillId="9" borderId="41" xfId="0" applyFont="1" applyFill="1" applyBorder="1" applyAlignment="1">
      <alignment horizontal="center" vertical="center"/>
    </xf>
    <xf numFmtId="0" fontId="40" fillId="9" borderId="44" xfId="0" applyFont="1" applyFill="1" applyBorder="1" applyAlignment="1">
      <alignment horizontal="center" vertical="center"/>
    </xf>
    <xf numFmtId="0" fontId="40" fillId="9" borderId="37" xfId="0" applyFont="1" applyFill="1" applyBorder="1" applyAlignment="1">
      <alignment horizontal="center" vertical="center"/>
    </xf>
    <xf numFmtId="0" fontId="40" fillId="9" borderId="0" xfId="0" applyFont="1" applyFill="1" applyAlignment="1">
      <alignment horizontal="center" vertical="center"/>
    </xf>
    <xf numFmtId="0" fontId="40" fillId="9" borderId="38" xfId="0" applyFont="1" applyFill="1" applyBorder="1" applyAlignment="1">
      <alignment horizontal="center" vertical="center"/>
    </xf>
    <xf numFmtId="0" fontId="40" fillId="9" borderId="46" xfId="0" applyFont="1" applyFill="1" applyBorder="1" applyAlignment="1">
      <alignment horizontal="center" vertical="center"/>
    </xf>
    <xf numFmtId="0" fontId="40" fillId="9" borderId="40" xfId="0" applyFont="1" applyFill="1" applyBorder="1" applyAlignment="1">
      <alignment horizontal="center" vertical="center"/>
    </xf>
    <xf numFmtId="0" fontId="40" fillId="9" borderId="47" xfId="0" applyFont="1" applyFill="1" applyBorder="1" applyAlignment="1">
      <alignment horizontal="center" vertical="center"/>
    </xf>
    <xf numFmtId="0" fontId="40" fillId="9" borderId="30" xfId="0" applyFont="1" applyFill="1" applyBorder="1" applyAlignment="1">
      <alignment horizontal="center" vertical="center"/>
    </xf>
    <xf numFmtId="0" fontId="40" fillId="9" borderId="28" xfId="0" applyFont="1" applyFill="1" applyBorder="1" applyAlignment="1">
      <alignment horizontal="center" vertical="center"/>
    </xf>
    <xf numFmtId="0" fontId="40" fillId="9" borderId="32" xfId="0" applyFont="1" applyFill="1" applyBorder="1" applyAlignment="1">
      <alignment horizontal="center" vertical="center"/>
    </xf>
    <xf numFmtId="0" fontId="40" fillId="9" borderId="7" xfId="0" applyFont="1" applyFill="1" applyBorder="1" applyAlignment="1">
      <alignment horizontal="center" vertical="center"/>
    </xf>
    <xf numFmtId="0" fontId="40" fillId="9" borderId="10" xfId="0" applyFont="1" applyFill="1" applyBorder="1" applyAlignment="1">
      <alignment horizontal="center" vertical="center"/>
    </xf>
    <xf numFmtId="0" fontId="32" fillId="0" borderId="46" xfId="0" applyFont="1" applyBorder="1" applyAlignment="1">
      <alignment horizontal="center" vertical="center"/>
    </xf>
    <xf numFmtId="0" fontId="32" fillId="0" borderId="40" xfId="0" applyFont="1" applyBorder="1" applyAlignment="1">
      <alignment horizontal="center" vertical="center"/>
    </xf>
    <xf numFmtId="0" fontId="40" fillId="9" borderId="48" xfId="0" applyFont="1" applyFill="1" applyBorder="1" applyAlignment="1">
      <alignment horizontal="center" vertical="center"/>
    </xf>
    <xf numFmtId="0" fontId="54" fillId="0" borderId="37" xfId="0" applyFont="1" applyBorder="1" applyAlignment="1">
      <alignment vertical="center" wrapText="1"/>
    </xf>
    <xf numFmtId="0" fontId="54" fillId="0" borderId="0" xfId="0" applyFont="1" applyAlignment="1">
      <alignment vertical="center" wrapText="1"/>
    </xf>
    <xf numFmtId="0" fontId="54" fillId="0" borderId="38" xfId="0" applyFont="1" applyBorder="1" applyAlignment="1">
      <alignment vertical="center" wrapText="1"/>
    </xf>
    <xf numFmtId="0" fontId="31" fillId="0" borderId="0" xfId="0" applyFont="1" applyAlignment="1">
      <alignment horizontal="center" vertical="top" wrapText="1"/>
    </xf>
    <xf numFmtId="0" fontId="31" fillId="0" borderId="2" xfId="0"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37" fillId="0" borderId="31" xfId="0" applyFont="1" applyBorder="1" applyAlignment="1" applyProtection="1">
      <alignment horizontal="left" vertical="center" wrapText="1"/>
      <protection locked="0"/>
    </xf>
    <xf numFmtId="0" fontId="37" fillId="0" borderId="29" xfId="0" applyFont="1" applyBorder="1" applyAlignment="1" applyProtection="1">
      <alignment horizontal="left" vertical="center" wrapText="1"/>
      <protection locked="0"/>
    </xf>
    <xf numFmtId="0" fontId="37" fillId="0" borderId="32" xfId="0" applyFont="1" applyBorder="1" applyAlignment="1" applyProtection="1">
      <alignment horizontal="left" vertical="center" wrapText="1"/>
      <protection locked="0"/>
    </xf>
    <xf numFmtId="0" fontId="41" fillId="0" borderId="31" xfId="0" applyFont="1" applyBorder="1" applyAlignment="1" applyProtection="1">
      <alignment horizontal="center" vertical="center" wrapText="1"/>
      <protection locked="0"/>
    </xf>
    <xf numFmtId="0" fontId="41" fillId="0" borderId="29" xfId="0" applyFont="1" applyBorder="1" applyAlignment="1" applyProtection="1">
      <alignment horizontal="center" vertical="center" wrapText="1"/>
      <protection locked="0"/>
    </xf>
    <xf numFmtId="0" fontId="42" fillId="7" borderId="29" xfId="0" applyFont="1" applyFill="1" applyBorder="1" applyAlignment="1" applyProtection="1">
      <alignment horizontal="center" vertical="center" wrapText="1"/>
      <protection locked="0"/>
    </xf>
    <xf numFmtId="0" fontId="42" fillId="7" borderId="32" xfId="0" applyFont="1" applyFill="1" applyBorder="1" applyAlignment="1" applyProtection="1">
      <alignment horizontal="center" vertical="center" wrapText="1"/>
      <protection locked="0"/>
    </xf>
    <xf numFmtId="49" fontId="47" fillId="0" borderId="31" xfId="0" applyNumberFormat="1" applyFont="1" applyBorder="1" applyAlignment="1" applyProtection="1">
      <alignment horizontal="center" vertical="center"/>
      <protection locked="0"/>
    </xf>
    <xf numFmtId="49" fontId="47" fillId="0" borderId="29" xfId="0" applyNumberFormat="1" applyFont="1" applyBorder="1" applyAlignment="1" applyProtection="1">
      <alignment horizontal="center" vertical="center"/>
      <protection locked="0"/>
    </xf>
    <xf numFmtId="49" fontId="47" fillId="0" borderId="32" xfId="0" applyNumberFormat="1" applyFont="1" applyBorder="1" applyAlignment="1" applyProtection="1">
      <alignment horizontal="center" vertical="center"/>
      <protection locked="0"/>
    </xf>
    <xf numFmtId="0" fontId="41" fillId="0" borderId="28" xfId="0" applyFont="1" applyBorder="1" applyAlignment="1" applyProtection="1">
      <alignment horizontal="center" vertical="center"/>
      <protection locked="0"/>
    </xf>
    <xf numFmtId="0" fontId="41" fillId="0" borderId="29" xfId="0" applyFont="1" applyBorder="1" applyAlignment="1" applyProtection="1">
      <alignment horizontal="center" vertical="center"/>
      <protection locked="0"/>
    </xf>
    <xf numFmtId="0" fontId="41" fillId="0" borderId="32" xfId="0" applyFont="1" applyBorder="1" applyAlignment="1" applyProtection="1">
      <alignment horizontal="center" vertical="center"/>
      <protection locked="0"/>
    </xf>
    <xf numFmtId="0" fontId="41" fillId="0" borderId="28" xfId="0" applyFont="1" applyBorder="1" applyAlignment="1" applyProtection="1">
      <alignment horizontal="center" vertical="center" wrapText="1"/>
      <protection locked="0"/>
    </xf>
    <xf numFmtId="0" fontId="43" fillId="7" borderId="29" xfId="0" applyFont="1" applyFill="1" applyBorder="1" applyAlignment="1" applyProtection="1">
      <alignment horizontal="center" vertical="center" wrapText="1"/>
      <protection locked="0"/>
    </xf>
    <xf numFmtId="0" fontId="43" fillId="7" borderId="32" xfId="0" applyFont="1" applyFill="1" applyBorder="1" applyAlignment="1" applyProtection="1">
      <alignment horizontal="center" vertical="center" wrapText="1"/>
      <protection locked="0"/>
    </xf>
    <xf numFmtId="49" fontId="47" fillId="0" borderId="28" xfId="0" applyNumberFormat="1" applyFont="1" applyBorder="1" applyAlignment="1" applyProtection="1">
      <alignment horizontal="center" vertical="center"/>
      <protection locked="0"/>
    </xf>
    <xf numFmtId="49" fontId="47" fillId="10" borderId="43" xfId="0" applyNumberFormat="1" applyFont="1" applyFill="1" applyBorder="1" applyProtection="1">
      <alignment vertical="center"/>
      <protection locked="0"/>
    </xf>
    <xf numFmtId="0" fontId="52" fillId="0" borderId="31" xfId="0" applyFont="1" applyBorder="1" applyAlignment="1" applyProtection="1">
      <alignment horizontal="center" vertical="center"/>
      <protection locked="0"/>
    </xf>
    <xf numFmtId="0" fontId="52" fillId="0" borderId="29" xfId="0" applyFont="1" applyBorder="1" applyAlignment="1" applyProtection="1">
      <alignment horizontal="center" vertical="center"/>
      <protection locked="0"/>
    </xf>
    <xf numFmtId="0" fontId="40" fillId="0" borderId="28" xfId="0" applyFont="1" applyBorder="1" applyAlignment="1" applyProtection="1">
      <alignment horizontal="center" vertical="center"/>
      <protection locked="0"/>
    </xf>
    <xf numFmtId="0" fontId="40" fillId="0" borderId="29" xfId="0" applyFont="1" applyBorder="1" applyAlignment="1" applyProtection="1">
      <alignment horizontal="center" vertical="center"/>
      <protection locked="0"/>
    </xf>
    <xf numFmtId="0" fontId="40" fillId="0" borderId="32" xfId="0" applyFont="1" applyBorder="1" applyAlignment="1" applyProtection="1">
      <alignment horizontal="center" vertical="center"/>
      <protection locked="0"/>
    </xf>
    <xf numFmtId="0" fontId="52" fillId="0" borderId="28" xfId="0" applyFont="1" applyBorder="1" applyAlignment="1" applyProtection="1">
      <alignment horizontal="center" vertical="center"/>
      <protection locked="0"/>
    </xf>
    <xf numFmtId="0" fontId="52" fillId="0" borderId="32" xfId="0" applyFont="1" applyBorder="1" applyAlignment="1" applyProtection="1">
      <alignment horizontal="center" vertical="center"/>
      <protection locked="0"/>
    </xf>
    <xf numFmtId="0" fontId="53" fillId="0" borderId="9" xfId="0" applyFont="1" applyBorder="1" applyAlignment="1" applyProtection="1">
      <alignment horizontal="center" vertical="center"/>
      <protection locked="0"/>
    </xf>
    <xf numFmtId="49" fontId="47" fillId="0" borderId="7" xfId="0" applyNumberFormat="1" applyFont="1" applyBorder="1" applyProtection="1">
      <alignment vertical="center"/>
      <protection locked="0"/>
    </xf>
    <xf numFmtId="0" fontId="53" fillId="0" borderId="45" xfId="0" applyFont="1" applyBorder="1" applyAlignment="1" applyProtection="1">
      <alignment horizontal="center" vertical="center"/>
      <protection locked="0"/>
    </xf>
    <xf numFmtId="49" fontId="47" fillId="0" borderId="49" xfId="0" applyNumberFormat="1" applyFont="1" applyBorder="1" applyProtection="1">
      <alignment vertical="center"/>
      <protection locked="0"/>
    </xf>
    <xf numFmtId="49" fontId="47" fillId="0" borderId="40" xfId="0" applyNumberFormat="1" applyFont="1" applyBorder="1" applyProtection="1">
      <alignment vertical="center"/>
      <protection locked="0"/>
    </xf>
    <xf numFmtId="0" fontId="53" fillId="0" borderId="47" xfId="0" applyFont="1" applyBorder="1" applyAlignment="1" applyProtection="1">
      <alignment horizontal="center" vertical="center"/>
      <protection locked="0"/>
    </xf>
    <xf numFmtId="0" fontId="31" fillId="0" borderId="7" xfId="0" applyFont="1" applyBorder="1" applyAlignment="1" applyProtection="1">
      <alignment horizontal="left" vertical="center" wrapText="1"/>
      <protection locked="0"/>
    </xf>
    <xf numFmtId="0" fontId="31" fillId="0" borderId="7" xfId="0" applyFont="1" applyBorder="1" applyAlignment="1" applyProtection="1">
      <alignment horizontal="center" vertical="center"/>
      <protection locked="0"/>
    </xf>
    <xf numFmtId="0" fontId="31" fillId="0" borderId="2" xfId="0" applyFont="1" applyBorder="1" applyAlignment="1" applyProtection="1">
      <alignment vertical="center" wrapText="1"/>
      <protection locked="0"/>
    </xf>
    <xf numFmtId="0" fontId="31" fillId="0" borderId="2" xfId="0" applyFont="1" applyBorder="1" applyAlignment="1" applyProtection="1">
      <alignment horizontal="center" vertical="center" wrapText="1"/>
      <protection locked="0"/>
    </xf>
    <xf numFmtId="0" fontId="31" fillId="0" borderId="7" xfId="0" applyFont="1" applyBorder="1" applyAlignment="1" applyProtection="1">
      <alignment vertical="center" wrapText="1"/>
      <protection locked="0"/>
    </xf>
    <xf numFmtId="0" fontId="31" fillId="0" borderId="7" xfId="0" applyFont="1" applyBorder="1" applyAlignment="1" applyProtection="1">
      <alignment horizontal="center" vertical="center" wrapText="1"/>
      <protection locked="0"/>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D5C38B44-EB87-43BC-9AA2-036337DAADC9}"/>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2"/>
  <sheetViews>
    <sheetView showGridLines="0" showZeros="0" tabSelected="1" view="pageBreakPreview" topLeftCell="A3" zoomScaleNormal="100" zoomScaleSheetLayoutView="100" workbookViewId="0">
      <selection activeCell="X18" sqref="X18:AB18"/>
    </sheetView>
  </sheetViews>
  <sheetFormatPr defaultColWidth="2.25" defaultRowHeight="12"/>
  <cols>
    <col min="1" max="1" width="2.625" style="1" customWidth="1"/>
    <col min="2" max="2" width="2.25" style="1"/>
    <col min="3" max="3" width="2.25" style="1" customWidth="1"/>
    <col min="4" max="27" width="2.25" style="1"/>
    <col min="28" max="32" width="2.875" style="1" customWidth="1"/>
    <col min="33" max="34" width="2.125" style="1" customWidth="1"/>
    <col min="35" max="36" width="1.75" style="1" customWidth="1"/>
    <col min="37" max="37" width="1" style="1" customWidth="1"/>
    <col min="38" max="16384" width="2.25" style="1"/>
  </cols>
  <sheetData>
    <row r="1" spans="1:39" ht="13.5">
      <c r="A1" s="155" t="s">
        <v>203</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6"/>
    </row>
    <row r="2" spans="1:39" ht="22.5" customHeight="1">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row>
    <row r="3" spans="1:39" ht="13.5">
      <c r="A3" s="153"/>
      <c r="B3" s="153"/>
      <c r="C3" s="157"/>
      <c r="D3" s="157"/>
      <c r="E3" s="153"/>
      <c r="F3" s="153"/>
      <c r="G3" s="153"/>
      <c r="H3" s="153"/>
      <c r="I3" s="153"/>
      <c r="J3" s="153"/>
      <c r="K3" s="153"/>
      <c r="L3" s="153"/>
      <c r="M3" s="153"/>
      <c r="N3" s="153"/>
      <c r="O3" s="153"/>
      <c r="P3" s="153"/>
      <c r="Q3" s="153"/>
      <c r="R3" s="153"/>
      <c r="S3" s="153"/>
      <c r="T3" s="153"/>
      <c r="U3" s="153"/>
      <c r="V3" s="153"/>
      <c r="W3" s="153"/>
      <c r="X3" s="153"/>
      <c r="Y3" s="153"/>
      <c r="Z3" s="153"/>
      <c r="AA3" s="153"/>
      <c r="AB3" s="158"/>
      <c r="AC3" s="159" t="s">
        <v>0</v>
      </c>
      <c r="AD3" s="162"/>
      <c r="AE3" s="162"/>
      <c r="AF3" s="160" t="s">
        <v>1</v>
      </c>
      <c r="AG3" s="162"/>
      <c r="AH3" s="162"/>
      <c r="AI3" s="160" t="s">
        <v>2</v>
      </c>
      <c r="AJ3" s="162"/>
      <c r="AK3" s="162"/>
      <c r="AL3" s="157" t="s">
        <v>3</v>
      </c>
      <c r="AM3" s="157"/>
    </row>
    <row r="4" spans="1:39" ht="45" customHeight="1">
      <c r="A4" s="153"/>
      <c r="B4" s="153"/>
      <c r="C4" s="157"/>
      <c r="D4" s="157"/>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row>
    <row r="5" spans="1:39" ht="18" customHeight="1">
      <c r="A5" s="163" t="s">
        <v>207</v>
      </c>
      <c r="B5" s="163"/>
      <c r="C5" s="163"/>
      <c r="D5" s="163"/>
      <c r="E5" s="163"/>
      <c r="F5" s="163"/>
      <c r="G5" s="163"/>
      <c r="H5" s="153"/>
      <c r="I5" s="153" t="s">
        <v>4</v>
      </c>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row>
    <row r="6" spans="1:39" ht="45" customHeight="1">
      <c r="A6" s="156"/>
      <c r="B6" s="156"/>
      <c r="C6" s="156"/>
      <c r="D6" s="156"/>
      <c r="E6" s="156"/>
      <c r="F6" s="156"/>
      <c r="G6" s="156"/>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row>
    <row r="7" spans="1:39" ht="15.75" customHeight="1">
      <c r="A7" s="156"/>
      <c r="B7" s="156"/>
      <c r="C7" s="156"/>
      <c r="D7" s="156"/>
      <c r="E7" s="156"/>
      <c r="F7" s="156"/>
      <c r="G7" s="156"/>
      <c r="H7" s="153"/>
      <c r="I7" s="153"/>
      <c r="J7" s="153"/>
      <c r="K7" s="153"/>
      <c r="L7" s="153"/>
      <c r="M7" s="153"/>
      <c r="N7" s="153"/>
      <c r="O7" s="153"/>
      <c r="P7" s="167" t="s">
        <v>215</v>
      </c>
      <c r="Q7" s="167"/>
      <c r="R7" s="167"/>
      <c r="S7" s="167"/>
      <c r="T7" s="167"/>
      <c r="U7" s="167"/>
      <c r="V7" s="167"/>
      <c r="W7" s="164" t="s">
        <v>214</v>
      </c>
      <c r="X7" s="164"/>
      <c r="Y7" s="164"/>
      <c r="Z7" s="164"/>
      <c r="AA7" s="164"/>
      <c r="AB7" s="164"/>
      <c r="AC7" s="164"/>
      <c r="AD7" s="164"/>
      <c r="AE7" s="164"/>
      <c r="AF7" s="164"/>
      <c r="AG7" s="164"/>
      <c r="AH7" s="164"/>
      <c r="AI7" s="164"/>
      <c r="AJ7" s="164"/>
      <c r="AK7" s="164"/>
      <c r="AL7" s="156"/>
      <c r="AM7" s="153"/>
    </row>
    <row r="8" spans="1:39" ht="15.75" customHeight="1">
      <c r="A8" s="156"/>
      <c r="B8" s="156"/>
      <c r="C8" s="156"/>
      <c r="D8" s="156"/>
      <c r="E8" s="156"/>
      <c r="F8" s="156"/>
      <c r="G8" s="156"/>
      <c r="H8" s="153"/>
      <c r="I8" s="153"/>
      <c r="J8" s="153"/>
      <c r="K8" s="153"/>
      <c r="L8" s="153"/>
      <c r="M8" s="153"/>
      <c r="N8" s="153"/>
      <c r="O8" s="153"/>
      <c r="P8" s="167" t="s">
        <v>213</v>
      </c>
      <c r="Q8" s="167"/>
      <c r="R8" s="167"/>
      <c r="S8" s="167"/>
      <c r="T8" s="167"/>
      <c r="U8" s="167"/>
      <c r="V8" s="167"/>
      <c r="W8" s="164" t="s">
        <v>212</v>
      </c>
      <c r="X8" s="164"/>
      <c r="Y8" s="164"/>
      <c r="Z8" s="164"/>
      <c r="AA8" s="164"/>
      <c r="AB8" s="164"/>
      <c r="AC8" s="164"/>
      <c r="AD8" s="164"/>
      <c r="AE8" s="164"/>
      <c r="AF8" s="164"/>
      <c r="AG8" s="164"/>
      <c r="AH8" s="164"/>
      <c r="AI8" s="164"/>
      <c r="AJ8" s="164"/>
      <c r="AK8" s="164"/>
      <c r="AL8" s="161"/>
      <c r="AM8" s="153"/>
    </row>
    <row r="9" spans="1:39" ht="60" customHeight="1">
      <c r="A9" s="156"/>
      <c r="B9" s="156"/>
      <c r="C9" s="156"/>
      <c r="D9" s="156"/>
      <c r="E9" s="156"/>
      <c r="F9" s="156"/>
      <c r="G9" s="156"/>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row>
    <row r="10" spans="1:39" ht="18" customHeight="1">
      <c r="A10" s="167" t="s">
        <v>228</v>
      </c>
      <c r="B10" s="167"/>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row>
    <row r="11" spans="1:39" ht="18" customHeight="1">
      <c r="A11" s="153"/>
      <c r="B11" s="153"/>
      <c r="C11" s="153"/>
      <c r="D11" s="153"/>
      <c r="E11" s="153"/>
      <c r="F11" s="153"/>
      <c r="G11" s="153" t="s">
        <v>199</v>
      </c>
      <c r="H11" s="155"/>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row>
    <row r="12" spans="1:39" ht="56.25" customHeight="1">
      <c r="A12" s="153"/>
      <c r="B12" s="153"/>
      <c r="C12" s="157"/>
      <c r="D12" s="157"/>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row>
    <row r="13" spans="1:39" ht="13.5">
      <c r="A13" s="153" t="s">
        <v>180</v>
      </c>
      <c r="B13" s="153"/>
      <c r="C13" s="157"/>
      <c r="D13" s="157"/>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row>
    <row r="14" spans="1:39" ht="57.75" customHeight="1">
      <c r="A14" s="153"/>
      <c r="B14" s="153"/>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row>
    <row r="15" spans="1:39" ht="14.25" customHeight="1">
      <c r="A15" s="153"/>
      <c r="B15" s="169" t="s">
        <v>5</v>
      </c>
      <c r="C15" s="169"/>
      <c r="D15" s="169"/>
      <c r="E15" s="169"/>
      <c r="F15" s="169"/>
      <c r="G15" s="169"/>
      <c r="H15" s="169"/>
      <c r="I15" s="169"/>
      <c r="J15" s="169"/>
      <c r="K15" s="166">
        <f ca="1">SUM(X18:AB18)</f>
        <v>0</v>
      </c>
      <c r="L15" s="170"/>
      <c r="M15" s="170"/>
      <c r="N15" s="170"/>
      <c r="O15" s="170"/>
      <c r="P15" s="170"/>
      <c r="Q15" s="170"/>
      <c r="R15" s="170"/>
      <c r="S15" s="153" t="s">
        <v>6</v>
      </c>
      <c r="T15" s="153"/>
      <c r="U15" s="153"/>
      <c r="V15" s="153"/>
      <c r="W15" s="153"/>
      <c r="X15" s="153"/>
      <c r="Y15" s="153"/>
      <c r="Z15" s="153"/>
      <c r="AA15" s="153"/>
      <c r="AB15" s="153"/>
      <c r="AC15" s="153"/>
      <c r="AD15" s="153"/>
      <c r="AE15" s="153"/>
      <c r="AF15" s="153"/>
      <c r="AG15" s="153"/>
      <c r="AH15" s="153"/>
      <c r="AI15" s="153"/>
      <c r="AJ15" s="153"/>
      <c r="AK15" s="153"/>
      <c r="AL15" s="153"/>
      <c r="AM15" s="153"/>
    </row>
    <row r="16" spans="1:39" ht="14.25" customHeight="1">
      <c r="A16" s="153"/>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row>
    <row r="17" spans="1:39" ht="14.25" customHeight="1">
      <c r="A17" s="153"/>
      <c r="B17" s="153" t="s">
        <v>7</v>
      </c>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row>
    <row r="18" spans="1:39" ht="14.25" customHeight="1">
      <c r="A18" s="153"/>
      <c r="B18" s="153"/>
      <c r="C18" s="169" t="s">
        <v>196</v>
      </c>
      <c r="D18" s="169"/>
      <c r="E18" s="169"/>
      <c r="F18" s="169"/>
      <c r="G18" s="169"/>
      <c r="H18" s="169"/>
      <c r="I18" s="169"/>
      <c r="J18" s="169"/>
      <c r="K18" s="169"/>
      <c r="L18" s="169"/>
      <c r="M18" s="169"/>
      <c r="N18" s="169"/>
      <c r="O18" s="169"/>
      <c r="P18" s="169"/>
      <c r="Q18" s="169"/>
      <c r="R18" s="169"/>
      <c r="S18" s="169"/>
      <c r="T18" s="169"/>
      <c r="U18" s="169"/>
      <c r="V18" s="169"/>
      <c r="W18" s="169"/>
      <c r="X18" s="166">
        <f ca="1">SUM(申請額一覧!I5:I18)</f>
        <v>0</v>
      </c>
      <c r="Y18" s="166"/>
      <c r="Z18" s="166"/>
      <c r="AA18" s="166"/>
      <c r="AB18" s="166"/>
      <c r="AC18" s="153" t="s">
        <v>6</v>
      </c>
      <c r="AD18" s="153"/>
      <c r="AE18" s="153"/>
      <c r="AF18" s="153"/>
      <c r="AG18" s="153"/>
      <c r="AH18" s="153"/>
      <c r="AI18" s="153"/>
      <c r="AJ18" s="153"/>
      <c r="AK18" s="153"/>
      <c r="AL18" s="153"/>
      <c r="AM18" s="153"/>
    </row>
    <row r="19" spans="1:39" ht="14.25" customHeight="1">
      <c r="A19" s="153"/>
      <c r="B19" s="153"/>
      <c r="C19" s="153"/>
      <c r="D19" s="153"/>
      <c r="E19" s="153"/>
      <c r="F19" s="153"/>
      <c r="G19" s="153"/>
      <c r="H19" s="153"/>
      <c r="I19" s="153"/>
      <c r="J19" s="153"/>
      <c r="K19" s="153"/>
      <c r="L19" s="153"/>
      <c r="M19" s="153"/>
      <c r="N19" s="153"/>
      <c r="O19" s="153"/>
      <c r="P19" s="153"/>
      <c r="Q19" s="153"/>
      <c r="R19" s="153"/>
      <c r="S19" s="153"/>
      <c r="T19" s="153"/>
      <c r="U19" s="153"/>
      <c r="V19" s="153"/>
      <c r="W19" s="153"/>
      <c r="X19" s="154"/>
      <c r="Y19" s="154"/>
      <c r="Z19" s="154"/>
      <c r="AA19" s="154"/>
      <c r="AB19" s="154"/>
      <c r="AC19" s="153"/>
      <c r="AD19" s="153"/>
      <c r="AE19" s="153"/>
      <c r="AF19" s="153"/>
      <c r="AG19" s="153"/>
      <c r="AH19" s="153"/>
      <c r="AI19" s="153"/>
      <c r="AJ19" s="153"/>
      <c r="AK19" s="153"/>
      <c r="AL19" s="153"/>
      <c r="AM19" s="153"/>
    </row>
    <row r="20" spans="1:39" ht="14.25" customHeight="1">
      <c r="A20" s="153"/>
      <c r="B20" s="153"/>
      <c r="C20" s="153"/>
      <c r="D20" s="153"/>
      <c r="E20" s="153"/>
      <c r="F20" s="153"/>
      <c r="G20" s="153"/>
      <c r="H20" s="153"/>
      <c r="I20" s="153"/>
      <c r="J20" s="153"/>
      <c r="K20" s="153"/>
      <c r="L20" s="153"/>
      <c r="M20" s="153"/>
      <c r="N20" s="153"/>
      <c r="O20" s="153"/>
      <c r="P20" s="153"/>
      <c r="Q20" s="153"/>
      <c r="R20" s="153"/>
      <c r="S20" s="153"/>
      <c r="T20" s="153"/>
      <c r="U20" s="153"/>
      <c r="V20" s="153"/>
      <c r="W20" s="153"/>
      <c r="X20" s="154"/>
      <c r="Y20" s="154"/>
      <c r="Z20" s="154"/>
      <c r="AA20" s="154"/>
      <c r="AB20" s="154"/>
      <c r="AC20" s="153"/>
      <c r="AD20" s="153"/>
      <c r="AE20" s="153"/>
      <c r="AF20" s="153"/>
      <c r="AG20" s="153"/>
      <c r="AH20" s="153"/>
      <c r="AI20" s="153"/>
      <c r="AJ20" s="153"/>
      <c r="AK20" s="153"/>
      <c r="AL20" s="153"/>
      <c r="AM20" s="153"/>
    </row>
    <row r="21" spans="1:39" ht="14.25" customHeight="1">
      <c r="A21" s="155"/>
      <c r="B21" s="153"/>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5"/>
      <c r="AM21" s="155"/>
    </row>
    <row r="22" spans="1:39" ht="14.25" customHeight="1">
      <c r="A22" s="155"/>
      <c r="B22" s="153" t="s">
        <v>8</v>
      </c>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5"/>
      <c r="AM22" s="155"/>
    </row>
    <row r="23" spans="1:39" ht="14.25" customHeight="1">
      <c r="A23" s="155"/>
      <c r="B23" s="153" t="s">
        <v>204</v>
      </c>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5"/>
      <c r="AM23" s="155"/>
    </row>
    <row r="24" spans="1:39" ht="14.25" customHeight="1">
      <c r="A24" s="155"/>
      <c r="B24" s="153" t="s">
        <v>200</v>
      </c>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5"/>
      <c r="AM24" s="155"/>
    </row>
    <row r="25" spans="1:39" ht="14.25" customHeight="1">
      <c r="A25" s="155"/>
      <c r="B25" s="153"/>
      <c r="C25" s="153"/>
      <c r="D25" s="153" t="s">
        <v>205</v>
      </c>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5"/>
      <c r="AM25" s="155"/>
    </row>
    <row r="26" spans="1:39" ht="14.25" customHeight="1">
      <c r="A26" s="155"/>
      <c r="B26" s="153" t="s">
        <v>202</v>
      </c>
      <c r="C26" s="153"/>
      <c r="D26" s="153" t="s">
        <v>206</v>
      </c>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5"/>
      <c r="AM26" s="155"/>
    </row>
    <row r="27" spans="1:39">
      <c r="A27" s="155"/>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row>
    <row r="28" spans="1:39">
      <c r="A28" s="155"/>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row>
    <row r="29" spans="1:39">
      <c r="A29" s="155"/>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row>
    <row r="30" spans="1:39">
      <c r="A30" s="155"/>
      <c r="B30" s="155"/>
      <c r="C30" s="155"/>
      <c r="D30" s="155"/>
      <c r="E30" s="155"/>
      <c r="F30" s="155"/>
      <c r="G30" s="155"/>
      <c r="H30" s="155"/>
      <c r="I30" s="155"/>
      <c r="J30" s="155"/>
      <c r="K30" s="155"/>
      <c r="L30" s="155"/>
      <c r="M30" s="155"/>
      <c r="N30" s="155"/>
      <c r="O30" s="155"/>
      <c r="P30" s="155"/>
      <c r="Q30" s="155"/>
      <c r="R30" s="155"/>
      <c r="S30" s="155"/>
      <c r="T30" s="155" t="s">
        <v>9</v>
      </c>
      <c r="U30" s="155"/>
      <c r="V30" s="155"/>
      <c r="W30" s="155"/>
      <c r="X30" s="155"/>
      <c r="Y30" s="155"/>
      <c r="Z30" s="155"/>
      <c r="AA30" s="155"/>
      <c r="AB30" s="155"/>
      <c r="AC30" s="155"/>
      <c r="AD30" s="155"/>
      <c r="AE30" s="155"/>
      <c r="AF30" s="155"/>
      <c r="AG30" s="155"/>
      <c r="AH30" s="155"/>
      <c r="AI30" s="155"/>
      <c r="AJ30" s="155"/>
      <c r="AK30" s="155"/>
      <c r="AL30" s="155"/>
      <c r="AM30" s="155"/>
    </row>
    <row r="31" spans="1:39" ht="6" customHeight="1">
      <c r="A31" s="155"/>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row>
    <row r="32" spans="1:39" ht="18" customHeight="1">
      <c r="A32" s="155"/>
      <c r="B32" s="155"/>
      <c r="C32" s="155"/>
      <c r="D32" s="155"/>
      <c r="E32" s="155"/>
      <c r="F32" s="155"/>
      <c r="G32" s="155"/>
      <c r="H32" s="155"/>
      <c r="I32" s="155"/>
      <c r="J32" s="155"/>
      <c r="K32" s="155"/>
      <c r="L32" s="155"/>
      <c r="M32" s="155"/>
      <c r="N32" s="155"/>
      <c r="O32" s="155"/>
      <c r="P32" s="155"/>
      <c r="Q32" s="155"/>
      <c r="R32" s="155"/>
      <c r="S32" s="155"/>
      <c r="T32" s="155"/>
      <c r="U32" s="165" t="s">
        <v>10</v>
      </c>
      <c r="V32" s="165"/>
      <c r="W32" s="165"/>
      <c r="X32" s="165"/>
      <c r="Y32" s="165"/>
      <c r="Z32" s="165"/>
      <c r="AA32" s="165"/>
      <c r="AB32" s="168" t="s">
        <v>227</v>
      </c>
      <c r="AC32" s="168"/>
      <c r="AD32" s="168"/>
      <c r="AE32" s="168"/>
      <c r="AF32" s="168"/>
      <c r="AG32" s="168"/>
      <c r="AH32" s="168"/>
      <c r="AI32" s="168"/>
      <c r="AJ32" s="168"/>
      <c r="AK32" s="168"/>
      <c r="AL32" s="155"/>
      <c r="AM32" s="155"/>
    </row>
    <row r="33" spans="1:39" ht="18.75" customHeight="1">
      <c r="A33" s="155"/>
      <c r="B33" s="155"/>
      <c r="C33" s="155"/>
      <c r="D33" s="155"/>
      <c r="E33" s="155"/>
      <c r="F33" s="155"/>
      <c r="G33" s="155"/>
      <c r="H33" s="155"/>
      <c r="I33" s="155"/>
      <c r="J33" s="155"/>
      <c r="K33" s="155"/>
      <c r="L33" s="155"/>
      <c r="M33" s="155"/>
      <c r="N33" s="155"/>
      <c r="O33" s="155"/>
      <c r="P33" s="155"/>
      <c r="Q33" s="155"/>
      <c r="R33" s="155"/>
      <c r="S33" s="155"/>
      <c r="T33" s="155"/>
      <c r="U33" s="165" t="s">
        <v>11</v>
      </c>
      <c r="V33" s="165"/>
      <c r="W33" s="165"/>
      <c r="X33" s="165"/>
      <c r="Y33" s="165"/>
      <c r="Z33" s="165"/>
      <c r="AA33" s="165"/>
      <c r="AB33" s="168" t="s">
        <v>211</v>
      </c>
      <c r="AC33" s="168"/>
      <c r="AD33" s="168"/>
      <c r="AE33" s="168"/>
      <c r="AF33" s="168"/>
      <c r="AG33" s="168"/>
      <c r="AH33" s="168"/>
      <c r="AI33" s="168"/>
      <c r="AJ33" s="168"/>
      <c r="AK33" s="168"/>
      <c r="AL33" s="155"/>
      <c r="AM33" s="155"/>
    </row>
    <row r="34" spans="1:39" ht="18.75" customHeight="1">
      <c r="A34" s="155"/>
      <c r="B34" s="155"/>
      <c r="C34" s="155"/>
      <c r="D34" s="155"/>
      <c r="E34" s="155"/>
      <c r="F34" s="155"/>
      <c r="G34" s="155"/>
      <c r="H34" s="155"/>
      <c r="I34" s="155"/>
      <c r="J34" s="155"/>
      <c r="K34" s="155"/>
      <c r="L34" s="155"/>
      <c r="M34" s="155"/>
      <c r="N34" s="155"/>
      <c r="O34" s="155"/>
      <c r="P34" s="155"/>
      <c r="Q34" s="155"/>
      <c r="R34" s="155"/>
      <c r="S34" s="155"/>
      <c r="T34" s="155"/>
      <c r="U34" s="165" t="s">
        <v>12</v>
      </c>
      <c r="V34" s="165"/>
      <c r="W34" s="165"/>
      <c r="X34" s="165"/>
      <c r="Y34" s="165"/>
      <c r="Z34" s="165"/>
      <c r="AA34" s="165"/>
      <c r="AB34" s="168" t="s">
        <v>216</v>
      </c>
      <c r="AC34" s="168"/>
      <c r="AD34" s="168"/>
      <c r="AE34" s="168"/>
      <c r="AF34" s="168"/>
      <c r="AG34" s="168"/>
      <c r="AH34" s="168"/>
      <c r="AI34" s="168"/>
      <c r="AJ34" s="168"/>
      <c r="AK34" s="168"/>
      <c r="AL34" s="155"/>
      <c r="AM34" s="155"/>
    </row>
    <row r="35" spans="1:39" ht="18.75" customHeight="1">
      <c r="A35" s="155"/>
      <c r="B35" s="155"/>
      <c r="C35" s="155"/>
      <c r="D35" s="155"/>
      <c r="E35" s="155"/>
      <c r="F35" s="155"/>
      <c r="G35" s="155"/>
      <c r="H35" s="155"/>
      <c r="I35" s="155"/>
      <c r="J35" s="155"/>
      <c r="K35" s="155"/>
      <c r="L35" s="155"/>
      <c r="M35" s="155"/>
      <c r="N35" s="155"/>
      <c r="O35" s="155"/>
      <c r="P35" s="155"/>
      <c r="Q35" s="155"/>
      <c r="R35" s="155"/>
      <c r="S35" s="155"/>
      <c r="T35" s="155"/>
      <c r="U35" s="165" t="s">
        <v>13</v>
      </c>
      <c r="V35" s="165"/>
      <c r="W35" s="165"/>
      <c r="X35" s="171" t="s">
        <v>14</v>
      </c>
      <c r="Y35" s="171"/>
      <c r="Z35" s="171"/>
      <c r="AA35" s="171"/>
      <c r="AB35" s="168" t="s">
        <v>217</v>
      </c>
      <c r="AC35" s="168"/>
      <c r="AD35" s="168"/>
      <c r="AE35" s="168"/>
      <c r="AF35" s="168"/>
      <c r="AG35" s="168"/>
      <c r="AH35" s="168"/>
      <c r="AI35" s="168"/>
      <c r="AJ35" s="168"/>
      <c r="AK35" s="168"/>
      <c r="AL35" s="155"/>
      <c r="AM35" s="155"/>
    </row>
    <row r="36" spans="1:39" ht="18.75" customHeight="1">
      <c r="A36" s="155"/>
      <c r="B36" s="155"/>
      <c r="C36" s="155"/>
      <c r="D36" s="155"/>
      <c r="E36" s="155"/>
      <c r="F36" s="155"/>
      <c r="G36" s="155"/>
      <c r="H36" s="155"/>
      <c r="I36" s="155"/>
      <c r="J36" s="155"/>
      <c r="K36" s="155"/>
      <c r="L36" s="155"/>
      <c r="M36" s="155"/>
      <c r="N36" s="155"/>
      <c r="O36" s="155"/>
      <c r="P36" s="155"/>
      <c r="Q36" s="155"/>
      <c r="R36" s="155"/>
      <c r="S36" s="155"/>
      <c r="T36" s="155"/>
      <c r="U36" s="165"/>
      <c r="V36" s="165"/>
      <c r="W36" s="165"/>
      <c r="X36" s="171" t="s">
        <v>15</v>
      </c>
      <c r="Y36" s="171"/>
      <c r="Z36" s="171"/>
      <c r="AA36" s="171"/>
      <c r="AB36" s="168" t="s">
        <v>218</v>
      </c>
      <c r="AC36" s="168"/>
      <c r="AD36" s="168"/>
      <c r="AE36" s="168"/>
      <c r="AF36" s="168"/>
      <c r="AG36" s="168"/>
      <c r="AH36" s="168"/>
      <c r="AI36" s="168"/>
      <c r="AJ36" s="168"/>
      <c r="AK36" s="168"/>
      <c r="AL36" s="155"/>
      <c r="AM36" s="155"/>
    </row>
    <row r="37" spans="1:39" ht="18.75"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row>
    <row r="38" spans="1:39">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row r="39" spans="1:39">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9">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9">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9">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sheetData>
  <sheetProtection sheet="1" objects="1" scenarios="1"/>
  <mergeCells count="24">
    <mergeCell ref="W8:AK8"/>
    <mergeCell ref="P8:V8"/>
    <mergeCell ref="P7:V7"/>
    <mergeCell ref="U35:W36"/>
    <mergeCell ref="AB33:AK33"/>
    <mergeCell ref="AB34:AK34"/>
    <mergeCell ref="AB36:AK36"/>
    <mergeCell ref="AB35:AK35"/>
    <mergeCell ref="X35:AA35"/>
    <mergeCell ref="X36:AA36"/>
    <mergeCell ref="U33:AA33"/>
    <mergeCell ref="U34:AA34"/>
    <mergeCell ref="U32:AA32"/>
    <mergeCell ref="X18:AB18"/>
    <mergeCell ref="A10:AM10"/>
    <mergeCell ref="AB32:AK32"/>
    <mergeCell ref="B15:J15"/>
    <mergeCell ref="K15:R15"/>
    <mergeCell ref="C18:W18"/>
    <mergeCell ref="AJ3:AK3"/>
    <mergeCell ref="AG3:AH3"/>
    <mergeCell ref="AD3:AE3"/>
    <mergeCell ref="A5:G5"/>
    <mergeCell ref="W7:AK7"/>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86C7E-8870-4136-80BA-6532B6E6FFBB}">
  <dimension ref="A1:AV59"/>
  <sheetViews>
    <sheetView showGridLines="0" showZeros="0" topLeftCell="A8" zoomScaleNormal="100" zoomScaleSheetLayoutView="100" workbookViewId="0">
      <selection activeCell="P19" sqref="P19:V1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13" t="s">
        <v>201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5"/>
    </row>
    <row r="4" spans="1:48" ht="9"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row>
    <row r="5" spans="1:48">
      <c r="A5" s="216" t="s">
        <v>28</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8"/>
    </row>
    <row r="6" spans="1:48" ht="4.5" customHeight="1">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row>
    <row r="7" spans="1:48" ht="17.25" customHeight="1">
      <c r="A7" s="183" t="s">
        <v>29</v>
      </c>
      <c r="B7" s="184"/>
      <c r="C7" s="184"/>
      <c r="D7" s="184"/>
      <c r="E7" s="184"/>
      <c r="F7" s="184"/>
      <c r="G7" s="185"/>
      <c r="H7" s="238"/>
      <c r="I7" s="239"/>
      <c r="J7" s="239"/>
      <c r="K7" s="239"/>
      <c r="L7" s="239"/>
      <c r="M7" s="239"/>
      <c r="N7" s="240"/>
      <c r="O7" s="183" t="s">
        <v>30</v>
      </c>
      <c r="P7" s="184"/>
      <c r="Q7" s="184"/>
      <c r="R7" s="184"/>
      <c r="S7" s="185"/>
      <c r="T7" s="241"/>
      <c r="U7" s="242"/>
      <c r="V7" s="242"/>
      <c r="W7" s="242"/>
      <c r="X7" s="242"/>
      <c r="Y7" s="242"/>
      <c r="Z7" s="242"/>
      <c r="AA7" s="242"/>
      <c r="AB7" s="242"/>
      <c r="AC7" s="242"/>
      <c r="AD7" s="242"/>
      <c r="AE7" s="242"/>
      <c r="AF7" s="242"/>
      <c r="AG7" s="242"/>
      <c r="AH7" s="242"/>
      <c r="AI7" s="242"/>
      <c r="AJ7" s="242"/>
      <c r="AK7" s="242"/>
      <c r="AL7" s="242"/>
      <c r="AM7" s="243"/>
    </row>
    <row r="8" spans="1:48">
      <c r="A8" s="219" t="s">
        <v>31</v>
      </c>
      <c r="B8" s="220"/>
      <c r="C8" s="221"/>
      <c r="D8" s="183" t="s">
        <v>32</v>
      </c>
      <c r="E8" s="184"/>
      <c r="F8" s="184"/>
      <c r="G8" s="185"/>
      <c r="H8" s="183" t="s">
        <v>20</v>
      </c>
      <c r="I8" s="184"/>
      <c r="J8" s="184"/>
      <c r="K8" s="184"/>
      <c r="L8" s="184"/>
      <c r="M8" s="184"/>
      <c r="N8" s="184"/>
      <c r="O8" s="184"/>
      <c r="P8" s="184"/>
      <c r="Q8" s="184"/>
      <c r="R8" s="184"/>
      <c r="S8" s="185"/>
      <c r="T8" s="219" t="s">
        <v>33</v>
      </c>
      <c r="U8" s="220"/>
      <c r="V8" s="221"/>
      <c r="W8" s="183" t="s">
        <v>14</v>
      </c>
      <c r="X8" s="184"/>
      <c r="Y8" s="184"/>
      <c r="Z8" s="184"/>
      <c r="AA8" s="184"/>
      <c r="AB8" s="184"/>
      <c r="AC8" s="184"/>
      <c r="AD8" s="184"/>
      <c r="AE8" s="184"/>
      <c r="AF8" s="185"/>
      <c r="AG8" s="226" t="s">
        <v>34</v>
      </c>
      <c r="AH8" s="227"/>
      <c r="AI8" s="227"/>
      <c r="AJ8" s="227"/>
      <c r="AK8" s="227"/>
      <c r="AL8" s="227"/>
      <c r="AM8" s="228"/>
    </row>
    <row r="9" spans="1:48" ht="17.25" customHeight="1">
      <c r="A9" s="222"/>
      <c r="B9" s="189"/>
      <c r="C9" s="190"/>
      <c r="D9" s="223" t="s">
        <v>189</v>
      </c>
      <c r="E9" s="224"/>
      <c r="F9" s="224"/>
      <c r="G9" s="225"/>
      <c r="H9" s="229"/>
      <c r="I9" s="230"/>
      <c r="J9" s="230"/>
      <c r="K9" s="230"/>
      <c r="L9" s="230"/>
      <c r="M9" s="230"/>
      <c r="N9" s="230"/>
      <c r="O9" s="230"/>
      <c r="P9" s="230"/>
      <c r="Q9" s="230"/>
      <c r="R9" s="230"/>
      <c r="S9" s="231"/>
      <c r="T9" s="222"/>
      <c r="U9" s="189"/>
      <c r="V9" s="190"/>
      <c r="W9" s="232"/>
      <c r="X9" s="233"/>
      <c r="Y9" s="233"/>
      <c r="Z9" s="233"/>
      <c r="AA9" s="233"/>
      <c r="AB9" s="233"/>
      <c r="AC9" s="233"/>
      <c r="AD9" s="233"/>
      <c r="AE9" s="233"/>
      <c r="AF9" s="234"/>
      <c r="AG9" s="235" t="s">
        <v>211</v>
      </c>
      <c r="AH9" s="236"/>
      <c r="AI9" s="236"/>
      <c r="AJ9" s="236"/>
      <c r="AK9" s="236"/>
      <c r="AL9" s="236"/>
      <c r="AM9" s="237"/>
      <c r="AV9" s="3"/>
    </row>
    <row r="10" spans="1:48" s="3" customFormat="1" ht="20.25" customHeight="1">
      <c r="A10" s="183" t="s">
        <v>35</v>
      </c>
      <c r="B10" s="184"/>
      <c r="C10" s="184"/>
      <c r="D10" s="184"/>
      <c r="E10" s="184"/>
      <c r="F10" s="184"/>
      <c r="G10" s="184"/>
      <c r="H10" s="184"/>
      <c r="I10" s="184"/>
      <c r="J10" s="184"/>
      <c r="K10" s="185"/>
      <c r="L10" s="258"/>
      <c r="M10" s="259"/>
      <c r="N10" s="259"/>
      <c r="O10" s="259"/>
      <c r="P10" s="259"/>
      <c r="Q10" s="259"/>
      <c r="R10" s="259"/>
      <c r="S10" s="259"/>
      <c r="T10" s="259"/>
      <c r="U10" s="259"/>
      <c r="V10" s="259"/>
      <c r="W10" s="259"/>
      <c r="X10" s="259"/>
      <c r="Y10" s="259"/>
      <c r="Z10" s="259"/>
      <c r="AA10" s="259"/>
      <c r="AB10" s="259"/>
      <c r="AC10" s="259"/>
      <c r="AD10" s="259"/>
      <c r="AE10" s="259"/>
      <c r="AF10" s="260"/>
      <c r="AG10" s="245" t="s">
        <v>36</v>
      </c>
      <c r="AH10" s="227"/>
      <c r="AI10" s="228"/>
      <c r="AJ10" s="242"/>
      <c r="AK10" s="242"/>
      <c r="AL10" s="246" t="s">
        <v>37</v>
      </c>
      <c r="AM10" s="247"/>
      <c r="AP10" s="244"/>
      <c r="AQ10" s="244"/>
      <c r="AR10" s="244"/>
      <c r="AS10" s="244"/>
      <c r="AT10" s="244"/>
      <c r="AU10" s="244"/>
    </row>
    <row r="11" spans="1:48" s="3" customFormat="1" ht="18" hidden="1" customHeight="1">
      <c r="A11" s="248" t="s">
        <v>38</v>
      </c>
      <c r="B11" s="249"/>
      <c r="C11" s="249"/>
      <c r="D11" s="249"/>
      <c r="E11" s="249"/>
      <c r="F11" s="249"/>
      <c r="G11" s="249"/>
      <c r="H11" s="250"/>
      <c r="I11" s="5"/>
      <c r="J11" s="128"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1"/>
      <c r="B12" s="131"/>
      <c r="C12" s="131"/>
      <c r="D12" s="131"/>
      <c r="E12" s="131"/>
      <c r="F12" s="131"/>
      <c r="G12" s="131"/>
      <c r="H12" s="131"/>
      <c r="I12" s="132"/>
      <c r="J12" s="133"/>
      <c r="K12" s="132"/>
      <c r="L12" s="130"/>
      <c r="M12" s="130"/>
      <c r="N12" s="130"/>
      <c r="O12" s="130"/>
      <c r="P12" s="130"/>
      <c r="Q12" s="130"/>
      <c r="R12" s="130"/>
      <c r="S12" s="130"/>
      <c r="T12" s="130"/>
      <c r="U12" s="132"/>
      <c r="V12" s="130"/>
      <c r="W12" s="130"/>
      <c r="X12" s="130"/>
      <c r="Y12" s="133"/>
      <c r="Z12" s="134"/>
      <c r="AA12" s="132"/>
      <c r="AB12" s="130"/>
      <c r="AC12" s="130"/>
      <c r="AD12" s="130"/>
      <c r="AE12" s="130"/>
      <c r="AF12" s="130"/>
      <c r="AG12" s="130"/>
      <c r="AH12" s="130"/>
      <c r="AI12" s="130"/>
      <c r="AJ12" s="130"/>
      <c r="AK12" s="130"/>
      <c r="AL12" s="130"/>
      <c r="AM12" s="130"/>
    </row>
    <row r="13" spans="1:48" s="3" customFormat="1" ht="12">
      <c r="A13" s="216" t="s">
        <v>39</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row>
    <row r="14" spans="1:48" s="3" customFormat="1" ht="3" customHeight="1">
      <c r="I14" s="85"/>
      <c r="J14" s="13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07" t="s">
        <v>190</v>
      </c>
      <c r="B15" s="208"/>
      <c r="C15" s="208"/>
      <c r="D15" s="208"/>
      <c r="E15" s="208"/>
      <c r="F15" s="208"/>
      <c r="G15" s="208"/>
      <c r="H15" s="208"/>
      <c r="I15" s="208"/>
      <c r="J15" s="208"/>
      <c r="K15" s="208"/>
      <c r="L15" s="208"/>
      <c r="M15" s="208"/>
      <c r="N15" s="208"/>
      <c r="O15" s="208"/>
      <c r="P15" s="208"/>
      <c r="Q15" s="208"/>
      <c r="R15" s="208"/>
      <c r="S15" s="208"/>
      <c r="T15" s="208"/>
      <c r="U15" s="208"/>
      <c r="V15" s="208"/>
      <c r="W15" s="209"/>
      <c r="X15" s="204" t="s">
        <v>40</v>
      </c>
      <c r="Y15" s="205"/>
      <c r="Z15" s="206"/>
      <c r="AA15" s="261" t="s">
        <v>187</v>
      </c>
      <c r="AB15" s="262"/>
      <c r="AC15" s="262"/>
      <c r="AD15" s="262"/>
      <c r="AE15" s="262"/>
      <c r="AF15" s="262"/>
      <c r="AG15" s="262"/>
      <c r="AH15" s="262"/>
      <c r="AI15" s="262"/>
      <c r="AJ15" s="262"/>
      <c r="AK15" s="262"/>
      <c r="AL15" s="262"/>
      <c r="AM15" s="262"/>
    </row>
    <row r="16" spans="1:48" s="3" customFormat="1" ht="18" hidden="1" customHeight="1">
      <c r="A16" s="207" t="s">
        <v>191</v>
      </c>
      <c r="B16" s="208"/>
      <c r="C16" s="208"/>
      <c r="D16" s="208"/>
      <c r="E16" s="208"/>
      <c r="F16" s="208"/>
      <c r="G16" s="208"/>
      <c r="H16" s="208"/>
      <c r="I16" s="208"/>
      <c r="J16" s="208"/>
      <c r="K16" s="208"/>
      <c r="L16" s="208"/>
      <c r="M16" s="208"/>
      <c r="N16" s="208"/>
      <c r="O16" s="208"/>
      <c r="P16" s="208"/>
      <c r="Q16" s="208"/>
      <c r="R16" s="208"/>
      <c r="S16" s="208"/>
      <c r="T16" s="208"/>
      <c r="U16" s="208"/>
      <c r="V16" s="208"/>
      <c r="W16" s="209"/>
      <c r="X16" s="204" t="s">
        <v>40</v>
      </c>
      <c r="Y16" s="205"/>
      <c r="Z16" s="206"/>
      <c r="AA16" s="261" t="s">
        <v>186</v>
      </c>
      <c r="AB16" s="262"/>
      <c r="AC16" s="262"/>
      <c r="AD16" s="262"/>
      <c r="AE16" s="262"/>
      <c r="AF16" s="262"/>
      <c r="AG16" s="262"/>
      <c r="AH16" s="262"/>
      <c r="AI16" s="262"/>
      <c r="AJ16" s="262"/>
      <c r="AK16" s="262"/>
      <c r="AL16" s="262"/>
      <c r="AM16" s="262"/>
    </row>
    <row r="17" spans="1:48" s="3" customFormat="1" ht="18" customHeight="1">
      <c r="A17" s="210" t="s">
        <v>185</v>
      </c>
      <c r="B17" s="211"/>
      <c r="C17" s="211"/>
      <c r="D17" s="211"/>
      <c r="E17" s="211"/>
      <c r="F17" s="211"/>
      <c r="G17" s="211"/>
      <c r="H17" s="211"/>
      <c r="I17" s="211"/>
      <c r="J17" s="211"/>
      <c r="K17" s="211"/>
      <c r="L17" s="211"/>
      <c r="M17" s="211"/>
      <c r="N17" s="211"/>
      <c r="O17" s="211"/>
      <c r="P17" s="211"/>
      <c r="Q17" s="211"/>
      <c r="R17" s="211"/>
      <c r="S17" s="211"/>
      <c r="T17" s="211"/>
      <c r="U17" s="211"/>
      <c r="V17" s="211"/>
      <c r="W17" s="212"/>
      <c r="X17" s="204" t="s">
        <v>40</v>
      </c>
      <c r="Y17" s="205"/>
      <c r="Z17" s="206"/>
      <c r="AA17" s="146"/>
      <c r="AB17" s="146"/>
      <c r="AC17" s="146"/>
      <c r="AD17" s="146"/>
      <c r="AE17" s="146"/>
      <c r="AF17" s="146"/>
      <c r="AG17" s="146"/>
      <c r="AH17" s="146"/>
      <c r="AI17" s="146"/>
      <c r="AJ17" s="146"/>
      <c r="AK17" s="146"/>
      <c r="AL17" s="146"/>
      <c r="AM17" s="146"/>
    </row>
    <row r="18" spans="1:48" s="3" customFormat="1" ht="6" customHeight="1">
      <c r="I18" s="85"/>
      <c r="J18" s="135"/>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16" t="s">
        <v>192</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8"/>
    </row>
    <row r="20" spans="1:48" s="3" customFormat="1" ht="3" customHeight="1">
      <c r="I20" s="85"/>
      <c r="J20" s="13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07" t="s">
        <v>197</v>
      </c>
      <c r="B21" s="208"/>
      <c r="C21" s="208"/>
      <c r="D21" s="208"/>
      <c r="E21" s="208"/>
      <c r="F21" s="208"/>
      <c r="G21" s="208"/>
      <c r="H21" s="208"/>
      <c r="I21" s="208"/>
      <c r="J21" s="208"/>
      <c r="K21" s="208"/>
      <c r="L21" s="208"/>
      <c r="M21" s="208"/>
      <c r="N21" s="208"/>
      <c r="O21" s="208"/>
      <c r="P21" s="208"/>
      <c r="Q21" s="208"/>
      <c r="R21" s="208"/>
      <c r="S21" s="208"/>
      <c r="T21" s="208"/>
      <c r="U21" s="208"/>
      <c r="V21" s="208"/>
      <c r="W21" s="208"/>
      <c r="X21" s="204" t="s">
        <v>40</v>
      </c>
      <c r="Y21" s="205"/>
      <c r="Z21" s="206"/>
      <c r="AA21" s="148"/>
      <c r="AB21" s="148"/>
      <c r="AC21" s="148"/>
      <c r="AD21" s="148"/>
      <c r="AE21" s="148"/>
      <c r="AF21" s="148"/>
      <c r="AG21" s="148"/>
    </row>
    <row r="22" spans="1:48" s="3" customFormat="1" ht="18" hidden="1" customHeight="1">
      <c r="A22" s="207" t="s">
        <v>194</v>
      </c>
      <c r="B22" s="208"/>
      <c r="C22" s="208"/>
      <c r="D22" s="208"/>
      <c r="E22" s="208"/>
      <c r="F22" s="208"/>
      <c r="G22" s="208"/>
      <c r="H22" s="208"/>
      <c r="I22" s="208"/>
      <c r="J22" s="208"/>
      <c r="K22" s="208"/>
      <c r="L22" s="208"/>
      <c r="M22" s="208"/>
      <c r="N22" s="208"/>
      <c r="O22" s="208"/>
      <c r="P22" s="208"/>
      <c r="Q22" s="208"/>
      <c r="R22" s="208"/>
      <c r="S22" s="208"/>
      <c r="T22" s="208"/>
      <c r="U22" s="208"/>
      <c r="V22" s="208"/>
      <c r="W22" s="208"/>
      <c r="X22" s="204" t="s">
        <v>40</v>
      </c>
      <c r="Y22" s="205"/>
      <c r="Z22" s="206"/>
      <c r="AA22" s="148"/>
      <c r="AB22" s="148"/>
      <c r="AC22" s="148"/>
      <c r="AD22" s="148"/>
      <c r="AE22" s="148"/>
      <c r="AF22" s="148"/>
      <c r="AG22" s="148"/>
    </row>
    <row r="23" spans="1:48" s="3" customFormat="1" ht="6" customHeight="1">
      <c r="I23" s="85"/>
      <c r="J23" s="135"/>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16" t="s">
        <v>41</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8"/>
    </row>
    <row r="25" spans="1:48" s="3" customFormat="1" ht="3" customHeight="1">
      <c r="I25" s="85"/>
      <c r="J25" s="135"/>
      <c r="L25" s="6"/>
      <c r="M25" s="6"/>
      <c r="N25" s="6"/>
      <c r="O25" s="6"/>
      <c r="P25" s="6"/>
      <c r="Q25" s="6"/>
      <c r="R25" s="6"/>
      <c r="S25" s="6"/>
      <c r="T25" s="6"/>
      <c r="U25" s="6"/>
      <c r="V25" s="6"/>
      <c r="W25" s="6"/>
      <c r="X25" s="6"/>
      <c r="Y25" s="6"/>
      <c r="Z25" s="6"/>
      <c r="AA25" s="6"/>
      <c r="AB25" s="6"/>
      <c r="AC25" s="6"/>
      <c r="AD25" s="6"/>
      <c r="AE25" s="6"/>
      <c r="AF25" s="6"/>
      <c r="AG25" s="6"/>
      <c r="AH25" s="152"/>
      <c r="AI25" s="6"/>
      <c r="AJ25" s="6"/>
      <c r="AK25" s="6"/>
      <c r="AL25" s="6"/>
      <c r="AM25" s="6"/>
    </row>
    <row r="26" spans="1:48" ht="19.5" hidden="1" customHeight="1">
      <c r="A26" s="136" t="s">
        <v>181</v>
      </c>
      <c r="B26" s="3"/>
      <c r="C26" s="125"/>
      <c r="D26" s="3"/>
      <c r="E26" s="137"/>
      <c r="F26" s="3"/>
      <c r="G26" s="3"/>
      <c r="H26" s="3"/>
      <c r="I26" s="3"/>
      <c r="J26" s="138"/>
      <c r="K26" s="138"/>
      <c r="L26" s="138"/>
      <c r="M26" s="138"/>
      <c r="N26" s="138"/>
      <c r="O26" s="139"/>
      <c r="P26" s="125"/>
      <c r="S26" s="138"/>
      <c r="T26" s="135"/>
      <c r="U26" s="138"/>
      <c r="V26" s="138"/>
      <c r="W26" s="125"/>
      <c r="AC26" s="254"/>
      <c r="AD26" s="251" t="s">
        <v>42</v>
      </c>
      <c r="AE26" s="252"/>
      <c r="AF26" s="252"/>
      <c r="AG26" s="252"/>
      <c r="AH26" s="253"/>
      <c r="AI26" s="271" t="s">
        <v>43</v>
      </c>
      <c r="AJ26" s="272"/>
      <c r="AK26" s="272"/>
      <c r="AL26" s="272"/>
      <c r="AM26" s="273"/>
      <c r="AV26" s="3"/>
    </row>
    <row r="27" spans="1:48" hidden="1">
      <c r="A27" s="136"/>
      <c r="B27" s="3"/>
      <c r="C27" s="125"/>
      <c r="D27" s="3"/>
      <c r="E27" s="137"/>
      <c r="F27" s="3"/>
      <c r="G27" s="3"/>
      <c r="H27" s="3"/>
      <c r="I27" s="3"/>
      <c r="J27" s="138"/>
      <c r="K27" s="138"/>
      <c r="L27" s="138"/>
      <c r="M27" s="138"/>
      <c r="N27" s="138"/>
      <c r="O27" s="139"/>
      <c r="P27" s="125"/>
      <c r="S27" s="138"/>
      <c r="T27" s="135"/>
      <c r="U27" s="138"/>
      <c r="V27" s="138"/>
      <c r="W27" s="127"/>
      <c r="AC27" s="254"/>
      <c r="AD27" s="255" t="str">
        <f>IFERROR(VLOOKUP(L10,リスト!#REF!,2,FALSE),IFERROR(VLOOKUP(L10,リスト!B2:D8,2,FALSE)*AJ10,""))</f>
        <v/>
      </c>
      <c r="AE27" s="256"/>
      <c r="AF27" s="256"/>
      <c r="AG27" s="257" t="s">
        <v>6</v>
      </c>
      <c r="AH27" s="257"/>
      <c r="AI27" s="267">
        <f>MIN(AD27,ROUNDDOWN((H35+H44)/1000,0))</f>
        <v>0</v>
      </c>
      <c r="AJ27" s="268"/>
      <c r="AK27" s="268"/>
      <c r="AL27" s="263" t="s">
        <v>6</v>
      </c>
      <c r="AM27" s="264"/>
    </row>
    <row r="28" spans="1:48" ht="14.25" hidden="1" thickBot="1">
      <c r="A28" s="125" t="s">
        <v>183</v>
      </c>
      <c r="B28" s="3"/>
      <c r="C28" s="125"/>
      <c r="D28" s="3"/>
      <c r="E28" s="137"/>
      <c r="F28" s="3"/>
      <c r="G28" s="3"/>
      <c r="H28" s="3"/>
      <c r="I28" s="3"/>
      <c r="J28" s="138"/>
      <c r="K28" s="138"/>
      <c r="L28" s="138"/>
      <c r="M28" s="138"/>
      <c r="N28" s="138"/>
      <c r="O28" s="139"/>
      <c r="P28" s="125"/>
      <c r="S28" s="138"/>
      <c r="T28" s="135"/>
      <c r="U28" s="138"/>
      <c r="V28" s="138"/>
      <c r="W28" s="127"/>
      <c r="AC28" s="254"/>
      <c r="AD28" s="255"/>
      <c r="AE28" s="256"/>
      <c r="AF28" s="256"/>
      <c r="AG28" s="257"/>
      <c r="AH28" s="257"/>
      <c r="AI28" s="269"/>
      <c r="AJ28" s="270"/>
      <c r="AK28" s="270"/>
      <c r="AL28" s="265"/>
      <c r="AM28" s="266"/>
    </row>
    <row r="29" spans="1:48" ht="15" hidden="1" customHeight="1">
      <c r="A29" s="183" t="s">
        <v>44</v>
      </c>
      <c r="B29" s="184"/>
      <c r="C29" s="184"/>
      <c r="D29" s="184"/>
      <c r="E29" s="184"/>
      <c r="F29" s="184"/>
      <c r="G29" s="185"/>
      <c r="H29" s="184" t="s">
        <v>45</v>
      </c>
      <c r="I29" s="184"/>
      <c r="J29" s="184"/>
      <c r="K29" s="184"/>
      <c r="L29" s="184"/>
      <c r="M29" s="183" t="s">
        <v>46</v>
      </c>
      <c r="N29" s="184"/>
      <c r="O29" s="184"/>
      <c r="P29" s="184"/>
      <c r="Q29" s="184"/>
      <c r="R29" s="184"/>
      <c r="S29" s="184"/>
      <c r="T29" s="184"/>
      <c r="U29" s="184"/>
      <c r="V29" s="184"/>
      <c r="W29" s="184"/>
      <c r="X29" s="184"/>
      <c r="Y29" s="184"/>
      <c r="Z29" s="184"/>
      <c r="AA29" s="184"/>
      <c r="AB29" s="184"/>
      <c r="AC29" s="184"/>
      <c r="AD29" s="184"/>
      <c r="AE29" s="184"/>
      <c r="AF29" s="184"/>
      <c r="AG29" s="184"/>
      <c r="AH29" s="184"/>
      <c r="AI29" s="189"/>
      <c r="AJ29" s="189"/>
      <c r="AK29" s="189"/>
      <c r="AL29" s="189"/>
      <c r="AM29" s="190"/>
    </row>
    <row r="30" spans="1:48" ht="15" hidden="1" customHeight="1">
      <c r="A30" s="87" t="s">
        <v>47</v>
      </c>
      <c r="B30" s="88"/>
      <c r="C30" s="88"/>
      <c r="D30" s="88"/>
      <c r="E30" s="89"/>
      <c r="F30" s="89"/>
      <c r="G30" s="90"/>
      <c r="H30" s="191"/>
      <c r="I30" s="191"/>
      <c r="J30" s="191"/>
      <c r="K30" s="191"/>
      <c r="L30" s="191"/>
      <c r="M30" s="186"/>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8"/>
    </row>
    <row r="31" spans="1:48" ht="15" hidden="1" customHeight="1">
      <c r="A31" s="72" t="s">
        <v>48</v>
      </c>
      <c r="B31" s="73"/>
      <c r="C31" s="73"/>
      <c r="D31" s="73"/>
      <c r="E31" s="74"/>
      <c r="F31" s="74"/>
      <c r="G31" s="75"/>
      <c r="H31" s="200"/>
      <c r="I31" s="200"/>
      <c r="J31" s="200"/>
      <c r="K31" s="200"/>
      <c r="L31" s="200"/>
      <c r="M31" s="201"/>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3"/>
    </row>
    <row r="32" spans="1:48" ht="15" hidden="1" customHeight="1">
      <c r="A32" s="72" t="s">
        <v>49</v>
      </c>
      <c r="B32" s="73"/>
      <c r="C32" s="73"/>
      <c r="D32" s="73"/>
      <c r="E32" s="74"/>
      <c r="F32" s="74"/>
      <c r="G32" s="75"/>
      <c r="H32" s="200"/>
      <c r="I32" s="200"/>
      <c r="J32" s="200"/>
      <c r="K32" s="200"/>
      <c r="L32" s="200"/>
      <c r="M32" s="201"/>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3"/>
    </row>
    <row r="33" spans="1:48" ht="15" hidden="1" customHeight="1">
      <c r="A33" s="72" t="s">
        <v>50</v>
      </c>
      <c r="B33" s="73"/>
      <c r="C33" s="73"/>
      <c r="D33" s="73"/>
      <c r="E33" s="74"/>
      <c r="F33" s="74"/>
      <c r="G33" s="75"/>
      <c r="H33" s="200"/>
      <c r="I33" s="200"/>
      <c r="J33" s="200"/>
      <c r="K33" s="200"/>
      <c r="L33" s="200"/>
      <c r="M33" s="201"/>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3"/>
      <c r="AV33" s="3"/>
    </row>
    <row r="34" spans="1:48" ht="15" hidden="1" customHeight="1">
      <c r="A34" s="72" t="s">
        <v>51</v>
      </c>
      <c r="B34" s="73"/>
      <c r="C34" s="73"/>
      <c r="D34" s="73"/>
      <c r="E34" s="74"/>
      <c r="F34" s="74"/>
      <c r="G34" s="75"/>
      <c r="H34" s="200"/>
      <c r="I34" s="200"/>
      <c r="J34" s="200"/>
      <c r="K34" s="200"/>
      <c r="L34" s="200"/>
      <c r="M34" s="201"/>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3"/>
    </row>
    <row r="35" spans="1:48" ht="15" hidden="1" customHeight="1">
      <c r="A35" s="76" t="s">
        <v>24</v>
      </c>
      <c r="B35" s="77"/>
      <c r="C35" s="77"/>
      <c r="D35" s="77"/>
      <c r="E35" s="77"/>
      <c r="F35" s="77"/>
      <c r="G35" s="78"/>
      <c r="H35" s="192">
        <f>SUM(H30:L34)</f>
        <v>0</v>
      </c>
      <c r="I35" s="192"/>
      <c r="J35" s="192"/>
      <c r="K35" s="192"/>
      <c r="L35" s="193"/>
      <c r="M35" s="194"/>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7"/>
    </row>
    <row r="36" spans="1:48" hidden="1">
      <c r="A36" s="136"/>
      <c r="B36" s="3"/>
      <c r="C36" s="125"/>
      <c r="D36" s="3"/>
      <c r="E36" s="137"/>
      <c r="F36" s="3"/>
      <c r="G36" s="3"/>
      <c r="H36" s="3"/>
      <c r="I36" s="3"/>
      <c r="J36" s="138"/>
      <c r="K36" s="138"/>
      <c r="L36" s="138"/>
      <c r="M36" s="138"/>
      <c r="N36" s="138"/>
      <c r="O36" s="139"/>
      <c r="P36" s="125"/>
      <c r="S36" s="138"/>
      <c r="T36" s="135"/>
      <c r="U36" s="138"/>
      <c r="V36" s="138"/>
      <c r="W36" s="127"/>
      <c r="AD36" s="125"/>
      <c r="AE36" s="126"/>
      <c r="AF36" s="126"/>
      <c r="AG36" s="126"/>
      <c r="AH36" s="127"/>
      <c r="AI36" s="198"/>
      <c r="AJ36" s="198"/>
      <c r="AK36" s="198"/>
      <c r="AL36" s="199"/>
      <c r="AM36" s="199"/>
    </row>
    <row r="37" spans="1:48" hidden="1">
      <c r="A37" s="125" t="s">
        <v>184</v>
      </c>
      <c r="B37" s="3"/>
      <c r="C37" s="125"/>
      <c r="D37" s="3"/>
      <c r="E37" s="137"/>
      <c r="F37" s="3"/>
      <c r="G37" s="3"/>
      <c r="H37" s="3"/>
      <c r="I37" s="3"/>
      <c r="J37" s="138"/>
      <c r="K37" s="138"/>
      <c r="L37" s="138"/>
      <c r="M37" s="138"/>
      <c r="N37" s="138"/>
      <c r="O37" s="139"/>
      <c r="P37" s="125"/>
      <c r="S37" s="138"/>
      <c r="T37" s="135"/>
      <c r="U37" s="138"/>
      <c r="V37" s="138"/>
      <c r="W37" s="127"/>
      <c r="AD37" s="125"/>
      <c r="AE37" s="126"/>
      <c r="AF37" s="126"/>
      <c r="AG37" s="126"/>
      <c r="AH37" s="127"/>
      <c r="AI37" s="198"/>
      <c r="AJ37" s="198"/>
      <c r="AK37" s="198"/>
      <c r="AL37" s="199"/>
      <c r="AM37" s="199"/>
    </row>
    <row r="38" spans="1:48" ht="15" hidden="1" customHeight="1">
      <c r="A38" s="183" t="s">
        <v>44</v>
      </c>
      <c r="B38" s="184"/>
      <c r="C38" s="184"/>
      <c r="D38" s="184"/>
      <c r="E38" s="184"/>
      <c r="F38" s="184"/>
      <c r="G38" s="185"/>
      <c r="H38" s="184" t="s">
        <v>45</v>
      </c>
      <c r="I38" s="184"/>
      <c r="J38" s="184"/>
      <c r="K38" s="184"/>
      <c r="L38" s="184"/>
      <c r="M38" s="183" t="s">
        <v>46</v>
      </c>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5"/>
    </row>
    <row r="39" spans="1:48" ht="15" hidden="1" customHeight="1">
      <c r="A39" s="87" t="s">
        <v>47</v>
      </c>
      <c r="B39" s="88"/>
      <c r="C39" s="88"/>
      <c r="D39" s="88"/>
      <c r="E39" s="89"/>
      <c r="F39" s="89"/>
      <c r="G39" s="90"/>
      <c r="H39" s="191"/>
      <c r="I39" s="191"/>
      <c r="J39" s="191"/>
      <c r="K39" s="191"/>
      <c r="L39" s="191"/>
      <c r="M39" s="186"/>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8"/>
    </row>
    <row r="40" spans="1:48" ht="15" hidden="1" customHeight="1">
      <c r="A40" s="72" t="s">
        <v>48</v>
      </c>
      <c r="B40" s="73"/>
      <c r="C40" s="73"/>
      <c r="D40" s="73"/>
      <c r="E40" s="74"/>
      <c r="F40" s="74"/>
      <c r="G40" s="75"/>
      <c r="H40" s="200"/>
      <c r="I40" s="200"/>
      <c r="J40" s="200"/>
      <c r="K40" s="200"/>
      <c r="L40" s="200"/>
      <c r="M40" s="201"/>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3"/>
    </row>
    <row r="41" spans="1:48" ht="15" hidden="1" customHeight="1">
      <c r="A41" s="72" t="s">
        <v>49</v>
      </c>
      <c r="B41" s="73"/>
      <c r="C41" s="73"/>
      <c r="D41" s="73"/>
      <c r="E41" s="74"/>
      <c r="F41" s="74"/>
      <c r="G41" s="75"/>
      <c r="H41" s="200"/>
      <c r="I41" s="200"/>
      <c r="J41" s="200"/>
      <c r="K41" s="200"/>
      <c r="L41" s="200"/>
      <c r="M41" s="201"/>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3"/>
    </row>
    <row r="42" spans="1:48" ht="15" hidden="1" customHeight="1">
      <c r="A42" s="72" t="s">
        <v>50</v>
      </c>
      <c r="B42" s="73"/>
      <c r="C42" s="73"/>
      <c r="D42" s="73"/>
      <c r="E42" s="74"/>
      <c r="F42" s="74"/>
      <c r="G42" s="75"/>
      <c r="H42" s="200"/>
      <c r="I42" s="200"/>
      <c r="J42" s="200"/>
      <c r="K42" s="200"/>
      <c r="L42" s="200"/>
      <c r="M42" s="201"/>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3"/>
      <c r="AV42" s="3"/>
    </row>
    <row r="43" spans="1:48" ht="15" hidden="1" customHeight="1">
      <c r="A43" s="72" t="s">
        <v>51</v>
      </c>
      <c r="B43" s="73"/>
      <c r="C43" s="73"/>
      <c r="D43" s="73"/>
      <c r="E43" s="74"/>
      <c r="F43" s="74"/>
      <c r="G43" s="75"/>
      <c r="H43" s="200"/>
      <c r="I43" s="200"/>
      <c r="J43" s="200"/>
      <c r="K43" s="200"/>
      <c r="L43" s="200"/>
      <c r="M43" s="201"/>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3"/>
    </row>
    <row r="44" spans="1:48" ht="15" hidden="1" customHeight="1">
      <c r="A44" s="76" t="s">
        <v>24</v>
      </c>
      <c r="B44" s="77"/>
      <c r="C44" s="77"/>
      <c r="D44" s="77"/>
      <c r="E44" s="77"/>
      <c r="F44" s="77"/>
      <c r="G44" s="78"/>
      <c r="H44" s="192">
        <f>SUM(H39:L43)</f>
        <v>0</v>
      </c>
      <c r="I44" s="192"/>
      <c r="J44" s="192"/>
      <c r="K44" s="192"/>
      <c r="L44" s="193"/>
      <c r="M44" s="194"/>
      <c r="N44" s="195"/>
      <c r="O44" s="195"/>
      <c r="P44" s="195"/>
      <c r="Q44" s="195"/>
      <c r="R44" s="195"/>
      <c r="S44" s="195"/>
      <c r="T44" s="195"/>
      <c r="U44" s="195"/>
      <c r="V44" s="195"/>
      <c r="W44" s="195"/>
      <c r="X44" s="195"/>
      <c r="Y44" s="195"/>
      <c r="Z44" s="195"/>
      <c r="AA44" s="195"/>
      <c r="AB44" s="195"/>
      <c r="AC44" s="195"/>
      <c r="AD44" s="195"/>
      <c r="AE44" s="195"/>
      <c r="AF44" s="195"/>
      <c r="AG44" s="195"/>
      <c r="AH44" s="196"/>
      <c r="AI44" s="195"/>
      <c r="AJ44" s="195"/>
      <c r="AK44" s="195"/>
      <c r="AL44" s="195"/>
      <c r="AM44" s="197"/>
    </row>
    <row r="45" spans="1:48" ht="6" customHeight="1" thickBot="1">
      <c r="A45" s="140"/>
      <c r="B45" s="140"/>
      <c r="C45" s="140"/>
      <c r="D45" s="140"/>
      <c r="E45" s="141"/>
      <c r="F45" s="141"/>
      <c r="G45" s="141"/>
      <c r="H45" s="141"/>
      <c r="I45" s="141"/>
      <c r="J45" s="142"/>
      <c r="K45" s="142"/>
      <c r="L45" s="142"/>
      <c r="M45" s="142"/>
      <c r="N45" s="142"/>
      <c r="AH45" s="151"/>
    </row>
    <row r="46" spans="1:48" s="3" customFormat="1" ht="19.5" customHeight="1">
      <c r="A46" s="147" t="s">
        <v>196</v>
      </c>
      <c r="B46" s="68"/>
      <c r="C46" s="68"/>
      <c r="D46" s="68"/>
      <c r="E46" s="68"/>
      <c r="F46" s="68"/>
      <c r="G46" s="68"/>
      <c r="H46" s="68"/>
      <c r="I46" s="69"/>
      <c r="J46" s="71"/>
      <c r="K46" s="68"/>
      <c r="L46" s="70"/>
      <c r="M46" s="70"/>
      <c r="N46" s="70"/>
      <c r="O46" s="68"/>
      <c r="P46" s="68"/>
      <c r="Q46" s="68"/>
      <c r="R46" s="68"/>
      <c r="S46" s="68"/>
      <c r="T46" s="79"/>
      <c r="U46" s="79"/>
      <c r="V46" s="79"/>
      <c r="W46" s="79"/>
      <c r="AC46" s="254"/>
      <c r="AD46" s="251" t="s">
        <v>42</v>
      </c>
      <c r="AE46" s="252"/>
      <c r="AF46" s="252"/>
      <c r="AG46" s="252"/>
      <c r="AH46" s="252"/>
      <c r="AI46" s="271" t="s">
        <v>43</v>
      </c>
      <c r="AJ46" s="272"/>
      <c r="AK46" s="272"/>
      <c r="AL46" s="272"/>
      <c r="AM46" s="273"/>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54"/>
      <c r="AD47" s="274" t="str">
        <f>IFERROR(VLOOKUP(L10,リスト!B2:E8,4,FALSE)*AJ10,"")</f>
        <v/>
      </c>
      <c r="AE47" s="275"/>
      <c r="AF47" s="275"/>
      <c r="AG47" s="278" t="s">
        <v>6</v>
      </c>
      <c r="AH47" s="278"/>
      <c r="AI47" s="280" t="str">
        <f>IF(AD47="","",MIN(AD47,ROUNDDOWN(H55/1000,0)))</f>
        <v/>
      </c>
      <c r="AJ47" s="281"/>
      <c r="AK47" s="281"/>
      <c r="AL47" s="278" t="s">
        <v>6</v>
      </c>
      <c r="AM47" s="279"/>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54"/>
      <c r="AD48" s="276"/>
      <c r="AE48" s="277"/>
      <c r="AF48" s="277"/>
      <c r="AG48" s="278"/>
      <c r="AH48" s="278"/>
      <c r="AI48" s="282"/>
      <c r="AJ48" s="283"/>
      <c r="AK48" s="283"/>
      <c r="AL48" s="278"/>
      <c r="AM48" s="279"/>
      <c r="AT48" s="4"/>
    </row>
    <row r="49" spans="1:48" ht="15" customHeight="1">
      <c r="A49" s="183" t="s">
        <v>44</v>
      </c>
      <c r="B49" s="184"/>
      <c r="C49" s="184"/>
      <c r="D49" s="184"/>
      <c r="E49" s="184"/>
      <c r="F49" s="184"/>
      <c r="G49" s="185"/>
      <c r="H49" s="184" t="s">
        <v>45</v>
      </c>
      <c r="I49" s="184"/>
      <c r="J49" s="184"/>
      <c r="K49" s="184"/>
      <c r="L49" s="184"/>
      <c r="M49" s="183" t="s">
        <v>226</v>
      </c>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5"/>
    </row>
    <row r="50" spans="1:48" ht="15" customHeight="1">
      <c r="A50" s="87" t="s">
        <v>198</v>
      </c>
      <c r="B50" s="88"/>
      <c r="D50" s="88"/>
      <c r="E50" s="89"/>
      <c r="F50" s="89"/>
      <c r="G50" s="90"/>
      <c r="H50" s="191"/>
      <c r="I50" s="191"/>
      <c r="J50" s="191"/>
      <c r="K50" s="191"/>
      <c r="L50" s="191"/>
      <c r="M50" s="284"/>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6"/>
    </row>
    <row r="51" spans="1:48" ht="15" customHeight="1">
      <c r="A51" s="72" t="s">
        <v>49</v>
      </c>
      <c r="B51" s="73"/>
      <c r="C51" s="73"/>
      <c r="D51" s="73"/>
      <c r="E51" s="74"/>
      <c r="F51" s="74"/>
      <c r="G51" s="75"/>
      <c r="H51" s="200"/>
      <c r="I51" s="200"/>
      <c r="J51" s="200"/>
      <c r="K51" s="200"/>
      <c r="L51" s="200"/>
      <c r="M51" s="287"/>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9"/>
    </row>
    <row r="52" spans="1:48" ht="15" customHeight="1">
      <c r="A52" s="72"/>
      <c r="B52" s="73"/>
      <c r="C52" s="73"/>
      <c r="D52" s="73"/>
      <c r="E52" s="74"/>
      <c r="F52" s="74"/>
      <c r="G52" s="75"/>
      <c r="H52" s="200"/>
      <c r="I52" s="200"/>
      <c r="J52" s="200"/>
      <c r="K52" s="200"/>
      <c r="L52" s="200"/>
      <c r="M52" s="287"/>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9"/>
    </row>
    <row r="53" spans="1:48" ht="15" customHeight="1">
      <c r="A53" s="72"/>
      <c r="B53" s="73"/>
      <c r="C53" s="73"/>
      <c r="D53" s="73"/>
      <c r="E53" s="74"/>
      <c r="F53" s="74"/>
      <c r="G53" s="75"/>
      <c r="H53" s="200"/>
      <c r="I53" s="200"/>
      <c r="J53" s="200"/>
      <c r="K53" s="200"/>
      <c r="L53" s="200"/>
      <c r="M53" s="287"/>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9"/>
    </row>
    <row r="54" spans="1:48" ht="15" customHeight="1">
      <c r="A54" s="72"/>
      <c r="B54" s="73"/>
      <c r="C54" s="73"/>
      <c r="D54" s="73"/>
      <c r="E54" s="74"/>
      <c r="F54" s="74"/>
      <c r="G54" s="75"/>
      <c r="H54" s="200"/>
      <c r="I54" s="200"/>
      <c r="J54" s="200"/>
      <c r="K54" s="200"/>
      <c r="L54" s="200"/>
      <c r="M54" s="287"/>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9"/>
    </row>
    <row r="55" spans="1:48" ht="15" customHeight="1">
      <c r="A55" s="76" t="s">
        <v>24</v>
      </c>
      <c r="B55" s="80"/>
      <c r="C55" s="80"/>
      <c r="D55" s="80"/>
      <c r="E55" s="77"/>
      <c r="F55" s="77"/>
      <c r="G55" s="78"/>
      <c r="H55" s="192">
        <f>SUM(H50:L54)</f>
        <v>0</v>
      </c>
      <c r="I55" s="192"/>
      <c r="J55" s="192"/>
      <c r="K55" s="192"/>
      <c r="L55" s="193"/>
      <c r="M55" s="194"/>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7"/>
    </row>
    <row r="56" spans="1:48" ht="4.5" customHeight="1">
      <c r="A56" s="140"/>
      <c r="B56" s="140"/>
      <c r="C56" s="140"/>
      <c r="D56" s="140"/>
      <c r="E56" s="143"/>
      <c r="F56" s="143"/>
      <c r="G56" s="143"/>
      <c r="H56" s="143"/>
      <c r="I56" s="143"/>
      <c r="J56" s="144"/>
      <c r="K56" s="144"/>
      <c r="L56" s="144"/>
      <c r="M56" s="144"/>
      <c r="N56" s="144"/>
      <c r="O56" s="143"/>
      <c r="P56" s="143"/>
      <c r="Q56" s="143"/>
      <c r="R56" s="143"/>
      <c r="S56" s="143"/>
      <c r="T56" s="143"/>
      <c r="U56" s="143"/>
      <c r="V56" s="143"/>
      <c r="W56" s="143"/>
      <c r="X56" s="143"/>
      <c r="Y56" s="145"/>
      <c r="Z56" s="145"/>
      <c r="AA56" s="145"/>
      <c r="AB56" s="145"/>
      <c r="AC56" s="145"/>
      <c r="AD56" s="145"/>
      <c r="AE56" s="143"/>
      <c r="AF56" s="143"/>
      <c r="AG56" s="143"/>
      <c r="AH56" s="143"/>
      <c r="AI56" s="143"/>
      <c r="AJ56" s="143"/>
      <c r="AK56" s="143"/>
      <c r="AL56" s="143"/>
      <c r="AM56" s="143"/>
    </row>
    <row r="57" spans="1:48">
      <c r="A57" s="2" t="s">
        <v>193</v>
      </c>
    </row>
    <row r="58" spans="1:48">
      <c r="A58" s="2" t="s">
        <v>225</v>
      </c>
    </row>
    <row r="59" spans="1:48">
      <c r="AI59" s="199"/>
      <c r="AJ59" s="199"/>
      <c r="AK59" s="199"/>
      <c r="AL59" s="199"/>
      <c r="AM59" s="199"/>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3">
    <dataValidation imeMode="halfAlpha" allowBlank="1" showInputMessage="1" showErrorMessage="1" sqref="S26:V28 J26:N28 S37:V37 J37:N37" xr:uid="{818EB8BC-1B7E-4EAE-81B4-568860F42C0D}"/>
    <dataValidation type="list" allowBlank="1" showInputMessage="1" showErrorMessage="1" sqref="X15:Z17 X21:Z22" xr:uid="{AE292EF5-3043-4BA4-96F7-CA5C84E57517}">
      <formula1>"✔"</formula1>
    </dataValidation>
    <dataValidation allowBlank="1" sqref="D9:G9" xr:uid="{D56BB10F-D5A5-41B8-B745-AA3A6EEE228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BA94E8B6-93A4-49E9-8296-B774EBE3B192}">
          <x14:formula1>
            <xm:f>リスト!$B$2:$B$8</xm:f>
          </x14:formula1>
          <xm:sqref>L10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3B44C-2757-4A9E-917C-6B0AFCE018B3}">
  <dimension ref="A1:AV59"/>
  <sheetViews>
    <sheetView showGridLines="0" showZeros="0" topLeftCell="A8" zoomScaleNormal="100" zoomScaleSheetLayoutView="100" workbookViewId="0">
      <selection activeCell="P19" sqref="P19:V1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13" t="s">
        <v>201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5"/>
    </row>
    <row r="4" spans="1:48" ht="9"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row>
    <row r="5" spans="1:48">
      <c r="A5" s="216" t="s">
        <v>28</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8"/>
    </row>
    <row r="6" spans="1:48" ht="4.5" customHeight="1">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row>
    <row r="7" spans="1:48" ht="17.25" customHeight="1">
      <c r="A7" s="183" t="s">
        <v>29</v>
      </c>
      <c r="B7" s="184"/>
      <c r="C7" s="184"/>
      <c r="D7" s="184"/>
      <c r="E7" s="184"/>
      <c r="F7" s="184"/>
      <c r="G7" s="185"/>
      <c r="H7" s="238"/>
      <c r="I7" s="239"/>
      <c r="J7" s="239"/>
      <c r="K7" s="239"/>
      <c r="L7" s="239"/>
      <c r="M7" s="239"/>
      <c r="N7" s="240"/>
      <c r="O7" s="183" t="s">
        <v>30</v>
      </c>
      <c r="P7" s="184"/>
      <c r="Q7" s="184"/>
      <c r="R7" s="184"/>
      <c r="S7" s="185"/>
      <c r="T7" s="241"/>
      <c r="U7" s="242"/>
      <c r="V7" s="242"/>
      <c r="W7" s="242"/>
      <c r="X7" s="242"/>
      <c r="Y7" s="242"/>
      <c r="Z7" s="242"/>
      <c r="AA7" s="242"/>
      <c r="AB7" s="242"/>
      <c r="AC7" s="242"/>
      <c r="AD7" s="242"/>
      <c r="AE7" s="242"/>
      <c r="AF7" s="242"/>
      <c r="AG7" s="242"/>
      <c r="AH7" s="242"/>
      <c r="AI7" s="242"/>
      <c r="AJ7" s="242"/>
      <c r="AK7" s="242"/>
      <c r="AL7" s="242"/>
      <c r="AM7" s="243"/>
    </row>
    <row r="8" spans="1:48">
      <c r="A8" s="219" t="s">
        <v>31</v>
      </c>
      <c r="B8" s="220"/>
      <c r="C8" s="221"/>
      <c r="D8" s="183" t="s">
        <v>32</v>
      </c>
      <c r="E8" s="184"/>
      <c r="F8" s="184"/>
      <c r="G8" s="185"/>
      <c r="H8" s="183" t="s">
        <v>20</v>
      </c>
      <c r="I8" s="184"/>
      <c r="J8" s="184"/>
      <c r="K8" s="184"/>
      <c r="L8" s="184"/>
      <c r="M8" s="184"/>
      <c r="N8" s="184"/>
      <c r="O8" s="184"/>
      <c r="P8" s="184"/>
      <c r="Q8" s="184"/>
      <c r="R8" s="184"/>
      <c r="S8" s="185"/>
      <c r="T8" s="219" t="s">
        <v>33</v>
      </c>
      <c r="U8" s="220"/>
      <c r="V8" s="221"/>
      <c r="W8" s="183" t="s">
        <v>14</v>
      </c>
      <c r="X8" s="184"/>
      <c r="Y8" s="184"/>
      <c r="Z8" s="184"/>
      <c r="AA8" s="184"/>
      <c r="AB8" s="184"/>
      <c r="AC8" s="184"/>
      <c r="AD8" s="184"/>
      <c r="AE8" s="184"/>
      <c r="AF8" s="185"/>
      <c r="AG8" s="226" t="s">
        <v>34</v>
      </c>
      <c r="AH8" s="227"/>
      <c r="AI8" s="227"/>
      <c r="AJ8" s="227"/>
      <c r="AK8" s="227"/>
      <c r="AL8" s="227"/>
      <c r="AM8" s="228"/>
    </row>
    <row r="9" spans="1:48" ht="17.25" customHeight="1">
      <c r="A9" s="222"/>
      <c r="B9" s="189"/>
      <c r="C9" s="190"/>
      <c r="D9" s="223" t="s">
        <v>189</v>
      </c>
      <c r="E9" s="224"/>
      <c r="F9" s="224"/>
      <c r="G9" s="225"/>
      <c r="H9" s="229"/>
      <c r="I9" s="230"/>
      <c r="J9" s="230"/>
      <c r="K9" s="230"/>
      <c r="L9" s="230"/>
      <c r="M9" s="230"/>
      <c r="N9" s="230"/>
      <c r="O9" s="230"/>
      <c r="P9" s="230"/>
      <c r="Q9" s="230"/>
      <c r="R9" s="230"/>
      <c r="S9" s="231"/>
      <c r="T9" s="222"/>
      <c r="U9" s="189"/>
      <c r="V9" s="190"/>
      <c r="W9" s="232"/>
      <c r="X9" s="233"/>
      <c r="Y9" s="233"/>
      <c r="Z9" s="233"/>
      <c r="AA9" s="233"/>
      <c r="AB9" s="233"/>
      <c r="AC9" s="233"/>
      <c r="AD9" s="233"/>
      <c r="AE9" s="233"/>
      <c r="AF9" s="234"/>
      <c r="AG9" s="235" t="s">
        <v>211</v>
      </c>
      <c r="AH9" s="236"/>
      <c r="AI9" s="236"/>
      <c r="AJ9" s="236"/>
      <c r="AK9" s="236"/>
      <c r="AL9" s="236"/>
      <c r="AM9" s="237"/>
      <c r="AV9" s="3"/>
    </row>
    <row r="10" spans="1:48" s="3" customFormat="1" ht="20.25" customHeight="1">
      <c r="A10" s="183" t="s">
        <v>35</v>
      </c>
      <c r="B10" s="184"/>
      <c r="C10" s="184"/>
      <c r="D10" s="184"/>
      <c r="E10" s="184"/>
      <c r="F10" s="184"/>
      <c r="G10" s="184"/>
      <c r="H10" s="184"/>
      <c r="I10" s="184"/>
      <c r="J10" s="184"/>
      <c r="K10" s="185"/>
      <c r="L10" s="258"/>
      <c r="M10" s="259"/>
      <c r="N10" s="259"/>
      <c r="O10" s="259"/>
      <c r="P10" s="259"/>
      <c r="Q10" s="259"/>
      <c r="R10" s="259"/>
      <c r="S10" s="259"/>
      <c r="T10" s="259"/>
      <c r="U10" s="259"/>
      <c r="V10" s="259"/>
      <c r="W10" s="259"/>
      <c r="X10" s="259"/>
      <c r="Y10" s="259"/>
      <c r="Z10" s="259"/>
      <c r="AA10" s="259"/>
      <c r="AB10" s="259"/>
      <c r="AC10" s="259"/>
      <c r="AD10" s="259"/>
      <c r="AE10" s="259"/>
      <c r="AF10" s="260"/>
      <c r="AG10" s="245" t="s">
        <v>36</v>
      </c>
      <c r="AH10" s="227"/>
      <c r="AI10" s="228"/>
      <c r="AJ10" s="242"/>
      <c r="AK10" s="242"/>
      <c r="AL10" s="246" t="s">
        <v>37</v>
      </c>
      <c r="AM10" s="247"/>
      <c r="AP10" s="244"/>
      <c r="AQ10" s="244"/>
      <c r="AR10" s="244"/>
      <c r="AS10" s="244"/>
      <c r="AT10" s="244"/>
      <c r="AU10" s="244"/>
    </row>
    <row r="11" spans="1:48" s="3" customFormat="1" ht="18" hidden="1" customHeight="1">
      <c r="A11" s="248" t="s">
        <v>38</v>
      </c>
      <c r="B11" s="249"/>
      <c r="C11" s="249"/>
      <c r="D11" s="249"/>
      <c r="E11" s="249"/>
      <c r="F11" s="249"/>
      <c r="G11" s="249"/>
      <c r="H11" s="250"/>
      <c r="I11" s="5"/>
      <c r="J11" s="128"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1"/>
      <c r="B12" s="131"/>
      <c r="C12" s="131"/>
      <c r="D12" s="131"/>
      <c r="E12" s="131"/>
      <c r="F12" s="131"/>
      <c r="G12" s="131"/>
      <c r="H12" s="131"/>
      <c r="I12" s="132"/>
      <c r="J12" s="133"/>
      <c r="K12" s="132"/>
      <c r="L12" s="130"/>
      <c r="M12" s="130"/>
      <c r="N12" s="130"/>
      <c r="O12" s="130"/>
      <c r="P12" s="130"/>
      <c r="Q12" s="130"/>
      <c r="R12" s="130"/>
      <c r="S12" s="130"/>
      <c r="T12" s="130"/>
      <c r="U12" s="132"/>
      <c r="V12" s="130"/>
      <c r="W12" s="130"/>
      <c r="X12" s="130"/>
      <c r="Y12" s="133"/>
      <c r="Z12" s="134"/>
      <c r="AA12" s="132"/>
      <c r="AB12" s="130"/>
      <c r="AC12" s="130"/>
      <c r="AD12" s="130"/>
      <c r="AE12" s="130"/>
      <c r="AF12" s="130"/>
      <c r="AG12" s="130"/>
      <c r="AH12" s="130"/>
      <c r="AI12" s="130"/>
      <c r="AJ12" s="130"/>
      <c r="AK12" s="130"/>
      <c r="AL12" s="130"/>
      <c r="AM12" s="130"/>
    </row>
    <row r="13" spans="1:48" s="3" customFormat="1" ht="12">
      <c r="A13" s="216" t="s">
        <v>39</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row>
    <row r="14" spans="1:48" s="3" customFormat="1" ht="3" customHeight="1">
      <c r="I14" s="85"/>
      <c r="J14" s="13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07" t="s">
        <v>190</v>
      </c>
      <c r="B15" s="208"/>
      <c r="C15" s="208"/>
      <c r="D15" s="208"/>
      <c r="E15" s="208"/>
      <c r="F15" s="208"/>
      <c r="G15" s="208"/>
      <c r="H15" s="208"/>
      <c r="I15" s="208"/>
      <c r="J15" s="208"/>
      <c r="K15" s="208"/>
      <c r="L15" s="208"/>
      <c r="M15" s="208"/>
      <c r="N15" s="208"/>
      <c r="O15" s="208"/>
      <c r="P15" s="208"/>
      <c r="Q15" s="208"/>
      <c r="R15" s="208"/>
      <c r="S15" s="208"/>
      <c r="T15" s="208"/>
      <c r="U15" s="208"/>
      <c r="V15" s="208"/>
      <c r="W15" s="209"/>
      <c r="X15" s="204" t="s">
        <v>40</v>
      </c>
      <c r="Y15" s="205"/>
      <c r="Z15" s="206"/>
      <c r="AA15" s="261" t="s">
        <v>187</v>
      </c>
      <c r="AB15" s="262"/>
      <c r="AC15" s="262"/>
      <c r="AD15" s="262"/>
      <c r="AE15" s="262"/>
      <c r="AF15" s="262"/>
      <c r="AG15" s="262"/>
      <c r="AH15" s="262"/>
      <c r="AI15" s="262"/>
      <c r="AJ15" s="262"/>
      <c r="AK15" s="262"/>
      <c r="AL15" s="262"/>
      <c r="AM15" s="262"/>
    </row>
    <row r="16" spans="1:48" s="3" customFormat="1" ht="18" hidden="1" customHeight="1">
      <c r="A16" s="207" t="s">
        <v>191</v>
      </c>
      <c r="B16" s="208"/>
      <c r="C16" s="208"/>
      <c r="D16" s="208"/>
      <c r="E16" s="208"/>
      <c r="F16" s="208"/>
      <c r="G16" s="208"/>
      <c r="H16" s="208"/>
      <c r="I16" s="208"/>
      <c r="J16" s="208"/>
      <c r="K16" s="208"/>
      <c r="L16" s="208"/>
      <c r="M16" s="208"/>
      <c r="N16" s="208"/>
      <c r="O16" s="208"/>
      <c r="P16" s="208"/>
      <c r="Q16" s="208"/>
      <c r="R16" s="208"/>
      <c r="S16" s="208"/>
      <c r="T16" s="208"/>
      <c r="U16" s="208"/>
      <c r="V16" s="208"/>
      <c r="W16" s="209"/>
      <c r="X16" s="204" t="s">
        <v>40</v>
      </c>
      <c r="Y16" s="205"/>
      <c r="Z16" s="206"/>
      <c r="AA16" s="261" t="s">
        <v>186</v>
      </c>
      <c r="AB16" s="262"/>
      <c r="AC16" s="262"/>
      <c r="AD16" s="262"/>
      <c r="AE16" s="262"/>
      <c r="AF16" s="262"/>
      <c r="AG16" s="262"/>
      <c r="AH16" s="262"/>
      <c r="AI16" s="262"/>
      <c r="AJ16" s="262"/>
      <c r="AK16" s="262"/>
      <c r="AL16" s="262"/>
      <c r="AM16" s="262"/>
    </row>
    <row r="17" spans="1:48" s="3" customFormat="1" ht="18" customHeight="1">
      <c r="A17" s="210" t="s">
        <v>185</v>
      </c>
      <c r="B17" s="211"/>
      <c r="C17" s="211"/>
      <c r="D17" s="211"/>
      <c r="E17" s="211"/>
      <c r="F17" s="211"/>
      <c r="G17" s="211"/>
      <c r="H17" s="211"/>
      <c r="I17" s="211"/>
      <c r="J17" s="211"/>
      <c r="K17" s="211"/>
      <c r="L17" s="211"/>
      <c r="M17" s="211"/>
      <c r="N17" s="211"/>
      <c r="O17" s="211"/>
      <c r="P17" s="211"/>
      <c r="Q17" s="211"/>
      <c r="R17" s="211"/>
      <c r="S17" s="211"/>
      <c r="T17" s="211"/>
      <c r="U17" s="211"/>
      <c r="V17" s="211"/>
      <c r="W17" s="212"/>
      <c r="X17" s="204" t="s">
        <v>40</v>
      </c>
      <c r="Y17" s="205"/>
      <c r="Z17" s="206"/>
      <c r="AA17" s="146"/>
      <c r="AB17" s="146"/>
      <c r="AC17" s="146"/>
      <c r="AD17" s="146"/>
      <c r="AE17" s="146"/>
      <c r="AF17" s="146"/>
      <c r="AG17" s="146"/>
      <c r="AH17" s="146"/>
      <c r="AI17" s="146"/>
      <c r="AJ17" s="146"/>
      <c r="AK17" s="146"/>
      <c r="AL17" s="146"/>
      <c r="AM17" s="146"/>
    </row>
    <row r="18" spans="1:48" s="3" customFormat="1" ht="6" customHeight="1">
      <c r="I18" s="85"/>
      <c r="J18" s="135"/>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16" t="s">
        <v>192</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8"/>
    </row>
    <row r="20" spans="1:48" s="3" customFormat="1" ht="3" customHeight="1">
      <c r="I20" s="85"/>
      <c r="J20" s="13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07" t="s">
        <v>197</v>
      </c>
      <c r="B21" s="208"/>
      <c r="C21" s="208"/>
      <c r="D21" s="208"/>
      <c r="E21" s="208"/>
      <c r="F21" s="208"/>
      <c r="G21" s="208"/>
      <c r="H21" s="208"/>
      <c r="I21" s="208"/>
      <c r="J21" s="208"/>
      <c r="K21" s="208"/>
      <c r="L21" s="208"/>
      <c r="M21" s="208"/>
      <c r="N21" s="208"/>
      <c r="O21" s="208"/>
      <c r="P21" s="208"/>
      <c r="Q21" s="208"/>
      <c r="R21" s="208"/>
      <c r="S21" s="208"/>
      <c r="T21" s="208"/>
      <c r="U21" s="208"/>
      <c r="V21" s="208"/>
      <c r="W21" s="208"/>
      <c r="X21" s="204" t="s">
        <v>40</v>
      </c>
      <c r="Y21" s="205"/>
      <c r="Z21" s="206"/>
      <c r="AA21" s="148"/>
      <c r="AB21" s="148"/>
      <c r="AC21" s="148"/>
      <c r="AD21" s="148"/>
      <c r="AE21" s="148"/>
      <c r="AF21" s="148"/>
      <c r="AG21" s="148"/>
    </row>
    <row r="22" spans="1:48" s="3" customFormat="1" ht="18" hidden="1" customHeight="1">
      <c r="A22" s="207" t="s">
        <v>194</v>
      </c>
      <c r="B22" s="208"/>
      <c r="C22" s="208"/>
      <c r="D22" s="208"/>
      <c r="E22" s="208"/>
      <c r="F22" s="208"/>
      <c r="G22" s="208"/>
      <c r="H22" s="208"/>
      <c r="I22" s="208"/>
      <c r="J22" s="208"/>
      <c r="K22" s="208"/>
      <c r="L22" s="208"/>
      <c r="M22" s="208"/>
      <c r="N22" s="208"/>
      <c r="O22" s="208"/>
      <c r="P22" s="208"/>
      <c r="Q22" s="208"/>
      <c r="R22" s="208"/>
      <c r="S22" s="208"/>
      <c r="T22" s="208"/>
      <c r="U22" s="208"/>
      <c r="V22" s="208"/>
      <c r="W22" s="208"/>
      <c r="X22" s="204" t="s">
        <v>40</v>
      </c>
      <c r="Y22" s="205"/>
      <c r="Z22" s="206"/>
      <c r="AA22" s="148"/>
      <c r="AB22" s="148"/>
      <c r="AC22" s="148"/>
      <c r="AD22" s="148"/>
      <c r="AE22" s="148"/>
      <c r="AF22" s="148"/>
      <c r="AG22" s="148"/>
    </row>
    <row r="23" spans="1:48" s="3" customFormat="1" ht="6" customHeight="1">
      <c r="I23" s="85"/>
      <c r="J23" s="135"/>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16" t="s">
        <v>41</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8"/>
    </row>
    <row r="25" spans="1:48" s="3" customFormat="1" ht="3" customHeight="1">
      <c r="I25" s="85"/>
      <c r="J25" s="135"/>
      <c r="L25" s="6"/>
      <c r="M25" s="6"/>
      <c r="N25" s="6"/>
      <c r="O25" s="6"/>
      <c r="P25" s="6"/>
      <c r="Q25" s="6"/>
      <c r="R25" s="6"/>
      <c r="S25" s="6"/>
      <c r="T25" s="6"/>
      <c r="U25" s="6"/>
      <c r="V25" s="6"/>
      <c r="W25" s="6"/>
      <c r="X25" s="6"/>
      <c r="Y25" s="6"/>
      <c r="Z25" s="6"/>
      <c r="AA25" s="6"/>
      <c r="AB25" s="6"/>
      <c r="AC25" s="6"/>
      <c r="AD25" s="6"/>
      <c r="AE25" s="6"/>
      <c r="AF25" s="6"/>
      <c r="AG25" s="6"/>
      <c r="AH25" s="152"/>
      <c r="AI25" s="6"/>
      <c r="AJ25" s="6"/>
      <c r="AK25" s="6"/>
      <c r="AL25" s="6"/>
      <c r="AM25" s="6"/>
    </row>
    <row r="26" spans="1:48" ht="19.5" hidden="1" customHeight="1">
      <c r="A26" s="136" t="s">
        <v>181</v>
      </c>
      <c r="B26" s="3"/>
      <c r="C26" s="125"/>
      <c r="D26" s="3"/>
      <c r="E26" s="137"/>
      <c r="F26" s="3"/>
      <c r="G26" s="3"/>
      <c r="H26" s="3"/>
      <c r="I26" s="3"/>
      <c r="J26" s="138"/>
      <c r="K26" s="138"/>
      <c r="L26" s="138"/>
      <c r="M26" s="138"/>
      <c r="N26" s="138"/>
      <c r="O26" s="139"/>
      <c r="P26" s="125"/>
      <c r="S26" s="138"/>
      <c r="T26" s="135"/>
      <c r="U26" s="138"/>
      <c r="V26" s="138"/>
      <c r="W26" s="125"/>
      <c r="AC26" s="254"/>
      <c r="AD26" s="251" t="s">
        <v>42</v>
      </c>
      <c r="AE26" s="252"/>
      <c r="AF26" s="252"/>
      <c r="AG26" s="252"/>
      <c r="AH26" s="253"/>
      <c r="AI26" s="271" t="s">
        <v>43</v>
      </c>
      <c r="AJ26" s="272"/>
      <c r="AK26" s="272"/>
      <c r="AL26" s="272"/>
      <c r="AM26" s="273"/>
      <c r="AV26" s="3"/>
    </row>
    <row r="27" spans="1:48" hidden="1">
      <c r="A27" s="136"/>
      <c r="B27" s="3"/>
      <c r="C27" s="125"/>
      <c r="D27" s="3"/>
      <c r="E27" s="137"/>
      <c r="F27" s="3"/>
      <c r="G27" s="3"/>
      <c r="H27" s="3"/>
      <c r="I27" s="3"/>
      <c r="J27" s="138"/>
      <c r="K27" s="138"/>
      <c r="L27" s="138"/>
      <c r="M27" s="138"/>
      <c r="N27" s="138"/>
      <c r="O27" s="139"/>
      <c r="P27" s="125"/>
      <c r="S27" s="138"/>
      <c r="T27" s="135"/>
      <c r="U27" s="138"/>
      <c r="V27" s="138"/>
      <c r="W27" s="127"/>
      <c r="AC27" s="254"/>
      <c r="AD27" s="255" t="str">
        <f>IFERROR(VLOOKUP(L10,リスト!#REF!,2,FALSE),IFERROR(VLOOKUP(L10,リスト!B2:D8,2,FALSE)*AJ10,""))</f>
        <v/>
      </c>
      <c r="AE27" s="256"/>
      <c r="AF27" s="256"/>
      <c r="AG27" s="257" t="s">
        <v>6</v>
      </c>
      <c r="AH27" s="257"/>
      <c r="AI27" s="267">
        <f>MIN(AD27,ROUNDDOWN((H35+H44)/1000,0))</f>
        <v>0</v>
      </c>
      <c r="AJ27" s="268"/>
      <c r="AK27" s="268"/>
      <c r="AL27" s="263" t="s">
        <v>6</v>
      </c>
      <c r="AM27" s="264"/>
    </row>
    <row r="28" spans="1:48" ht="14.25" hidden="1" thickBot="1">
      <c r="A28" s="125" t="s">
        <v>183</v>
      </c>
      <c r="B28" s="3"/>
      <c r="C28" s="125"/>
      <c r="D28" s="3"/>
      <c r="E28" s="137"/>
      <c r="F28" s="3"/>
      <c r="G28" s="3"/>
      <c r="H28" s="3"/>
      <c r="I28" s="3"/>
      <c r="J28" s="138"/>
      <c r="K28" s="138"/>
      <c r="L28" s="138"/>
      <c r="M28" s="138"/>
      <c r="N28" s="138"/>
      <c r="O28" s="139"/>
      <c r="P28" s="125"/>
      <c r="S28" s="138"/>
      <c r="T28" s="135"/>
      <c r="U28" s="138"/>
      <c r="V28" s="138"/>
      <c r="W28" s="127"/>
      <c r="AC28" s="254"/>
      <c r="AD28" s="255"/>
      <c r="AE28" s="256"/>
      <c r="AF28" s="256"/>
      <c r="AG28" s="257"/>
      <c r="AH28" s="257"/>
      <c r="AI28" s="269"/>
      <c r="AJ28" s="270"/>
      <c r="AK28" s="270"/>
      <c r="AL28" s="265"/>
      <c r="AM28" s="266"/>
    </row>
    <row r="29" spans="1:48" ht="15" hidden="1" customHeight="1">
      <c r="A29" s="183" t="s">
        <v>44</v>
      </c>
      <c r="B29" s="184"/>
      <c r="C29" s="184"/>
      <c r="D29" s="184"/>
      <c r="E29" s="184"/>
      <c r="F29" s="184"/>
      <c r="G29" s="185"/>
      <c r="H29" s="184" t="s">
        <v>45</v>
      </c>
      <c r="I29" s="184"/>
      <c r="J29" s="184"/>
      <c r="K29" s="184"/>
      <c r="L29" s="184"/>
      <c r="M29" s="183" t="s">
        <v>46</v>
      </c>
      <c r="N29" s="184"/>
      <c r="O29" s="184"/>
      <c r="P29" s="184"/>
      <c r="Q29" s="184"/>
      <c r="R29" s="184"/>
      <c r="S29" s="184"/>
      <c r="T29" s="184"/>
      <c r="U29" s="184"/>
      <c r="V29" s="184"/>
      <c r="W29" s="184"/>
      <c r="X29" s="184"/>
      <c r="Y29" s="184"/>
      <c r="Z29" s="184"/>
      <c r="AA29" s="184"/>
      <c r="AB29" s="184"/>
      <c r="AC29" s="184"/>
      <c r="AD29" s="184"/>
      <c r="AE29" s="184"/>
      <c r="AF29" s="184"/>
      <c r="AG29" s="184"/>
      <c r="AH29" s="184"/>
      <c r="AI29" s="189"/>
      <c r="AJ29" s="189"/>
      <c r="AK29" s="189"/>
      <c r="AL29" s="189"/>
      <c r="AM29" s="190"/>
    </row>
    <row r="30" spans="1:48" ht="15" hidden="1" customHeight="1">
      <c r="A30" s="87" t="s">
        <v>47</v>
      </c>
      <c r="B30" s="88"/>
      <c r="C30" s="88"/>
      <c r="D30" s="88"/>
      <c r="E30" s="89"/>
      <c r="F30" s="89"/>
      <c r="G30" s="90"/>
      <c r="H30" s="191"/>
      <c r="I30" s="191"/>
      <c r="J30" s="191"/>
      <c r="K30" s="191"/>
      <c r="L30" s="191"/>
      <c r="M30" s="186"/>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8"/>
    </row>
    <row r="31" spans="1:48" ht="15" hidden="1" customHeight="1">
      <c r="A31" s="72" t="s">
        <v>48</v>
      </c>
      <c r="B31" s="73"/>
      <c r="C31" s="73"/>
      <c r="D31" s="73"/>
      <c r="E31" s="74"/>
      <c r="F31" s="74"/>
      <c r="G31" s="75"/>
      <c r="H31" s="200"/>
      <c r="I31" s="200"/>
      <c r="J31" s="200"/>
      <c r="K31" s="200"/>
      <c r="L31" s="200"/>
      <c r="M31" s="201"/>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3"/>
    </row>
    <row r="32" spans="1:48" ht="15" hidden="1" customHeight="1">
      <c r="A32" s="72" t="s">
        <v>49</v>
      </c>
      <c r="B32" s="73"/>
      <c r="C32" s="73"/>
      <c r="D32" s="73"/>
      <c r="E32" s="74"/>
      <c r="F32" s="74"/>
      <c r="G32" s="75"/>
      <c r="H32" s="200"/>
      <c r="I32" s="200"/>
      <c r="J32" s="200"/>
      <c r="K32" s="200"/>
      <c r="L32" s="200"/>
      <c r="M32" s="201"/>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3"/>
    </row>
    <row r="33" spans="1:48" ht="15" hidden="1" customHeight="1">
      <c r="A33" s="72" t="s">
        <v>50</v>
      </c>
      <c r="B33" s="73"/>
      <c r="C33" s="73"/>
      <c r="D33" s="73"/>
      <c r="E33" s="74"/>
      <c r="F33" s="74"/>
      <c r="G33" s="75"/>
      <c r="H33" s="200"/>
      <c r="I33" s="200"/>
      <c r="J33" s="200"/>
      <c r="K33" s="200"/>
      <c r="L33" s="200"/>
      <c r="M33" s="201"/>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3"/>
      <c r="AV33" s="3"/>
    </row>
    <row r="34" spans="1:48" ht="15" hidden="1" customHeight="1">
      <c r="A34" s="72" t="s">
        <v>51</v>
      </c>
      <c r="B34" s="73"/>
      <c r="C34" s="73"/>
      <c r="D34" s="73"/>
      <c r="E34" s="74"/>
      <c r="F34" s="74"/>
      <c r="G34" s="75"/>
      <c r="H34" s="200"/>
      <c r="I34" s="200"/>
      <c r="J34" s="200"/>
      <c r="K34" s="200"/>
      <c r="L34" s="200"/>
      <c r="M34" s="201"/>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3"/>
    </row>
    <row r="35" spans="1:48" ht="15" hidden="1" customHeight="1">
      <c r="A35" s="76" t="s">
        <v>24</v>
      </c>
      <c r="B35" s="77"/>
      <c r="C35" s="77"/>
      <c r="D35" s="77"/>
      <c r="E35" s="77"/>
      <c r="F35" s="77"/>
      <c r="G35" s="78"/>
      <c r="H35" s="192">
        <f>SUM(H30:L34)</f>
        <v>0</v>
      </c>
      <c r="I35" s="192"/>
      <c r="J35" s="192"/>
      <c r="K35" s="192"/>
      <c r="L35" s="193"/>
      <c r="M35" s="194"/>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7"/>
    </row>
    <row r="36" spans="1:48" hidden="1">
      <c r="A36" s="136"/>
      <c r="B36" s="3"/>
      <c r="C36" s="125"/>
      <c r="D36" s="3"/>
      <c r="E36" s="137"/>
      <c r="F36" s="3"/>
      <c r="G36" s="3"/>
      <c r="H36" s="3"/>
      <c r="I36" s="3"/>
      <c r="J36" s="138"/>
      <c r="K36" s="138"/>
      <c r="L36" s="138"/>
      <c r="M36" s="138"/>
      <c r="N36" s="138"/>
      <c r="O36" s="139"/>
      <c r="P36" s="125"/>
      <c r="S36" s="138"/>
      <c r="T36" s="135"/>
      <c r="U36" s="138"/>
      <c r="V36" s="138"/>
      <c r="W36" s="127"/>
      <c r="AD36" s="125"/>
      <c r="AE36" s="126"/>
      <c r="AF36" s="126"/>
      <c r="AG36" s="126"/>
      <c r="AH36" s="127"/>
      <c r="AI36" s="198"/>
      <c r="AJ36" s="198"/>
      <c r="AK36" s="198"/>
      <c r="AL36" s="199"/>
      <c r="AM36" s="199"/>
    </row>
    <row r="37" spans="1:48" hidden="1">
      <c r="A37" s="125" t="s">
        <v>184</v>
      </c>
      <c r="B37" s="3"/>
      <c r="C37" s="125"/>
      <c r="D37" s="3"/>
      <c r="E37" s="137"/>
      <c r="F37" s="3"/>
      <c r="G37" s="3"/>
      <c r="H37" s="3"/>
      <c r="I37" s="3"/>
      <c r="J37" s="138"/>
      <c r="K37" s="138"/>
      <c r="L37" s="138"/>
      <c r="M37" s="138"/>
      <c r="N37" s="138"/>
      <c r="O37" s="139"/>
      <c r="P37" s="125"/>
      <c r="S37" s="138"/>
      <c r="T37" s="135"/>
      <c r="U37" s="138"/>
      <c r="V37" s="138"/>
      <c r="W37" s="127"/>
      <c r="AD37" s="125"/>
      <c r="AE37" s="126"/>
      <c r="AF37" s="126"/>
      <c r="AG37" s="126"/>
      <c r="AH37" s="127"/>
      <c r="AI37" s="198"/>
      <c r="AJ37" s="198"/>
      <c r="AK37" s="198"/>
      <c r="AL37" s="199"/>
      <c r="AM37" s="199"/>
    </row>
    <row r="38" spans="1:48" ht="15" hidden="1" customHeight="1">
      <c r="A38" s="183" t="s">
        <v>44</v>
      </c>
      <c r="B38" s="184"/>
      <c r="C38" s="184"/>
      <c r="D38" s="184"/>
      <c r="E38" s="184"/>
      <c r="F38" s="184"/>
      <c r="G38" s="185"/>
      <c r="H38" s="184" t="s">
        <v>45</v>
      </c>
      <c r="I38" s="184"/>
      <c r="J38" s="184"/>
      <c r="K38" s="184"/>
      <c r="L38" s="184"/>
      <c r="M38" s="183" t="s">
        <v>46</v>
      </c>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5"/>
    </row>
    <row r="39" spans="1:48" ht="15" hidden="1" customHeight="1">
      <c r="A39" s="87" t="s">
        <v>47</v>
      </c>
      <c r="B39" s="88"/>
      <c r="C39" s="88"/>
      <c r="D39" s="88"/>
      <c r="E39" s="89"/>
      <c r="F39" s="89"/>
      <c r="G39" s="90"/>
      <c r="H39" s="191"/>
      <c r="I39" s="191"/>
      <c r="J39" s="191"/>
      <c r="K39" s="191"/>
      <c r="L39" s="191"/>
      <c r="M39" s="186"/>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8"/>
    </row>
    <row r="40" spans="1:48" ht="15" hidden="1" customHeight="1">
      <c r="A40" s="72" t="s">
        <v>48</v>
      </c>
      <c r="B40" s="73"/>
      <c r="C40" s="73"/>
      <c r="D40" s="73"/>
      <c r="E40" s="74"/>
      <c r="F40" s="74"/>
      <c r="G40" s="75"/>
      <c r="H40" s="200"/>
      <c r="I40" s="200"/>
      <c r="J40" s="200"/>
      <c r="K40" s="200"/>
      <c r="L40" s="200"/>
      <c r="M40" s="201"/>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3"/>
    </row>
    <row r="41" spans="1:48" ht="15" hidden="1" customHeight="1">
      <c r="A41" s="72" t="s">
        <v>49</v>
      </c>
      <c r="B41" s="73"/>
      <c r="C41" s="73"/>
      <c r="D41" s="73"/>
      <c r="E41" s="74"/>
      <c r="F41" s="74"/>
      <c r="G41" s="75"/>
      <c r="H41" s="200"/>
      <c r="I41" s="200"/>
      <c r="J41" s="200"/>
      <c r="K41" s="200"/>
      <c r="L41" s="200"/>
      <c r="M41" s="201"/>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3"/>
    </row>
    <row r="42" spans="1:48" ht="15" hidden="1" customHeight="1">
      <c r="A42" s="72" t="s">
        <v>50</v>
      </c>
      <c r="B42" s="73"/>
      <c r="C42" s="73"/>
      <c r="D42" s="73"/>
      <c r="E42" s="74"/>
      <c r="F42" s="74"/>
      <c r="G42" s="75"/>
      <c r="H42" s="200"/>
      <c r="I42" s="200"/>
      <c r="J42" s="200"/>
      <c r="K42" s="200"/>
      <c r="L42" s="200"/>
      <c r="M42" s="201"/>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3"/>
      <c r="AV42" s="3"/>
    </row>
    <row r="43" spans="1:48" ht="15" hidden="1" customHeight="1">
      <c r="A43" s="72" t="s">
        <v>51</v>
      </c>
      <c r="B43" s="73"/>
      <c r="C43" s="73"/>
      <c r="D43" s="73"/>
      <c r="E43" s="74"/>
      <c r="F43" s="74"/>
      <c r="G43" s="75"/>
      <c r="H43" s="200"/>
      <c r="I43" s="200"/>
      <c r="J43" s="200"/>
      <c r="K43" s="200"/>
      <c r="L43" s="200"/>
      <c r="M43" s="201"/>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3"/>
    </row>
    <row r="44" spans="1:48" ht="15" hidden="1" customHeight="1">
      <c r="A44" s="76" t="s">
        <v>24</v>
      </c>
      <c r="B44" s="77"/>
      <c r="C44" s="77"/>
      <c r="D44" s="77"/>
      <c r="E44" s="77"/>
      <c r="F44" s="77"/>
      <c r="G44" s="78"/>
      <c r="H44" s="192">
        <f>SUM(H39:L43)</f>
        <v>0</v>
      </c>
      <c r="I44" s="192"/>
      <c r="J44" s="192"/>
      <c r="K44" s="192"/>
      <c r="L44" s="193"/>
      <c r="M44" s="194"/>
      <c r="N44" s="195"/>
      <c r="O44" s="195"/>
      <c r="P44" s="195"/>
      <c r="Q44" s="195"/>
      <c r="R44" s="195"/>
      <c r="S44" s="195"/>
      <c r="T44" s="195"/>
      <c r="U44" s="195"/>
      <c r="V44" s="195"/>
      <c r="W44" s="195"/>
      <c r="X44" s="195"/>
      <c r="Y44" s="195"/>
      <c r="Z44" s="195"/>
      <c r="AA44" s="195"/>
      <c r="AB44" s="195"/>
      <c r="AC44" s="195"/>
      <c r="AD44" s="195"/>
      <c r="AE44" s="195"/>
      <c r="AF44" s="195"/>
      <c r="AG44" s="195"/>
      <c r="AH44" s="196"/>
      <c r="AI44" s="195"/>
      <c r="AJ44" s="195"/>
      <c r="AK44" s="195"/>
      <c r="AL44" s="195"/>
      <c r="AM44" s="197"/>
    </row>
    <row r="45" spans="1:48" ht="6" customHeight="1" thickBot="1">
      <c r="A45" s="140"/>
      <c r="B45" s="140"/>
      <c r="C45" s="140"/>
      <c r="D45" s="140"/>
      <c r="E45" s="141"/>
      <c r="F45" s="141"/>
      <c r="G45" s="141"/>
      <c r="H45" s="141"/>
      <c r="I45" s="141"/>
      <c r="J45" s="142"/>
      <c r="K45" s="142"/>
      <c r="L45" s="142"/>
      <c r="M45" s="142"/>
      <c r="N45" s="142"/>
      <c r="AH45" s="151"/>
    </row>
    <row r="46" spans="1:48" s="3" customFormat="1" ht="19.5" customHeight="1">
      <c r="A46" s="147" t="s">
        <v>196</v>
      </c>
      <c r="B46" s="68"/>
      <c r="C46" s="68"/>
      <c r="D46" s="68"/>
      <c r="E46" s="68"/>
      <c r="F46" s="68"/>
      <c r="G46" s="68"/>
      <c r="H46" s="68"/>
      <c r="I46" s="69"/>
      <c r="J46" s="71"/>
      <c r="K46" s="68"/>
      <c r="L46" s="70"/>
      <c r="M46" s="70"/>
      <c r="N46" s="70"/>
      <c r="O46" s="68"/>
      <c r="P46" s="68"/>
      <c r="Q46" s="68"/>
      <c r="R46" s="68"/>
      <c r="S46" s="68"/>
      <c r="T46" s="79"/>
      <c r="U46" s="79"/>
      <c r="V46" s="79"/>
      <c r="W46" s="79"/>
      <c r="AC46" s="254"/>
      <c r="AD46" s="251" t="s">
        <v>42</v>
      </c>
      <c r="AE46" s="252"/>
      <c r="AF46" s="252"/>
      <c r="AG46" s="252"/>
      <c r="AH46" s="252"/>
      <c r="AI46" s="271" t="s">
        <v>43</v>
      </c>
      <c r="AJ46" s="272"/>
      <c r="AK46" s="272"/>
      <c r="AL46" s="272"/>
      <c r="AM46" s="273"/>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54"/>
      <c r="AD47" s="274" t="str">
        <f>IFERROR(VLOOKUP(L10,リスト!B2:E8,4,FALSE)*AJ10,"")</f>
        <v/>
      </c>
      <c r="AE47" s="275"/>
      <c r="AF47" s="275"/>
      <c r="AG47" s="278" t="s">
        <v>6</v>
      </c>
      <c r="AH47" s="278"/>
      <c r="AI47" s="280" t="str">
        <f>IF(AD47="","",MIN(AD47,ROUNDDOWN(H55/1000,0)))</f>
        <v/>
      </c>
      <c r="AJ47" s="281"/>
      <c r="AK47" s="281"/>
      <c r="AL47" s="278" t="s">
        <v>6</v>
      </c>
      <c r="AM47" s="279"/>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54"/>
      <c r="AD48" s="276"/>
      <c r="AE48" s="277"/>
      <c r="AF48" s="277"/>
      <c r="AG48" s="278"/>
      <c r="AH48" s="278"/>
      <c r="AI48" s="282"/>
      <c r="AJ48" s="283"/>
      <c r="AK48" s="283"/>
      <c r="AL48" s="278"/>
      <c r="AM48" s="279"/>
      <c r="AT48" s="4"/>
    </row>
    <row r="49" spans="1:48" ht="15" customHeight="1">
      <c r="A49" s="183" t="s">
        <v>44</v>
      </c>
      <c r="B49" s="184"/>
      <c r="C49" s="184"/>
      <c r="D49" s="184"/>
      <c r="E49" s="184"/>
      <c r="F49" s="184"/>
      <c r="G49" s="185"/>
      <c r="H49" s="184" t="s">
        <v>45</v>
      </c>
      <c r="I49" s="184"/>
      <c r="J49" s="184"/>
      <c r="K49" s="184"/>
      <c r="L49" s="184"/>
      <c r="M49" s="183" t="s">
        <v>226</v>
      </c>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5"/>
    </row>
    <row r="50" spans="1:48" ht="15" customHeight="1">
      <c r="A50" s="87" t="s">
        <v>198</v>
      </c>
      <c r="B50" s="88"/>
      <c r="D50" s="88"/>
      <c r="E50" s="89"/>
      <c r="F50" s="89"/>
      <c r="G50" s="90"/>
      <c r="H50" s="191"/>
      <c r="I50" s="191"/>
      <c r="J50" s="191"/>
      <c r="K50" s="191"/>
      <c r="L50" s="191"/>
      <c r="M50" s="284"/>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6"/>
    </row>
    <row r="51" spans="1:48" ht="15" customHeight="1">
      <c r="A51" s="72" t="s">
        <v>49</v>
      </c>
      <c r="B51" s="73"/>
      <c r="C51" s="73"/>
      <c r="D51" s="73"/>
      <c r="E51" s="74"/>
      <c r="F51" s="74"/>
      <c r="G51" s="75"/>
      <c r="H51" s="200"/>
      <c r="I51" s="200"/>
      <c r="J51" s="200"/>
      <c r="K51" s="200"/>
      <c r="L51" s="200"/>
      <c r="M51" s="287"/>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9"/>
    </row>
    <row r="52" spans="1:48" ht="15" customHeight="1">
      <c r="A52" s="72"/>
      <c r="B52" s="73"/>
      <c r="C52" s="73"/>
      <c r="D52" s="73"/>
      <c r="E52" s="74"/>
      <c r="F52" s="74"/>
      <c r="G52" s="75"/>
      <c r="H52" s="200"/>
      <c r="I52" s="200"/>
      <c r="J52" s="200"/>
      <c r="K52" s="200"/>
      <c r="L52" s="200"/>
      <c r="M52" s="287"/>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9"/>
    </row>
    <row r="53" spans="1:48" ht="15" customHeight="1">
      <c r="A53" s="72"/>
      <c r="B53" s="73"/>
      <c r="C53" s="73"/>
      <c r="D53" s="73"/>
      <c r="E53" s="74"/>
      <c r="F53" s="74"/>
      <c r="G53" s="75"/>
      <c r="H53" s="200"/>
      <c r="I53" s="200"/>
      <c r="J53" s="200"/>
      <c r="K53" s="200"/>
      <c r="L53" s="200"/>
      <c r="M53" s="287"/>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9"/>
    </row>
    <row r="54" spans="1:48" ht="15" customHeight="1">
      <c r="A54" s="72"/>
      <c r="B54" s="73"/>
      <c r="C54" s="73"/>
      <c r="D54" s="73"/>
      <c r="E54" s="74"/>
      <c r="F54" s="74"/>
      <c r="G54" s="75"/>
      <c r="H54" s="200"/>
      <c r="I54" s="200"/>
      <c r="J54" s="200"/>
      <c r="K54" s="200"/>
      <c r="L54" s="200"/>
      <c r="M54" s="287"/>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9"/>
    </row>
    <row r="55" spans="1:48" ht="15" customHeight="1">
      <c r="A55" s="76" t="s">
        <v>24</v>
      </c>
      <c r="B55" s="80"/>
      <c r="C55" s="80"/>
      <c r="D55" s="80"/>
      <c r="E55" s="77"/>
      <c r="F55" s="77"/>
      <c r="G55" s="78"/>
      <c r="H55" s="192">
        <f>SUM(H50:L54)</f>
        <v>0</v>
      </c>
      <c r="I55" s="192"/>
      <c r="J55" s="192"/>
      <c r="K55" s="192"/>
      <c r="L55" s="193"/>
      <c r="M55" s="194"/>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7"/>
    </row>
    <row r="56" spans="1:48" ht="4.5" customHeight="1">
      <c r="A56" s="140"/>
      <c r="B56" s="140"/>
      <c r="C56" s="140"/>
      <c r="D56" s="140"/>
      <c r="E56" s="143"/>
      <c r="F56" s="143"/>
      <c r="G56" s="143"/>
      <c r="H56" s="143"/>
      <c r="I56" s="143"/>
      <c r="J56" s="144"/>
      <c r="K56" s="144"/>
      <c r="L56" s="144"/>
      <c r="M56" s="144"/>
      <c r="N56" s="144"/>
      <c r="O56" s="143"/>
      <c r="P56" s="143"/>
      <c r="Q56" s="143"/>
      <c r="R56" s="143"/>
      <c r="S56" s="143"/>
      <c r="T56" s="143"/>
      <c r="U56" s="143"/>
      <c r="V56" s="143"/>
      <c r="W56" s="143"/>
      <c r="X56" s="143"/>
      <c r="Y56" s="145"/>
      <c r="Z56" s="145"/>
      <c r="AA56" s="145"/>
      <c r="AB56" s="145"/>
      <c r="AC56" s="145"/>
      <c r="AD56" s="145"/>
      <c r="AE56" s="143"/>
      <c r="AF56" s="143"/>
      <c r="AG56" s="143"/>
      <c r="AH56" s="143"/>
      <c r="AI56" s="143"/>
      <c r="AJ56" s="143"/>
      <c r="AK56" s="143"/>
      <c r="AL56" s="143"/>
      <c r="AM56" s="143"/>
    </row>
    <row r="57" spans="1:48">
      <c r="A57" s="2" t="s">
        <v>193</v>
      </c>
    </row>
    <row r="58" spans="1:48">
      <c r="A58" s="2" t="s">
        <v>225</v>
      </c>
    </row>
    <row r="59" spans="1:48">
      <c r="AI59" s="199"/>
      <c r="AJ59" s="199"/>
      <c r="AK59" s="199"/>
      <c r="AL59" s="199"/>
      <c r="AM59" s="199"/>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3">
    <dataValidation allowBlank="1" sqref="D9:G9" xr:uid="{A0486FD8-9C33-4384-A136-8AA2AF09AFEE}"/>
    <dataValidation type="list" allowBlank="1" showInputMessage="1" showErrorMessage="1" sqref="X15:Z17 X21:Z22" xr:uid="{77EE6130-9A23-48FF-9731-0CB5F53D16BF}">
      <formula1>"✔"</formula1>
    </dataValidation>
    <dataValidation imeMode="halfAlpha" allowBlank="1" showInputMessage="1" showErrorMessage="1" sqref="S26:V28 J26:N28 S37:V37 J37:N37" xr:uid="{8653115C-E9F9-4B3C-B133-074177B612C2}"/>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01FF8921-100C-4825-AA89-3F220C070A5A}">
          <x14:formula1>
            <xm:f>リスト!$B$2:$B$8</xm:f>
          </x14:formula1>
          <xm:sqref>L10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BC993-2157-4676-AA22-B3A495DCD83C}">
  <dimension ref="A1:AV59"/>
  <sheetViews>
    <sheetView showGridLines="0" showZeros="0" topLeftCell="A8" zoomScaleNormal="100" zoomScaleSheetLayoutView="100" workbookViewId="0">
      <selection activeCell="P19" sqref="P19:V1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13" t="s">
        <v>201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5"/>
    </row>
    <row r="4" spans="1:48" ht="9"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row>
    <row r="5" spans="1:48">
      <c r="A5" s="216" t="s">
        <v>28</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8"/>
    </row>
    <row r="6" spans="1:48" ht="4.5" customHeight="1">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row>
    <row r="7" spans="1:48" ht="17.25" customHeight="1">
      <c r="A7" s="183" t="s">
        <v>29</v>
      </c>
      <c r="B7" s="184"/>
      <c r="C7" s="184"/>
      <c r="D7" s="184"/>
      <c r="E7" s="184"/>
      <c r="F7" s="184"/>
      <c r="G7" s="185"/>
      <c r="H7" s="238"/>
      <c r="I7" s="239"/>
      <c r="J7" s="239"/>
      <c r="K7" s="239"/>
      <c r="L7" s="239"/>
      <c r="M7" s="239"/>
      <c r="N7" s="240"/>
      <c r="O7" s="183" t="s">
        <v>30</v>
      </c>
      <c r="P7" s="184"/>
      <c r="Q7" s="184"/>
      <c r="R7" s="184"/>
      <c r="S7" s="185"/>
      <c r="T7" s="241"/>
      <c r="U7" s="242"/>
      <c r="V7" s="242"/>
      <c r="W7" s="242"/>
      <c r="X7" s="242"/>
      <c r="Y7" s="242"/>
      <c r="Z7" s="242"/>
      <c r="AA7" s="242"/>
      <c r="AB7" s="242"/>
      <c r="AC7" s="242"/>
      <c r="AD7" s="242"/>
      <c r="AE7" s="242"/>
      <c r="AF7" s="242"/>
      <c r="AG7" s="242"/>
      <c r="AH7" s="242"/>
      <c r="AI7" s="242"/>
      <c r="AJ7" s="242"/>
      <c r="AK7" s="242"/>
      <c r="AL7" s="242"/>
      <c r="AM7" s="243"/>
    </row>
    <row r="8" spans="1:48">
      <c r="A8" s="219" t="s">
        <v>31</v>
      </c>
      <c r="B8" s="220"/>
      <c r="C8" s="221"/>
      <c r="D8" s="183" t="s">
        <v>32</v>
      </c>
      <c r="E8" s="184"/>
      <c r="F8" s="184"/>
      <c r="G8" s="185"/>
      <c r="H8" s="183" t="s">
        <v>20</v>
      </c>
      <c r="I8" s="184"/>
      <c r="J8" s="184"/>
      <c r="K8" s="184"/>
      <c r="L8" s="184"/>
      <c r="M8" s="184"/>
      <c r="N8" s="184"/>
      <c r="O8" s="184"/>
      <c r="P8" s="184"/>
      <c r="Q8" s="184"/>
      <c r="R8" s="184"/>
      <c r="S8" s="185"/>
      <c r="T8" s="219" t="s">
        <v>33</v>
      </c>
      <c r="U8" s="220"/>
      <c r="V8" s="221"/>
      <c r="W8" s="183" t="s">
        <v>14</v>
      </c>
      <c r="X8" s="184"/>
      <c r="Y8" s="184"/>
      <c r="Z8" s="184"/>
      <c r="AA8" s="184"/>
      <c r="AB8" s="184"/>
      <c r="AC8" s="184"/>
      <c r="AD8" s="184"/>
      <c r="AE8" s="184"/>
      <c r="AF8" s="185"/>
      <c r="AG8" s="226" t="s">
        <v>34</v>
      </c>
      <c r="AH8" s="227"/>
      <c r="AI8" s="227"/>
      <c r="AJ8" s="227"/>
      <c r="AK8" s="227"/>
      <c r="AL8" s="227"/>
      <c r="AM8" s="228"/>
    </row>
    <row r="9" spans="1:48" ht="17.25" customHeight="1">
      <c r="A9" s="222"/>
      <c r="B9" s="189"/>
      <c r="C9" s="190"/>
      <c r="D9" s="223" t="s">
        <v>189</v>
      </c>
      <c r="E9" s="224"/>
      <c r="F9" s="224"/>
      <c r="G9" s="225"/>
      <c r="H9" s="229"/>
      <c r="I9" s="230"/>
      <c r="J9" s="230"/>
      <c r="K9" s="230"/>
      <c r="L9" s="230"/>
      <c r="M9" s="230"/>
      <c r="N9" s="230"/>
      <c r="O9" s="230"/>
      <c r="P9" s="230"/>
      <c r="Q9" s="230"/>
      <c r="R9" s="230"/>
      <c r="S9" s="231"/>
      <c r="T9" s="222"/>
      <c r="U9" s="189"/>
      <c r="V9" s="190"/>
      <c r="W9" s="232"/>
      <c r="X9" s="233"/>
      <c r="Y9" s="233"/>
      <c r="Z9" s="233"/>
      <c r="AA9" s="233"/>
      <c r="AB9" s="233"/>
      <c r="AC9" s="233"/>
      <c r="AD9" s="233"/>
      <c r="AE9" s="233"/>
      <c r="AF9" s="234"/>
      <c r="AG9" s="235" t="s">
        <v>211</v>
      </c>
      <c r="AH9" s="236"/>
      <c r="AI9" s="236"/>
      <c r="AJ9" s="236"/>
      <c r="AK9" s="236"/>
      <c r="AL9" s="236"/>
      <c r="AM9" s="237"/>
      <c r="AV9" s="3"/>
    </row>
    <row r="10" spans="1:48" s="3" customFormat="1" ht="20.25" customHeight="1">
      <c r="A10" s="183" t="s">
        <v>35</v>
      </c>
      <c r="B10" s="184"/>
      <c r="C10" s="184"/>
      <c r="D10" s="184"/>
      <c r="E10" s="184"/>
      <c r="F10" s="184"/>
      <c r="G10" s="184"/>
      <c r="H10" s="184"/>
      <c r="I10" s="184"/>
      <c r="J10" s="184"/>
      <c r="K10" s="185"/>
      <c r="L10" s="258"/>
      <c r="M10" s="259"/>
      <c r="N10" s="259"/>
      <c r="O10" s="259"/>
      <c r="P10" s="259"/>
      <c r="Q10" s="259"/>
      <c r="R10" s="259"/>
      <c r="S10" s="259"/>
      <c r="T10" s="259"/>
      <c r="U10" s="259"/>
      <c r="V10" s="259"/>
      <c r="W10" s="259"/>
      <c r="X10" s="259"/>
      <c r="Y10" s="259"/>
      <c r="Z10" s="259"/>
      <c r="AA10" s="259"/>
      <c r="AB10" s="259"/>
      <c r="AC10" s="259"/>
      <c r="AD10" s="259"/>
      <c r="AE10" s="259"/>
      <c r="AF10" s="260"/>
      <c r="AG10" s="245" t="s">
        <v>36</v>
      </c>
      <c r="AH10" s="227"/>
      <c r="AI10" s="228"/>
      <c r="AJ10" s="242"/>
      <c r="AK10" s="242"/>
      <c r="AL10" s="246" t="s">
        <v>37</v>
      </c>
      <c r="AM10" s="247"/>
      <c r="AP10" s="244"/>
      <c r="AQ10" s="244"/>
      <c r="AR10" s="244"/>
      <c r="AS10" s="244"/>
      <c r="AT10" s="244"/>
      <c r="AU10" s="244"/>
    </row>
    <row r="11" spans="1:48" s="3" customFormat="1" ht="18" hidden="1" customHeight="1">
      <c r="A11" s="248" t="s">
        <v>38</v>
      </c>
      <c r="B11" s="249"/>
      <c r="C11" s="249"/>
      <c r="D11" s="249"/>
      <c r="E11" s="249"/>
      <c r="F11" s="249"/>
      <c r="G11" s="249"/>
      <c r="H11" s="250"/>
      <c r="I11" s="5"/>
      <c r="J11" s="128"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1"/>
      <c r="B12" s="131"/>
      <c r="C12" s="131"/>
      <c r="D12" s="131"/>
      <c r="E12" s="131"/>
      <c r="F12" s="131"/>
      <c r="G12" s="131"/>
      <c r="H12" s="131"/>
      <c r="I12" s="132"/>
      <c r="J12" s="133"/>
      <c r="K12" s="132"/>
      <c r="L12" s="130"/>
      <c r="M12" s="130"/>
      <c r="N12" s="130"/>
      <c r="O12" s="130"/>
      <c r="P12" s="130"/>
      <c r="Q12" s="130"/>
      <c r="R12" s="130"/>
      <c r="S12" s="130"/>
      <c r="T12" s="130"/>
      <c r="U12" s="132"/>
      <c r="V12" s="130"/>
      <c r="W12" s="130"/>
      <c r="X12" s="130"/>
      <c r="Y12" s="133"/>
      <c r="Z12" s="134"/>
      <c r="AA12" s="132"/>
      <c r="AB12" s="130"/>
      <c r="AC12" s="130"/>
      <c r="AD12" s="130"/>
      <c r="AE12" s="130"/>
      <c r="AF12" s="130"/>
      <c r="AG12" s="130"/>
      <c r="AH12" s="130"/>
      <c r="AI12" s="130"/>
      <c r="AJ12" s="130"/>
      <c r="AK12" s="130"/>
      <c r="AL12" s="130"/>
      <c r="AM12" s="130"/>
    </row>
    <row r="13" spans="1:48" s="3" customFormat="1" ht="12">
      <c r="A13" s="216" t="s">
        <v>39</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row>
    <row r="14" spans="1:48" s="3" customFormat="1" ht="3" customHeight="1">
      <c r="I14" s="85"/>
      <c r="J14" s="13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07" t="s">
        <v>190</v>
      </c>
      <c r="B15" s="208"/>
      <c r="C15" s="208"/>
      <c r="D15" s="208"/>
      <c r="E15" s="208"/>
      <c r="F15" s="208"/>
      <c r="G15" s="208"/>
      <c r="H15" s="208"/>
      <c r="I15" s="208"/>
      <c r="J15" s="208"/>
      <c r="K15" s="208"/>
      <c r="L15" s="208"/>
      <c r="M15" s="208"/>
      <c r="N15" s="208"/>
      <c r="O15" s="208"/>
      <c r="P15" s="208"/>
      <c r="Q15" s="208"/>
      <c r="R15" s="208"/>
      <c r="S15" s="208"/>
      <c r="T15" s="208"/>
      <c r="U15" s="208"/>
      <c r="V15" s="208"/>
      <c r="W15" s="209"/>
      <c r="X15" s="204" t="s">
        <v>40</v>
      </c>
      <c r="Y15" s="205"/>
      <c r="Z15" s="206"/>
      <c r="AA15" s="261" t="s">
        <v>187</v>
      </c>
      <c r="AB15" s="262"/>
      <c r="AC15" s="262"/>
      <c r="AD15" s="262"/>
      <c r="AE15" s="262"/>
      <c r="AF15" s="262"/>
      <c r="AG15" s="262"/>
      <c r="AH15" s="262"/>
      <c r="AI15" s="262"/>
      <c r="AJ15" s="262"/>
      <c r="AK15" s="262"/>
      <c r="AL15" s="262"/>
      <c r="AM15" s="262"/>
    </row>
    <row r="16" spans="1:48" s="3" customFormat="1" ht="18" hidden="1" customHeight="1">
      <c r="A16" s="207" t="s">
        <v>191</v>
      </c>
      <c r="B16" s="208"/>
      <c r="C16" s="208"/>
      <c r="D16" s="208"/>
      <c r="E16" s="208"/>
      <c r="F16" s="208"/>
      <c r="G16" s="208"/>
      <c r="H16" s="208"/>
      <c r="I16" s="208"/>
      <c r="J16" s="208"/>
      <c r="K16" s="208"/>
      <c r="L16" s="208"/>
      <c r="M16" s="208"/>
      <c r="N16" s="208"/>
      <c r="O16" s="208"/>
      <c r="P16" s="208"/>
      <c r="Q16" s="208"/>
      <c r="R16" s="208"/>
      <c r="S16" s="208"/>
      <c r="T16" s="208"/>
      <c r="U16" s="208"/>
      <c r="V16" s="208"/>
      <c r="W16" s="209"/>
      <c r="X16" s="204" t="s">
        <v>40</v>
      </c>
      <c r="Y16" s="205"/>
      <c r="Z16" s="206"/>
      <c r="AA16" s="261" t="s">
        <v>186</v>
      </c>
      <c r="AB16" s="262"/>
      <c r="AC16" s="262"/>
      <c r="AD16" s="262"/>
      <c r="AE16" s="262"/>
      <c r="AF16" s="262"/>
      <c r="AG16" s="262"/>
      <c r="AH16" s="262"/>
      <c r="AI16" s="262"/>
      <c r="AJ16" s="262"/>
      <c r="AK16" s="262"/>
      <c r="AL16" s="262"/>
      <c r="AM16" s="262"/>
    </row>
    <row r="17" spans="1:48" s="3" customFormat="1" ht="18" customHeight="1">
      <c r="A17" s="210" t="s">
        <v>185</v>
      </c>
      <c r="B17" s="211"/>
      <c r="C17" s="211"/>
      <c r="D17" s="211"/>
      <c r="E17" s="211"/>
      <c r="F17" s="211"/>
      <c r="G17" s="211"/>
      <c r="H17" s="211"/>
      <c r="I17" s="211"/>
      <c r="J17" s="211"/>
      <c r="K17" s="211"/>
      <c r="L17" s="211"/>
      <c r="M17" s="211"/>
      <c r="N17" s="211"/>
      <c r="O17" s="211"/>
      <c r="P17" s="211"/>
      <c r="Q17" s="211"/>
      <c r="R17" s="211"/>
      <c r="S17" s="211"/>
      <c r="T17" s="211"/>
      <c r="U17" s="211"/>
      <c r="V17" s="211"/>
      <c r="W17" s="212"/>
      <c r="X17" s="204" t="s">
        <v>40</v>
      </c>
      <c r="Y17" s="205"/>
      <c r="Z17" s="206"/>
      <c r="AA17" s="146"/>
      <c r="AB17" s="146"/>
      <c r="AC17" s="146"/>
      <c r="AD17" s="146"/>
      <c r="AE17" s="146"/>
      <c r="AF17" s="146"/>
      <c r="AG17" s="146"/>
      <c r="AH17" s="146"/>
      <c r="AI17" s="146"/>
      <c r="AJ17" s="146"/>
      <c r="AK17" s="146"/>
      <c r="AL17" s="146"/>
      <c r="AM17" s="146"/>
    </row>
    <row r="18" spans="1:48" s="3" customFormat="1" ht="6" customHeight="1">
      <c r="I18" s="85"/>
      <c r="J18" s="135"/>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16" t="s">
        <v>192</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8"/>
    </row>
    <row r="20" spans="1:48" s="3" customFormat="1" ht="3" customHeight="1">
      <c r="I20" s="85"/>
      <c r="J20" s="13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07" t="s">
        <v>197</v>
      </c>
      <c r="B21" s="208"/>
      <c r="C21" s="208"/>
      <c r="D21" s="208"/>
      <c r="E21" s="208"/>
      <c r="F21" s="208"/>
      <c r="G21" s="208"/>
      <c r="H21" s="208"/>
      <c r="I21" s="208"/>
      <c r="J21" s="208"/>
      <c r="K21" s="208"/>
      <c r="L21" s="208"/>
      <c r="M21" s="208"/>
      <c r="N21" s="208"/>
      <c r="O21" s="208"/>
      <c r="P21" s="208"/>
      <c r="Q21" s="208"/>
      <c r="R21" s="208"/>
      <c r="S21" s="208"/>
      <c r="T21" s="208"/>
      <c r="U21" s="208"/>
      <c r="V21" s="208"/>
      <c r="W21" s="208"/>
      <c r="X21" s="204" t="s">
        <v>40</v>
      </c>
      <c r="Y21" s="205"/>
      <c r="Z21" s="206"/>
      <c r="AA21" s="148"/>
      <c r="AB21" s="148"/>
      <c r="AC21" s="148"/>
      <c r="AD21" s="148"/>
      <c r="AE21" s="148"/>
      <c r="AF21" s="148"/>
      <c r="AG21" s="148"/>
    </row>
    <row r="22" spans="1:48" s="3" customFormat="1" ht="18" hidden="1" customHeight="1">
      <c r="A22" s="207" t="s">
        <v>194</v>
      </c>
      <c r="B22" s="208"/>
      <c r="C22" s="208"/>
      <c r="D22" s="208"/>
      <c r="E22" s="208"/>
      <c r="F22" s="208"/>
      <c r="G22" s="208"/>
      <c r="H22" s="208"/>
      <c r="I22" s="208"/>
      <c r="J22" s="208"/>
      <c r="K22" s="208"/>
      <c r="L22" s="208"/>
      <c r="M22" s="208"/>
      <c r="N22" s="208"/>
      <c r="O22" s="208"/>
      <c r="P22" s="208"/>
      <c r="Q22" s="208"/>
      <c r="R22" s="208"/>
      <c r="S22" s="208"/>
      <c r="T22" s="208"/>
      <c r="U22" s="208"/>
      <c r="V22" s="208"/>
      <c r="W22" s="208"/>
      <c r="X22" s="204" t="s">
        <v>40</v>
      </c>
      <c r="Y22" s="205"/>
      <c r="Z22" s="206"/>
      <c r="AA22" s="148"/>
      <c r="AB22" s="148"/>
      <c r="AC22" s="148"/>
      <c r="AD22" s="148"/>
      <c r="AE22" s="148"/>
      <c r="AF22" s="148"/>
      <c r="AG22" s="148"/>
    </row>
    <row r="23" spans="1:48" s="3" customFormat="1" ht="6" customHeight="1">
      <c r="I23" s="85"/>
      <c r="J23" s="135"/>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16" t="s">
        <v>41</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8"/>
    </row>
    <row r="25" spans="1:48" s="3" customFormat="1" ht="3" customHeight="1">
      <c r="I25" s="85"/>
      <c r="J25" s="135"/>
      <c r="L25" s="6"/>
      <c r="M25" s="6"/>
      <c r="N25" s="6"/>
      <c r="O25" s="6"/>
      <c r="P25" s="6"/>
      <c r="Q25" s="6"/>
      <c r="R25" s="6"/>
      <c r="S25" s="6"/>
      <c r="T25" s="6"/>
      <c r="U25" s="6"/>
      <c r="V25" s="6"/>
      <c r="W25" s="6"/>
      <c r="X25" s="6"/>
      <c r="Y25" s="6"/>
      <c r="Z25" s="6"/>
      <c r="AA25" s="6"/>
      <c r="AB25" s="6"/>
      <c r="AC25" s="6"/>
      <c r="AD25" s="6"/>
      <c r="AE25" s="6"/>
      <c r="AF25" s="6"/>
      <c r="AG25" s="6"/>
      <c r="AH25" s="152"/>
      <c r="AI25" s="6"/>
      <c r="AJ25" s="6"/>
      <c r="AK25" s="6"/>
      <c r="AL25" s="6"/>
      <c r="AM25" s="6"/>
    </row>
    <row r="26" spans="1:48" ht="19.5" hidden="1" customHeight="1">
      <c r="A26" s="136" t="s">
        <v>181</v>
      </c>
      <c r="B26" s="3"/>
      <c r="C26" s="125"/>
      <c r="D26" s="3"/>
      <c r="E26" s="137"/>
      <c r="F26" s="3"/>
      <c r="G26" s="3"/>
      <c r="H26" s="3"/>
      <c r="I26" s="3"/>
      <c r="J26" s="138"/>
      <c r="K26" s="138"/>
      <c r="L26" s="138"/>
      <c r="M26" s="138"/>
      <c r="N26" s="138"/>
      <c r="O26" s="139"/>
      <c r="P26" s="125"/>
      <c r="S26" s="138"/>
      <c r="T26" s="135"/>
      <c r="U26" s="138"/>
      <c r="V26" s="138"/>
      <c r="W26" s="125"/>
      <c r="AC26" s="254"/>
      <c r="AD26" s="251" t="s">
        <v>42</v>
      </c>
      <c r="AE26" s="252"/>
      <c r="AF26" s="252"/>
      <c r="AG26" s="252"/>
      <c r="AH26" s="253"/>
      <c r="AI26" s="271" t="s">
        <v>43</v>
      </c>
      <c r="AJ26" s="272"/>
      <c r="AK26" s="272"/>
      <c r="AL26" s="272"/>
      <c r="AM26" s="273"/>
      <c r="AV26" s="3"/>
    </row>
    <row r="27" spans="1:48" hidden="1">
      <c r="A27" s="136"/>
      <c r="B27" s="3"/>
      <c r="C27" s="125"/>
      <c r="D27" s="3"/>
      <c r="E27" s="137"/>
      <c r="F27" s="3"/>
      <c r="G27" s="3"/>
      <c r="H27" s="3"/>
      <c r="I27" s="3"/>
      <c r="J27" s="138"/>
      <c r="K27" s="138"/>
      <c r="L27" s="138"/>
      <c r="M27" s="138"/>
      <c r="N27" s="138"/>
      <c r="O27" s="139"/>
      <c r="P27" s="125"/>
      <c r="S27" s="138"/>
      <c r="T27" s="135"/>
      <c r="U27" s="138"/>
      <c r="V27" s="138"/>
      <c r="W27" s="127"/>
      <c r="AC27" s="254"/>
      <c r="AD27" s="255" t="str">
        <f>IFERROR(VLOOKUP(L10,リスト!#REF!,2,FALSE),IFERROR(VLOOKUP(L10,リスト!B2:D8,2,FALSE)*AJ10,""))</f>
        <v/>
      </c>
      <c r="AE27" s="256"/>
      <c r="AF27" s="256"/>
      <c r="AG27" s="257" t="s">
        <v>6</v>
      </c>
      <c r="AH27" s="257"/>
      <c r="AI27" s="267">
        <f>MIN(AD27,ROUNDDOWN((H35+H44)/1000,0))</f>
        <v>0</v>
      </c>
      <c r="AJ27" s="268"/>
      <c r="AK27" s="268"/>
      <c r="AL27" s="263" t="s">
        <v>6</v>
      </c>
      <c r="AM27" s="264"/>
    </row>
    <row r="28" spans="1:48" ht="14.25" hidden="1" thickBot="1">
      <c r="A28" s="125" t="s">
        <v>183</v>
      </c>
      <c r="B28" s="3"/>
      <c r="C28" s="125"/>
      <c r="D28" s="3"/>
      <c r="E28" s="137"/>
      <c r="F28" s="3"/>
      <c r="G28" s="3"/>
      <c r="H28" s="3"/>
      <c r="I28" s="3"/>
      <c r="J28" s="138"/>
      <c r="K28" s="138"/>
      <c r="L28" s="138"/>
      <c r="M28" s="138"/>
      <c r="N28" s="138"/>
      <c r="O28" s="139"/>
      <c r="P28" s="125"/>
      <c r="S28" s="138"/>
      <c r="T28" s="135"/>
      <c r="U28" s="138"/>
      <c r="V28" s="138"/>
      <c r="W28" s="127"/>
      <c r="AC28" s="254"/>
      <c r="AD28" s="255"/>
      <c r="AE28" s="256"/>
      <c r="AF28" s="256"/>
      <c r="AG28" s="257"/>
      <c r="AH28" s="257"/>
      <c r="AI28" s="269"/>
      <c r="AJ28" s="270"/>
      <c r="AK28" s="270"/>
      <c r="AL28" s="265"/>
      <c r="AM28" s="266"/>
    </row>
    <row r="29" spans="1:48" ht="15" hidden="1" customHeight="1">
      <c r="A29" s="183" t="s">
        <v>44</v>
      </c>
      <c r="B29" s="184"/>
      <c r="C29" s="184"/>
      <c r="D29" s="184"/>
      <c r="E29" s="184"/>
      <c r="F29" s="184"/>
      <c r="G29" s="185"/>
      <c r="H29" s="184" t="s">
        <v>45</v>
      </c>
      <c r="I29" s="184"/>
      <c r="J29" s="184"/>
      <c r="K29" s="184"/>
      <c r="L29" s="184"/>
      <c r="M29" s="183" t="s">
        <v>46</v>
      </c>
      <c r="N29" s="184"/>
      <c r="O29" s="184"/>
      <c r="P29" s="184"/>
      <c r="Q29" s="184"/>
      <c r="R29" s="184"/>
      <c r="S29" s="184"/>
      <c r="T29" s="184"/>
      <c r="U29" s="184"/>
      <c r="V29" s="184"/>
      <c r="W29" s="184"/>
      <c r="X29" s="184"/>
      <c r="Y29" s="184"/>
      <c r="Z29" s="184"/>
      <c r="AA29" s="184"/>
      <c r="AB29" s="184"/>
      <c r="AC29" s="184"/>
      <c r="AD29" s="184"/>
      <c r="AE29" s="184"/>
      <c r="AF29" s="184"/>
      <c r="AG29" s="184"/>
      <c r="AH29" s="184"/>
      <c r="AI29" s="189"/>
      <c r="AJ29" s="189"/>
      <c r="AK29" s="189"/>
      <c r="AL29" s="189"/>
      <c r="AM29" s="190"/>
    </row>
    <row r="30" spans="1:48" ht="15" hidden="1" customHeight="1">
      <c r="A30" s="87" t="s">
        <v>47</v>
      </c>
      <c r="B30" s="88"/>
      <c r="C30" s="88"/>
      <c r="D30" s="88"/>
      <c r="E30" s="89"/>
      <c r="F30" s="89"/>
      <c r="G30" s="90"/>
      <c r="H30" s="191"/>
      <c r="I30" s="191"/>
      <c r="J30" s="191"/>
      <c r="K30" s="191"/>
      <c r="L30" s="191"/>
      <c r="M30" s="186"/>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8"/>
    </row>
    <row r="31" spans="1:48" ht="15" hidden="1" customHeight="1">
      <c r="A31" s="72" t="s">
        <v>48</v>
      </c>
      <c r="B31" s="73"/>
      <c r="C31" s="73"/>
      <c r="D31" s="73"/>
      <c r="E31" s="74"/>
      <c r="F31" s="74"/>
      <c r="G31" s="75"/>
      <c r="H31" s="200"/>
      <c r="I31" s="200"/>
      <c r="J31" s="200"/>
      <c r="K31" s="200"/>
      <c r="L31" s="200"/>
      <c r="M31" s="201"/>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3"/>
    </row>
    <row r="32" spans="1:48" ht="15" hidden="1" customHeight="1">
      <c r="A32" s="72" t="s">
        <v>49</v>
      </c>
      <c r="B32" s="73"/>
      <c r="C32" s="73"/>
      <c r="D32" s="73"/>
      <c r="E32" s="74"/>
      <c r="F32" s="74"/>
      <c r="G32" s="75"/>
      <c r="H32" s="200"/>
      <c r="I32" s="200"/>
      <c r="J32" s="200"/>
      <c r="K32" s="200"/>
      <c r="L32" s="200"/>
      <c r="M32" s="201"/>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3"/>
    </row>
    <row r="33" spans="1:48" ht="15" hidden="1" customHeight="1">
      <c r="A33" s="72" t="s">
        <v>50</v>
      </c>
      <c r="B33" s="73"/>
      <c r="C33" s="73"/>
      <c r="D33" s="73"/>
      <c r="E33" s="74"/>
      <c r="F33" s="74"/>
      <c r="G33" s="75"/>
      <c r="H33" s="200"/>
      <c r="I33" s="200"/>
      <c r="J33" s="200"/>
      <c r="K33" s="200"/>
      <c r="L33" s="200"/>
      <c r="M33" s="201"/>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3"/>
      <c r="AV33" s="3"/>
    </row>
    <row r="34" spans="1:48" ht="15" hidden="1" customHeight="1">
      <c r="A34" s="72" t="s">
        <v>51</v>
      </c>
      <c r="B34" s="73"/>
      <c r="C34" s="73"/>
      <c r="D34" s="73"/>
      <c r="E34" s="74"/>
      <c r="F34" s="74"/>
      <c r="G34" s="75"/>
      <c r="H34" s="200"/>
      <c r="I34" s="200"/>
      <c r="J34" s="200"/>
      <c r="K34" s="200"/>
      <c r="L34" s="200"/>
      <c r="M34" s="201"/>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3"/>
    </row>
    <row r="35" spans="1:48" ht="15" hidden="1" customHeight="1">
      <c r="A35" s="76" t="s">
        <v>24</v>
      </c>
      <c r="B35" s="77"/>
      <c r="C35" s="77"/>
      <c r="D35" s="77"/>
      <c r="E35" s="77"/>
      <c r="F35" s="77"/>
      <c r="G35" s="78"/>
      <c r="H35" s="192">
        <f>SUM(H30:L34)</f>
        <v>0</v>
      </c>
      <c r="I35" s="192"/>
      <c r="J35" s="192"/>
      <c r="K35" s="192"/>
      <c r="L35" s="193"/>
      <c r="M35" s="194"/>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7"/>
    </row>
    <row r="36" spans="1:48" hidden="1">
      <c r="A36" s="136"/>
      <c r="B36" s="3"/>
      <c r="C36" s="125"/>
      <c r="D36" s="3"/>
      <c r="E36" s="137"/>
      <c r="F36" s="3"/>
      <c r="G36" s="3"/>
      <c r="H36" s="3"/>
      <c r="I36" s="3"/>
      <c r="J36" s="138"/>
      <c r="K36" s="138"/>
      <c r="L36" s="138"/>
      <c r="M36" s="138"/>
      <c r="N36" s="138"/>
      <c r="O36" s="139"/>
      <c r="P36" s="125"/>
      <c r="S36" s="138"/>
      <c r="T36" s="135"/>
      <c r="U36" s="138"/>
      <c r="V36" s="138"/>
      <c r="W36" s="127"/>
      <c r="AD36" s="125"/>
      <c r="AE36" s="126"/>
      <c r="AF36" s="126"/>
      <c r="AG36" s="126"/>
      <c r="AH36" s="127"/>
      <c r="AI36" s="198"/>
      <c r="AJ36" s="198"/>
      <c r="AK36" s="198"/>
      <c r="AL36" s="199"/>
      <c r="AM36" s="199"/>
    </row>
    <row r="37" spans="1:48" hidden="1">
      <c r="A37" s="125" t="s">
        <v>184</v>
      </c>
      <c r="B37" s="3"/>
      <c r="C37" s="125"/>
      <c r="D37" s="3"/>
      <c r="E37" s="137"/>
      <c r="F37" s="3"/>
      <c r="G37" s="3"/>
      <c r="H37" s="3"/>
      <c r="I37" s="3"/>
      <c r="J37" s="138"/>
      <c r="K37" s="138"/>
      <c r="L37" s="138"/>
      <c r="M37" s="138"/>
      <c r="N37" s="138"/>
      <c r="O37" s="139"/>
      <c r="P37" s="125"/>
      <c r="S37" s="138"/>
      <c r="T37" s="135"/>
      <c r="U37" s="138"/>
      <c r="V37" s="138"/>
      <c r="W37" s="127"/>
      <c r="AD37" s="125"/>
      <c r="AE37" s="126"/>
      <c r="AF37" s="126"/>
      <c r="AG37" s="126"/>
      <c r="AH37" s="127"/>
      <c r="AI37" s="198"/>
      <c r="AJ37" s="198"/>
      <c r="AK37" s="198"/>
      <c r="AL37" s="199"/>
      <c r="AM37" s="199"/>
    </row>
    <row r="38" spans="1:48" ht="15" hidden="1" customHeight="1">
      <c r="A38" s="183" t="s">
        <v>44</v>
      </c>
      <c r="B38" s="184"/>
      <c r="C38" s="184"/>
      <c r="D38" s="184"/>
      <c r="E38" s="184"/>
      <c r="F38" s="184"/>
      <c r="G38" s="185"/>
      <c r="H38" s="184" t="s">
        <v>45</v>
      </c>
      <c r="I38" s="184"/>
      <c r="J38" s="184"/>
      <c r="K38" s="184"/>
      <c r="L38" s="184"/>
      <c r="M38" s="183" t="s">
        <v>46</v>
      </c>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5"/>
    </row>
    <row r="39" spans="1:48" ht="15" hidden="1" customHeight="1">
      <c r="A39" s="87" t="s">
        <v>47</v>
      </c>
      <c r="B39" s="88"/>
      <c r="C39" s="88"/>
      <c r="D39" s="88"/>
      <c r="E39" s="89"/>
      <c r="F39" s="89"/>
      <c r="G39" s="90"/>
      <c r="H39" s="191"/>
      <c r="I39" s="191"/>
      <c r="J39" s="191"/>
      <c r="K39" s="191"/>
      <c r="L39" s="191"/>
      <c r="M39" s="186"/>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8"/>
    </row>
    <row r="40" spans="1:48" ht="15" hidden="1" customHeight="1">
      <c r="A40" s="72" t="s">
        <v>48</v>
      </c>
      <c r="B40" s="73"/>
      <c r="C40" s="73"/>
      <c r="D40" s="73"/>
      <c r="E40" s="74"/>
      <c r="F40" s="74"/>
      <c r="G40" s="75"/>
      <c r="H40" s="200"/>
      <c r="I40" s="200"/>
      <c r="J40" s="200"/>
      <c r="K40" s="200"/>
      <c r="L40" s="200"/>
      <c r="M40" s="201"/>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3"/>
    </row>
    <row r="41" spans="1:48" ht="15" hidden="1" customHeight="1">
      <c r="A41" s="72" t="s">
        <v>49</v>
      </c>
      <c r="B41" s="73"/>
      <c r="C41" s="73"/>
      <c r="D41" s="73"/>
      <c r="E41" s="74"/>
      <c r="F41" s="74"/>
      <c r="G41" s="75"/>
      <c r="H41" s="200"/>
      <c r="I41" s="200"/>
      <c r="J41" s="200"/>
      <c r="K41" s="200"/>
      <c r="L41" s="200"/>
      <c r="M41" s="201"/>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3"/>
    </row>
    <row r="42" spans="1:48" ht="15" hidden="1" customHeight="1">
      <c r="A42" s="72" t="s">
        <v>50</v>
      </c>
      <c r="B42" s="73"/>
      <c r="C42" s="73"/>
      <c r="D42" s="73"/>
      <c r="E42" s="74"/>
      <c r="F42" s="74"/>
      <c r="G42" s="75"/>
      <c r="H42" s="200"/>
      <c r="I42" s="200"/>
      <c r="J42" s="200"/>
      <c r="K42" s="200"/>
      <c r="L42" s="200"/>
      <c r="M42" s="201"/>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3"/>
      <c r="AV42" s="3"/>
    </row>
    <row r="43" spans="1:48" ht="15" hidden="1" customHeight="1">
      <c r="A43" s="72" t="s">
        <v>51</v>
      </c>
      <c r="B43" s="73"/>
      <c r="C43" s="73"/>
      <c r="D43" s="73"/>
      <c r="E43" s="74"/>
      <c r="F43" s="74"/>
      <c r="G43" s="75"/>
      <c r="H43" s="200"/>
      <c r="I43" s="200"/>
      <c r="J43" s="200"/>
      <c r="K43" s="200"/>
      <c r="L43" s="200"/>
      <c r="M43" s="201"/>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3"/>
    </row>
    <row r="44" spans="1:48" ht="15" hidden="1" customHeight="1">
      <c r="A44" s="76" t="s">
        <v>24</v>
      </c>
      <c r="B44" s="77"/>
      <c r="C44" s="77"/>
      <c r="D44" s="77"/>
      <c r="E44" s="77"/>
      <c r="F44" s="77"/>
      <c r="G44" s="78"/>
      <c r="H44" s="192">
        <f>SUM(H39:L43)</f>
        <v>0</v>
      </c>
      <c r="I44" s="192"/>
      <c r="J44" s="192"/>
      <c r="K44" s="192"/>
      <c r="L44" s="193"/>
      <c r="M44" s="194"/>
      <c r="N44" s="195"/>
      <c r="O44" s="195"/>
      <c r="P44" s="195"/>
      <c r="Q44" s="195"/>
      <c r="R44" s="195"/>
      <c r="S44" s="195"/>
      <c r="T44" s="195"/>
      <c r="U44" s="195"/>
      <c r="V44" s="195"/>
      <c r="W44" s="195"/>
      <c r="X44" s="195"/>
      <c r="Y44" s="195"/>
      <c r="Z44" s="195"/>
      <c r="AA44" s="195"/>
      <c r="AB44" s="195"/>
      <c r="AC44" s="195"/>
      <c r="AD44" s="195"/>
      <c r="AE44" s="195"/>
      <c r="AF44" s="195"/>
      <c r="AG44" s="195"/>
      <c r="AH44" s="196"/>
      <c r="AI44" s="195"/>
      <c r="AJ44" s="195"/>
      <c r="AK44" s="195"/>
      <c r="AL44" s="195"/>
      <c r="AM44" s="197"/>
    </row>
    <row r="45" spans="1:48" ht="6" customHeight="1" thickBot="1">
      <c r="A45" s="140"/>
      <c r="B45" s="140"/>
      <c r="C45" s="140"/>
      <c r="D45" s="140"/>
      <c r="E45" s="141"/>
      <c r="F45" s="141"/>
      <c r="G45" s="141"/>
      <c r="H45" s="141"/>
      <c r="I45" s="141"/>
      <c r="J45" s="142"/>
      <c r="K45" s="142"/>
      <c r="L45" s="142"/>
      <c r="M45" s="142"/>
      <c r="N45" s="142"/>
      <c r="AH45" s="151"/>
    </row>
    <row r="46" spans="1:48" s="3" customFormat="1" ht="19.5" customHeight="1">
      <c r="A46" s="147" t="s">
        <v>196</v>
      </c>
      <c r="B46" s="68"/>
      <c r="C46" s="68"/>
      <c r="D46" s="68"/>
      <c r="E46" s="68"/>
      <c r="F46" s="68"/>
      <c r="G46" s="68"/>
      <c r="H46" s="68"/>
      <c r="I46" s="69"/>
      <c r="J46" s="71"/>
      <c r="K46" s="68"/>
      <c r="L46" s="70"/>
      <c r="M46" s="70"/>
      <c r="N46" s="70"/>
      <c r="O46" s="68"/>
      <c r="P46" s="68"/>
      <c r="Q46" s="68"/>
      <c r="R46" s="68"/>
      <c r="S46" s="68"/>
      <c r="T46" s="79"/>
      <c r="U46" s="79"/>
      <c r="V46" s="79"/>
      <c r="W46" s="79"/>
      <c r="AC46" s="254"/>
      <c r="AD46" s="251" t="s">
        <v>42</v>
      </c>
      <c r="AE46" s="252"/>
      <c r="AF46" s="252"/>
      <c r="AG46" s="252"/>
      <c r="AH46" s="252"/>
      <c r="AI46" s="271" t="s">
        <v>43</v>
      </c>
      <c r="AJ46" s="272"/>
      <c r="AK46" s="272"/>
      <c r="AL46" s="272"/>
      <c r="AM46" s="273"/>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54"/>
      <c r="AD47" s="274" t="str">
        <f>IFERROR(VLOOKUP(L10,リスト!B2:E8,4,FALSE)*AJ10,"")</f>
        <v/>
      </c>
      <c r="AE47" s="275"/>
      <c r="AF47" s="275"/>
      <c r="AG47" s="278" t="s">
        <v>6</v>
      </c>
      <c r="AH47" s="278"/>
      <c r="AI47" s="280" t="str">
        <f>IF(AD47="","",MIN(AD47,ROUNDDOWN(H55/1000,0)))</f>
        <v/>
      </c>
      <c r="AJ47" s="281"/>
      <c r="AK47" s="281"/>
      <c r="AL47" s="278" t="s">
        <v>6</v>
      </c>
      <c r="AM47" s="279"/>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54"/>
      <c r="AD48" s="276"/>
      <c r="AE48" s="277"/>
      <c r="AF48" s="277"/>
      <c r="AG48" s="278"/>
      <c r="AH48" s="278"/>
      <c r="AI48" s="282"/>
      <c r="AJ48" s="283"/>
      <c r="AK48" s="283"/>
      <c r="AL48" s="278"/>
      <c r="AM48" s="279"/>
      <c r="AT48" s="4"/>
    </row>
    <row r="49" spans="1:48" ht="15" customHeight="1">
      <c r="A49" s="183" t="s">
        <v>44</v>
      </c>
      <c r="B49" s="184"/>
      <c r="C49" s="184"/>
      <c r="D49" s="184"/>
      <c r="E49" s="184"/>
      <c r="F49" s="184"/>
      <c r="G49" s="185"/>
      <c r="H49" s="184" t="s">
        <v>45</v>
      </c>
      <c r="I49" s="184"/>
      <c r="J49" s="184"/>
      <c r="K49" s="184"/>
      <c r="L49" s="184"/>
      <c r="M49" s="183" t="s">
        <v>226</v>
      </c>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5"/>
    </row>
    <row r="50" spans="1:48" ht="15" customHeight="1">
      <c r="A50" s="87" t="s">
        <v>198</v>
      </c>
      <c r="B50" s="88"/>
      <c r="D50" s="88"/>
      <c r="E50" s="89"/>
      <c r="F50" s="89"/>
      <c r="G50" s="90"/>
      <c r="H50" s="191"/>
      <c r="I50" s="191"/>
      <c r="J50" s="191"/>
      <c r="K50" s="191"/>
      <c r="L50" s="191"/>
      <c r="M50" s="284"/>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6"/>
    </row>
    <row r="51" spans="1:48" ht="15" customHeight="1">
      <c r="A51" s="72" t="s">
        <v>49</v>
      </c>
      <c r="B51" s="73"/>
      <c r="C51" s="73"/>
      <c r="D51" s="73"/>
      <c r="E51" s="74"/>
      <c r="F51" s="74"/>
      <c r="G51" s="75"/>
      <c r="H51" s="200"/>
      <c r="I51" s="200"/>
      <c r="J51" s="200"/>
      <c r="K51" s="200"/>
      <c r="L51" s="200"/>
      <c r="M51" s="287"/>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9"/>
    </row>
    <row r="52" spans="1:48" ht="15" customHeight="1">
      <c r="A52" s="72"/>
      <c r="B52" s="73"/>
      <c r="C52" s="73"/>
      <c r="D52" s="73"/>
      <c r="E52" s="74"/>
      <c r="F52" s="74"/>
      <c r="G52" s="75"/>
      <c r="H52" s="200"/>
      <c r="I52" s="200"/>
      <c r="J52" s="200"/>
      <c r="K52" s="200"/>
      <c r="L52" s="200"/>
      <c r="M52" s="287"/>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9"/>
    </row>
    <row r="53" spans="1:48" ht="15" customHeight="1">
      <c r="A53" s="72"/>
      <c r="B53" s="73"/>
      <c r="C53" s="73"/>
      <c r="D53" s="73"/>
      <c r="E53" s="74"/>
      <c r="F53" s="74"/>
      <c r="G53" s="75"/>
      <c r="H53" s="200"/>
      <c r="I53" s="200"/>
      <c r="J53" s="200"/>
      <c r="K53" s="200"/>
      <c r="L53" s="200"/>
      <c r="M53" s="287"/>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9"/>
    </row>
    <row r="54" spans="1:48" ht="15" customHeight="1">
      <c r="A54" s="72"/>
      <c r="B54" s="73"/>
      <c r="C54" s="73"/>
      <c r="D54" s="73"/>
      <c r="E54" s="74"/>
      <c r="F54" s="74"/>
      <c r="G54" s="75"/>
      <c r="H54" s="200"/>
      <c r="I54" s="200"/>
      <c r="J54" s="200"/>
      <c r="K54" s="200"/>
      <c r="L54" s="200"/>
      <c r="M54" s="287"/>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9"/>
    </row>
    <row r="55" spans="1:48" ht="15" customHeight="1">
      <c r="A55" s="76" t="s">
        <v>24</v>
      </c>
      <c r="B55" s="80"/>
      <c r="C55" s="80"/>
      <c r="D55" s="80"/>
      <c r="E55" s="77"/>
      <c r="F55" s="77"/>
      <c r="G55" s="78"/>
      <c r="H55" s="192">
        <f>SUM(H50:L54)</f>
        <v>0</v>
      </c>
      <c r="I55" s="192"/>
      <c r="J55" s="192"/>
      <c r="K55" s="192"/>
      <c r="L55" s="193"/>
      <c r="M55" s="194"/>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7"/>
    </row>
    <row r="56" spans="1:48" ht="4.5" customHeight="1">
      <c r="A56" s="140"/>
      <c r="B56" s="140"/>
      <c r="C56" s="140"/>
      <c r="D56" s="140"/>
      <c r="E56" s="143"/>
      <c r="F56" s="143"/>
      <c r="G56" s="143"/>
      <c r="H56" s="143"/>
      <c r="I56" s="143"/>
      <c r="J56" s="144"/>
      <c r="K56" s="144"/>
      <c r="L56" s="144"/>
      <c r="M56" s="144"/>
      <c r="N56" s="144"/>
      <c r="O56" s="143"/>
      <c r="P56" s="143"/>
      <c r="Q56" s="143"/>
      <c r="R56" s="143"/>
      <c r="S56" s="143"/>
      <c r="T56" s="143"/>
      <c r="U56" s="143"/>
      <c r="V56" s="143"/>
      <c r="W56" s="143"/>
      <c r="X56" s="143"/>
      <c r="Y56" s="145"/>
      <c r="Z56" s="145"/>
      <c r="AA56" s="145"/>
      <c r="AB56" s="145"/>
      <c r="AC56" s="145"/>
      <c r="AD56" s="145"/>
      <c r="AE56" s="143"/>
      <c r="AF56" s="143"/>
      <c r="AG56" s="143"/>
      <c r="AH56" s="143"/>
      <c r="AI56" s="143"/>
      <c r="AJ56" s="143"/>
      <c r="AK56" s="143"/>
      <c r="AL56" s="143"/>
      <c r="AM56" s="143"/>
    </row>
    <row r="57" spans="1:48">
      <c r="A57" s="2" t="s">
        <v>193</v>
      </c>
    </row>
    <row r="58" spans="1:48">
      <c r="A58" s="2" t="s">
        <v>225</v>
      </c>
    </row>
    <row r="59" spans="1:48">
      <c r="AI59" s="199"/>
      <c r="AJ59" s="199"/>
      <c r="AK59" s="199"/>
      <c r="AL59" s="199"/>
      <c r="AM59" s="199"/>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3">
    <dataValidation imeMode="halfAlpha" allowBlank="1" showInputMessage="1" showErrorMessage="1" sqref="S26:V28 J26:N28 S37:V37 J37:N37" xr:uid="{286A3F2F-4767-47F3-A32D-8A8720EE8C60}"/>
    <dataValidation type="list" allowBlank="1" showInputMessage="1" showErrorMessage="1" sqref="X15:Z17 X21:Z22" xr:uid="{D8F0C504-4425-4487-B46E-DC8041224E37}">
      <formula1>"✔"</formula1>
    </dataValidation>
    <dataValidation allowBlank="1" sqref="D9:G9" xr:uid="{888B6D3B-0FD1-4B29-AF94-B5B09E2C015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55AA4525-7744-42DB-B66D-73F6824D09FD}">
          <x14:formula1>
            <xm:f>リスト!$B$2:$B$8</xm:f>
          </x14:formula1>
          <xm:sqref>L10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92E78-4642-4730-B0E1-06D1F73318D5}">
  <dimension ref="A1:AV59"/>
  <sheetViews>
    <sheetView showGridLines="0" showZeros="0" topLeftCell="A8" zoomScaleNormal="100" zoomScaleSheetLayoutView="100" workbookViewId="0">
      <selection activeCell="P19" sqref="P19:V1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13" t="s">
        <v>201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5"/>
    </row>
    <row r="4" spans="1:48" ht="9"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row>
    <row r="5" spans="1:48">
      <c r="A5" s="216" t="s">
        <v>28</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8"/>
    </row>
    <row r="6" spans="1:48" ht="4.5" customHeight="1">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row>
    <row r="7" spans="1:48" ht="17.25" customHeight="1">
      <c r="A7" s="183" t="s">
        <v>29</v>
      </c>
      <c r="B7" s="184"/>
      <c r="C7" s="184"/>
      <c r="D7" s="184"/>
      <c r="E7" s="184"/>
      <c r="F7" s="184"/>
      <c r="G7" s="185"/>
      <c r="H7" s="238"/>
      <c r="I7" s="239"/>
      <c r="J7" s="239"/>
      <c r="K7" s="239"/>
      <c r="L7" s="239"/>
      <c r="M7" s="239"/>
      <c r="N7" s="240"/>
      <c r="O7" s="183" t="s">
        <v>30</v>
      </c>
      <c r="P7" s="184"/>
      <c r="Q7" s="184"/>
      <c r="R7" s="184"/>
      <c r="S7" s="185"/>
      <c r="T7" s="241"/>
      <c r="U7" s="242"/>
      <c r="V7" s="242"/>
      <c r="W7" s="242"/>
      <c r="X7" s="242"/>
      <c r="Y7" s="242"/>
      <c r="Z7" s="242"/>
      <c r="AA7" s="242"/>
      <c r="AB7" s="242"/>
      <c r="AC7" s="242"/>
      <c r="AD7" s="242"/>
      <c r="AE7" s="242"/>
      <c r="AF7" s="242"/>
      <c r="AG7" s="242"/>
      <c r="AH7" s="242"/>
      <c r="AI7" s="242"/>
      <c r="AJ7" s="242"/>
      <c r="AK7" s="242"/>
      <c r="AL7" s="242"/>
      <c r="AM7" s="243"/>
    </row>
    <row r="8" spans="1:48">
      <c r="A8" s="219" t="s">
        <v>31</v>
      </c>
      <c r="B8" s="220"/>
      <c r="C8" s="221"/>
      <c r="D8" s="183" t="s">
        <v>32</v>
      </c>
      <c r="E8" s="184"/>
      <c r="F8" s="184"/>
      <c r="G8" s="185"/>
      <c r="H8" s="183" t="s">
        <v>20</v>
      </c>
      <c r="I8" s="184"/>
      <c r="J8" s="184"/>
      <c r="K8" s="184"/>
      <c r="L8" s="184"/>
      <c r="M8" s="184"/>
      <c r="N8" s="184"/>
      <c r="O8" s="184"/>
      <c r="P8" s="184"/>
      <c r="Q8" s="184"/>
      <c r="R8" s="184"/>
      <c r="S8" s="185"/>
      <c r="T8" s="219" t="s">
        <v>33</v>
      </c>
      <c r="U8" s="220"/>
      <c r="V8" s="221"/>
      <c r="W8" s="183" t="s">
        <v>14</v>
      </c>
      <c r="X8" s="184"/>
      <c r="Y8" s="184"/>
      <c r="Z8" s="184"/>
      <c r="AA8" s="184"/>
      <c r="AB8" s="184"/>
      <c r="AC8" s="184"/>
      <c r="AD8" s="184"/>
      <c r="AE8" s="184"/>
      <c r="AF8" s="185"/>
      <c r="AG8" s="226" t="s">
        <v>34</v>
      </c>
      <c r="AH8" s="227"/>
      <c r="AI8" s="227"/>
      <c r="AJ8" s="227"/>
      <c r="AK8" s="227"/>
      <c r="AL8" s="227"/>
      <c r="AM8" s="228"/>
    </row>
    <row r="9" spans="1:48" ht="17.25" customHeight="1">
      <c r="A9" s="222"/>
      <c r="B9" s="189"/>
      <c r="C9" s="190"/>
      <c r="D9" s="223" t="s">
        <v>189</v>
      </c>
      <c r="E9" s="224"/>
      <c r="F9" s="224"/>
      <c r="G9" s="225"/>
      <c r="H9" s="229"/>
      <c r="I9" s="230"/>
      <c r="J9" s="230"/>
      <c r="K9" s="230"/>
      <c r="L9" s="230"/>
      <c r="M9" s="230"/>
      <c r="N9" s="230"/>
      <c r="O9" s="230"/>
      <c r="P9" s="230"/>
      <c r="Q9" s="230"/>
      <c r="R9" s="230"/>
      <c r="S9" s="231"/>
      <c r="T9" s="222"/>
      <c r="U9" s="189"/>
      <c r="V9" s="190"/>
      <c r="W9" s="232"/>
      <c r="X9" s="233"/>
      <c r="Y9" s="233"/>
      <c r="Z9" s="233"/>
      <c r="AA9" s="233"/>
      <c r="AB9" s="233"/>
      <c r="AC9" s="233"/>
      <c r="AD9" s="233"/>
      <c r="AE9" s="233"/>
      <c r="AF9" s="234"/>
      <c r="AG9" s="235" t="s">
        <v>211</v>
      </c>
      <c r="AH9" s="236"/>
      <c r="AI9" s="236"/>
      <c r="AJ9" s="236"/>
      <c r="AK9" s="236"/>
      <c r="AL9" s="236"/>
      <c r="AM9" s="237"/>
      <c r="AV9" s="3"/>
    </row>
    <row r="10" spans="1:48" s="3" customFormat="1" ht="20.25" customHeight="1">
      <c r="A10" s="183" t="s">
        <v>35</v>
      </c>
      <c r="B10" s="184"/>
      <c r="C10" s="184"/>
      <c r="D10" s="184"/>
      <c r="E10" s="184"/>
      <c r="F10" s="184"/>
      <c r="G10" s="184"/>
      <c r="H10" s="184"/>
      <c r="I10" s="184"/>
      <c r="J10" s="184"/>
      <c r="K10" s="185"/>
      <c r="L10" s="258"/>
      <c r="M10" s="259"/>
      <c r="N10" s="259"/>
      <c r="O10" s="259"/>
      <c r="P10" s="259"/>
      <c r="Q10" s="259"/>
      <c r="R10" s="259"/>
      <c r="S10" s="259"/>
      <c r="T10" s="259"/>
      <c r="U10" s="259"/>
      <c r="V10" s="259"/>
      <c r="W10" s="259"/>
      <c r="X10" s="259"/>
      <c r="Y10" s="259"/>
      <c r="Z10" s="259"/>
      <c r="AA10" s="259"/>
      <c r="AB10" s="259"/>
      <c r="AC10" s="259"/>
      <c r="AD10" s="259"/>
      <c r="AE10" s="259"/>
      <c r="AF10" s="260"/>
      <c r="AG10" s="245" t="s">
        <v>36</v>
      </c>
      <c r="AH10" s="227"/>
      <c r="AI10" s="228"/>
      <c r="AJ10" s="242"/>
      <c r="AK10" s="242"/>
      <c r="AL10" s="246" t="s">
        <v>37</v>
      </c>
      <c r="AM10" s="247"/>
      <c r="AP10" s="244"/>
      <c r="AQ10" s="244"/>
      <c r="AR10" s="244"/>
      <c r="AS10" s="244"/>
      <c r="AT10" s="244"/>
      <c r="AU10" s="244"/>
    </row>
    <row r="11" spans="1:48" s="3" customFormat="1" ht="18" hidden="1" customHeight="1">
      <c r="A11" s="248" t="s">
        <v>38</v>
      </c>
      <c r="B11" s="249"/>
      <c r="C11" s="249"/>
      <c r="D11" s="249"/>
      <c r="E11" s="249"/>
      <c r="F11" s="249"/>
      <c r="G11" s="249"/>
      <c r="H11" s="250"/>
      <c r="I11" s="5"/>
      <c r="J11" s="128"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1"/>
      <c r="B12" s="131"/>
      <c r="C12" s="131"/>
      <c r="D12" s="131"/>
      <c r="E12" s="131"/>
      <c r="F12" s="131"/>
      <c r="G12" s="131"/>
      <c r="H12" s="131"/>
      <c r="I12" s="132"/>
      <c r="J12" s="133"/>
      <c r="K12" s="132"/>
      <c r="L12" s="130"/>
      <c r="M12" s="130"/>
      <c r="N12" s="130"/>
      <c r="O12" s="130"/>
      <c r="P12" s="130"/>
      <c r="Q12" s="130"/>
      <c r="R12" s="130"/>
      <c r="S12" s="130"/>
      <c r="T12" s="130"/>
      <c r="U12" s="132"/>
      <c r="V12" s="130"/>
      <c r="W12" s="130"/>
      <c r="X12" s="130"/>
      <c r="Y12" s="133"/>
      <c r="Z12" s="134"/>
      <c r="AA12" s="132"/>
      <c r="AB12" s="130"/>
      <c r="AC12" s="130"/>
      <c r="AD12" s="130"/>
      <c r="AE12" s="130"/>
      <c r="AF12" s="130"/>
      <c r="AG12" s="130"/>
      <c r="AH12" s="130"/>
      <c r="AI12" s="130"/>
      <c r="AJ12" s="130"/>
      <c r="AK12" s="130"/>
      <c r="AL12" s="130"/>
      <c r="AM12" s="130"/>
    </row>
    <row r="13" spans="1:48" s="3" customFormat="1" ht="12">
      <c r="A13" s="216" t="s">
        <v>39</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row>
    <row r="14" spans="1:48" s="3" customFormat="1" ht="3" customHeight="1">
      <c r="I14" s="85"/>
      <c r="J14" s="13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07" t="s">
        <v>190</v>
      </c>
      <c r="B15" s="208"/>
      <c r="C15" s="208"/>
      <c r="D15" s="208"/>
      <c r="E15" s="208"/>
      <c r="F15" s="208"/>
      <c r="G15" s="208"/>
      <c r="H15" s="208"/>
      <c r="I15" s="208"/>
      <c r="J15" s="208"/>
      <c r="K15" s="208"/>
      <c r="L15" s="208"/>
      <c r="M15" s="208"/>
      <c r="N15" s="208"/>
      <c r="O15" s="208"/>
      <c r="P15" s="208"/>
      <c r="Q15" s="208"/>
      <c r="R15" s="208"/>
      <c r="S15" s="208"/>
      <c r="T15" s="208"/>
      <c r="U15" s="208"/>
      <c r="V15" s="208"/>
      <c r="W15" s="209"/>
      <c r="X15" s="204" t="s">
        <v>40</v>
      </c>
      <c r="Y15" s="205"/>
      <c r="Z15" s="206"/>
      <c r="AA15" s="261" t="s">
        <v>187</v>
      </c>
      <c r="AB15" s="262"/>
      <c r="AC15" s="262"/>
      <c r="AD15" s="262"/>
      <c r="AE15" s="262"/>
      <c r="AF15" s="262"/>
      <c r="AG15" s="262"/>
      <c r="AH15" s="262"/>
      <c r="AI15" s="262"/>
      <c r="AJ15" s="262"/>
      <c r="AK15" s="262"/>
      <c r="AL15" s="262"/>
      <c r="AM15" s="262"/>
    </row>
    <row r="16" spans="1:48" s="3" customFormat="1" ht="18" hidden="1" customHeight="1">
      <c r="A16" s="207" t="s">
        <v>191</v>
      </c>
      <c r="B16" s="208"/>
      <c r="C16" s="208"/>
      <c r="D16" s="208"/>
      <c r="E16" s="208"/>
      <c r="F16" s="208"/>
      <c r="G16" s="208"/>
      <c r="H16" s="208"/>
      <c r="I16" s="208"/>
      <c r="J16" s="208"/>
      <c r="K16" s="208"/>
      <c r="L16" s="208"/>
      <c r="M16" s="208"/>
      <c r="N16" s="208"/>
      <c r="O16" s="208"/>
      <c r="P16" s="208"/>
      <c r="Q16" s="208"/>
      <c r="R16" s="208"/>
      <c r="S16" s="208"/>
      <c r="T16" s="208"/>
      <c r="U16" s="208"/>
      <c r="V16" s="208"/>
      <c r="W16" s="209"/>
      <c r="X16" s="204" t="s">
        <v>40</v>
      </c>
      <c r="Y16" s="205"/>
      <c r="Z16" s="206"/>
      <c r="AA16" s="261" t="s">
        <v>186</v>
      </c>
      <c r="AB16" s="262"/>
      <c r="AC16" s="262"/>
      <c r="AD16" s="262"/>
      <c r="AE16" s="262"/>
      <c r="AF16" s="262"/>
      <c r="AG16" s="262"/>
      <c r="AH16" s="262"/>
      <c r="AI16" s="262"/>
      <c r="AJ16" s="262"/>
      <c r="AK16" s="262"/>
      <c r="AL16" s="262"/>
      <c r="AM16" s="262"/>
    </row>
    <row r="17" spans="1:48" s="3" customFormat="1" ht="18" customHeight="1">
      <c r="A17" s="210" t="s">
        <v>185</v>
      </c>
      <c r="B17" s="211"/>
      <c r="C17" s="211"/>
      <c r="D17" s="211"/>
      <c r="E17" s="211"/>
      <c r="F17" s="211"/>
      <c r="G17" s="211"/>
      <c r="H17" s="211"/>
      <c r="I17" s="211"/>
      <c r="J17" s="211"/>
      <c r="K17" s="211"/>
      <c r="L17" s="211"/>
      <c r="M17" s="211"/>
      <c r="N17" s="211"/>
      <c r="O17" s="211"/>
      <c r="P17" s="211"/>
      <c r="Q17" s="211"/>
      <c r="R17" s="211"/>
      <c r="S17" s="211"/>
      <c r="T17" s="211"/>
      <c r="U17" s="211"/>
      <c r="V17" s="211"/>
      <c r="W17" s="212"/>
      <c r="X17" s="204" t="s">
        <v>40</v>
      </c>
      <c r="Y17" s="205"/>
      <c r="Z17" s="206"/>
      <c r="AA17" s="146"/>
      <c r="AB17" s="146"/>
      <c r="AC17" s="146"/>
      <c r="AD17" s="146"/>
      <c r="AE17" s="146"/>
      <c r="AF17" s="146"/>
      <c r="AG17" s="146"/>
      <c r="AH17" s="146"/>
      <c r="AI17" s="146"/>
      <c r="AJ17" s="146"/>
      <c r="AK17" s="146"/>
      <c r="AL17" s="146"/>
      <c r="AM17" s="146"/>
    </row>
    <row r="18" spans="1:48" s="3" customFormat="1" ht="6" customHeight="1">
      <c r="I18" s="85"/>
      <c r="J18" s="135"/>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16" t="s">
        <v>192</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8"/>
    </row>
    <row r="20" spans="1:48" s="3" customFormat="1" ht="3" customHeight="1">
      <c r="I20" s="85"/>
      <c r="J20" s="13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07" t="s">
        <v>197</v>
      </c>
      <c r="B21" s="208"/>
      <c r="C21" s="208"/>
      <c r="D21" s="208"/>
      <c r="E21" s="208"/>
      <c r="F21" s="208"/>
      <c r="G21" s="208"/>
      <c r="H21" s="208"/>
      <c r="I21" s="208"/>
      <c r="J21" s="208"/>
      <c r="K21" s="208"/>
      <c r="L21" s="208"/>
      <c r="M21" s="208"/>
      <c r="N21" s="208"/>
      <c r="O21" s="208"/>
      <c r="P21" s="208"/>
      <c r="Q21" s="208"/>
      <c r="R21" s="208"/>
      <c r="S21" s="208"/>
      <c r="T21" s="208"/>
      <c r="U21" s="208"/>
      <c r="V21" s="208"/>
      <c r="W21" s="208"/>
      <c r="X21" s="204" t="s">
        <v>40</v>
      </c>
      <c r="Y21" s="205"/>
      <c r="Z21" s="206"/>
      <c r="AA21" s="148"/>
      <c r="AB21" s="148"/>
      <c r="AC21" s="148"/>
      <c r="AD21" s="148"/>
      <c r="AE21" s="148"/>
      <c r="AF21" s="148"/>
      <c r="AG21" s="148"/>
    </row>
    <row r="22" spans="1:48" s="3" customFormat="1" ht="18" hidden="1" customHeight="1">
      <c r="A22" s="207" t="s">
        <v>194</v>
      </c>
      <c r="B22" s="208"/>
      <c r="C22" s="208"/>
      <c r="D22" s="208"/>
      <c r="E22" s="208"/>
      <c r="F22" s="208"/>
      <c r="G22" s="208"/>
      <c r="H22" s="208"/>
      <c r="I22" s="208"/>
      <c r="J22" s="208"/>
      <c r="K22" s="208"/>
      <c r="L22" s="208"/>
      <c r="M22" s="208"/>
      <c r="N22" s="208"/>
      <c r="O22" s="208"/>
      <c r="P22" s="208"/>
      <c r="Q22" s="208"/>
      <c r="R22" s="208"/>
      <c r="S22" s="208"/>
      <c r="T22" s="208"/>
      <c r="U22" s="208"/>
      <c r="V22" s="208"/>
      <c r="W22" s="208"/>
      <c r="X22" s="204" t="s">
        <v>40</v>
      </c>
      <c r="Y22" s="205"/>
      <c r="Z22" s="206"/>
      <c r="AA22" s="148"/>
      <c r="AB22" s="148"/>
      <c r="AC22" s="148"/>
      <c r="AD22" s="148"/>
      <c r="AE22" s="148"/>
      <c r="AF22" s="148"/>
      <c r="AG22" s="148"/>
    </row>
    <row r="23" spans="1:48" s="3" customFormat="1" ht="6" customHeight="1">
      <c r="I23" s="85"/>
      <c r="J23" s="135"/>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16" t="s">
        <v>41</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8"/>
    </row>
    <row r="25" spans="1:48" s="3" customFormat="1" ht="3" customHeight="1">
      <c r="I25" s="85"/>
      <c r="J25" s="135"/>
      <c r="L25" s="6"/>
      <c r="M25" s="6"/>
      <c r="N25" s="6"/>
      <c r="O25" s="6"/>
      <c r="P25" s="6"/>
      <c r="Q25" s="6"/>
      <c r="R25" s="6"/>
      <c r="S25" s="6"/>
      <c r="T25" s="6"/>
      <c r="U25" s="6"/>
      <c r="V25" s="6"/>
      <c r="W25" s="6"/>
      <c r="X25" s="6"/>
      <c r="Y25" s="6"/>
      <c r="Z25" s="6"/>
      <c r="AA25" s="6"/>
      <c r="AB25" s="6"/>
      <c r="AC25" s="6"/>
      <c r="AD25" s="6"/>
      <c r="AE25" s="6"/>
      <c r="AF25" s="6"/>
      <c r="AG25" s="6"/>
      <c r="AH25" s="152"/>
      <c r="AI25" s="6"/>
      <c r="AJ25" s="6"/>
      <c r="AK25" s="6"/>
      <c r="AL25" s="6"/>
      <c r="AM25" s="6"/>
    </row>
    <row r="26" spans="1:48" ht="19.5" hidden="1" customHeight="1">
      <c r="A26" s="136" t="s">
        <v>181</v>
      </c>
      <c r="B26" s="3"/>
      <c r="C26" s="125"/>
      <c r="D26" s="3"/>
      <c r="E26" s="137"/>
      <c r="F26" s="3"/>
      <c r="G26" s="3"/>
      <c r="H26" s="3"/>
      <c r="I26" s="3"/>
      <c r="J26" s="138"/>
      <c r="K26" s="138"/>
      <c r="L26" s="138"/>
      <c r="M26" s="138"/>
      <c r="N26" s="138"/>
      <c r="O26" s="139"/>
      <c r="P26" s="125"/>
      <c r="S26" s="138"/>
      <c r="T26" s="135"/>
      <c r="U26" s="138"/>
      <c r="V26" s="138"/>
      <c r="W26" s="125"/>
      <c r="AC26" s="254"/>
      <c r="AD26" s="251" t="s">
        <v>42</v>
      </c>
      <c r="AE26" s="252"/>
      <c r="AF26" s="252"/>
      <c r="AG26" s="252"/>
      <c r="AH26" s="253"/>
      <c r="AI26" s="271" t="s">
        <v>43</v>
      </c>
      <c r="AJ26" s="272"/>
      <c r="AK26" s="272"/>
      <c r="AL26" s="272"/>
      <c r="AM26" s="273"/>
      <c r="AV26" s="3"/>
    </row>
    <row r="27" spans="1:48" hidden="1">
      <c r="A27" s="136"/>
      <c r="B27" s="3"/>
      <c r="C27" s="125"/>
      <c r="D27" s="3"/>
      <c r="E27" s="137"/>
      <c r="F27" s="3"/>
      <c r="G27" s="3"/>
      <c r="H27" s="3"/>
      <c r="I27" s="3"/>
      <c r="J27" s="138"/>
      <c r="K27" s="138"/>
      <c r="L27" s="138"/>
      <c r="M27" s="138"/>
      <c r="N27" s="138"/>
      <c r="O27" s="139"/>
      <c r="P27" s="125"/>
      <c r="S27" s="138"/>
      <c r="T27" s="135"/>
      <c r="U27" s="138"/>
      <c r="V27" s="138"/>
      <c r="W27" s="127"/>
      <c r="AC27" s="254"/>
      <c r="AD27" s="255" t="str">
        <f>IFERROR(VLOOKUP(L10,リスト!#REF!,2,FALSE),IFERROR(VLOOKUP(L10,リスト!B2:D8,2,FALSE)*AJ10,""))</f>
        <v/>
      </c>
      <c r="AE27" s="256"/>
      <c r="AF27" s="256"/>
      <c r="AG27" s="257" t="s">
        <v>6</v>
      </c>
      <c r="AH27" s="257"/>
      <c r="AI27" s="267">
        <f>MIN(AD27,ROUNDDOWN((H35+H44)/1000,0))</f>
        <v>0</v>
      </c>
      <c r="AJ27" s="268"/>
      <c r="AK27" s="268"/>
      <c r="AL27" s="263" t="s">
        <v>6</v>
      </c>
      <c r="AM27" s="264"/>
    </row>
    <row r="28" spans="1:48" ht="14.25" hidden="1" thickBot="1">
      <c r="A28" s="125" t="s">
        <v>183</v>
      </c>
      <c r="B28" s="3"/>
      <c r="C28" s="125"/>
      <c r="D28" s="3"/>
      <c r="E28" s="137"/>
      <c r="F28" s="3"/>
      <c r="G28" s="3"/>
      <c r="H28" s="3"/>
      <c r="I28" s="3"/>
      <c r="J28" s="138"/>
      <c r="K28" s="138"/>
      <c r="L28" s="138"/>
      <c r="M28" s="138"/>
      <c r="N28" s="138"/>
      <c r="O28" s="139"/>
      <c r="P28" s="125"/>
      <c r="S28" s="138"/>
      <c r="T28" s="135"/>
      <c r="U28" s="138"/>
      <c r="V28" s="138"/>
      <c r="W28" s="127"/>
      <c r="AC28" s="254"/>
      <c r="AD28" s="255"/>
      <c r="AE28" s="256"/>
      <c r="AF28" s="256"/>
      <c r="AG28" s="257"/>
      <c r="AH28" s="257"/>
      <c r="AI28" s="269"/>
      <c r="AJ28" s="270"/>
      <c r="AK28" s="270"/>
      <c r="AL28" s="265"/>
      <c r="AM28" s="266"/>
    </row>
    <row r="29" spans="1:48" ht="15" hidden="1" customHeight="1">
      <c r="A29" s="183" t="s">
        <v>44</v>
      </c>
      <c r="B29" s="184"/>
      <c r="C29" s="184"/>
      <c r="D29" s="184"/>
      <c r="E29" s="184"/>
      <c r="F29" s="184"/>
      <c r="G29" s="185"/>
      <c r="H29" s="184" t="s">
        <v>45</v>
      </c>
      <c r="I29" s="184"/>
      <c r="J29" s="184"/>
      <c r="K29" s="184"/>
      <c r="L29" s="184"/>
      <c r="M29" s="183" t="s">
        <v>46</v>
      </c>
      <c r="N29" s="184"/>
      <c r="O29" s="184"/>
      <c r="P29" s="184"/>
      <c r="Q29" s="184"/>
      <c r="R29" s="184"/>
      <c r="S29" s="184"/>
      <c r="T29" s="184"/>
      <c r="U29" s="184"/>
      <c r="V29" s="184"/>
      <c r="W29" s="184"/>
      <c r="X29" s="184"/>
      <c r="Y29" s="184"/>
      <c r="Z29" s="184"/>
      <c r="AA29" s="184"/>
      <c r="AB29" s="184"/>
      <c r="AC29" s="184"/>
      <c r="AD29" s="184"/>
      <c r="AE29" s="184"/>
      <c r="AF29" s="184"/>
      <c r="AG29" s="184"/>
      <c r="AH29" s="184"/>
      <c r="AI29" s="189"/>
      <c r="AJ29" s="189"/>
      <c r="AK29" s="189"/>
      <c r="AL29" s="189"/>
      <c r="AM29" s="190"/>
    </row>
    <row r="30" spans="1:48" ht="15" hidden="1" customHeight="1">
      <c r="A30" s="87" t="s">
        <v>47</v>
      </c>
      <c r="B30" s="88"/>
      <c r="C30" s="88"/>
      <c r="D30" s="88"/>
      <c r="E30" s="89"/>
      <c r="F30" s="89"/>
      <c r="G30" s="90"/>
      <c r="H30" s="191"/>
      <c r="I30" s="191"/>
      <c r="J30" s="191"/>
      <c r="K30" s="191"/>
      <c r="L30" s="191"/>
      <c r="M30" s="186"/>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8"/>
    </row>
    <row r="31" spans="1:48" ht="15" hidden="1" customHeight="1">
      <c r="A31" s="72" t="s">
        <v>48</v>
      </c>
      <c r="B31" s="73"/>
      <c r="C31" s="73"/>
      <c r="D31" s="73"/>
      <c r="E31" s="74"/>
      <c r="F31" s="74"/>
      <c r="G31" s="75"/>
      <c r="H31" s="200"/>
      <c r="I31" s="200"/>
      <c r="J31" s="200"/>
      <c r="K31" s="200"/>
      <c r="L31" s="200"/>
      <c r="M31" s="201"/>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3"/>
    </row>
    <row r="32" spans="1:48" ht="15" hidden="1" customHeight="1">
      <c r="A32" s="72" t="s">
        <v>49</v>
      </c>
      <c r="B32" s="73"/>
      <c r="C32" s="73"/>
      <c r="D32" s="73"/>
      <c r="E32" s="74"/>
      <c r="F32" s="74"/>
      <c r="G32" s="75"/>
      <c r="H32" s="200"/>
      <c r="I32" s="200"/>
      <c r="J32" s="200"/>
      <c r="K32" s="200"/>
      <c r="L32" s="200"/>
      <c r="M32" s="201"/>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3"/>
    </row>
    <row r="33" spans="1:48" ht="15" hidden="1" customHeight="1">
      <c r="A33" s="72" t="s">
        <v>50</v>
      </c>
      <c r="B33" s="73"/>
      <c r="C33" s="73"/>
      <c r="D33" s="73"/>
      <c r="E33" s="74"/>
      <c r="F33" s="74"/>
      <c r="G33" s="75"/>
      <c r="H33" s="200"/>
      <c r="I33" s="200"/>
      <c r="J33" s="200"/>
      <c r="K33" s="200"/>
      <c r="L33" s="200"/>
      <c r="M33" s="201"/>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3"/>
      <c r="AV33" s="3"/>
    </row>
    <row r="34" spans="1:48" ht="15" hidden="1" customHeight="1">
      <c r="A34" s="72" t="s">
        <v>51</v>
      </c>
      <c r="B34" s="73"/>
      <c r="C34" s="73"/>
      <c r="D34" s="73"/>
      <c r="E34" s="74"/>
      <c r="F34" s="74"/>
      <c r="G34" s="75"/>
      <c r="H34" s="200"/>
      <c r="I34" s="200"/>
      <c r="J34" s="200"/>
      <c r="K34" s="200"/>
      <c r="L34" s="200"/>
      <c r="M34" s="201"/>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3"/>
    </row>
    <row r="35" spans="1:48" ht="15" hidden="1" customHeight="1">
      <c r="A35" s="76" t="s">
        <v>24</v>
      </c>
      <c r="B35" s="77"/>
      <c r="C35" s="77"/>
      <c r="D35" s="77"/>
      <c r="E35" s="77"/>
      <c r="F35" s="77"/>
      <c r="G35" s="78"/>
      <c r="H35" s="192">
        <f>SUM(H30:L34)</f>
        <v>0</v>
      </c>
      <c r="I35" s="192"/>
      <c r="J35" s="192"/>
      <c r="K35" s="192"/>
      <c r="L35" s="193"/>
      <c r="M35" s="194"/>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7"/>
    </row>
    <row r="36" spans="1:48" hidden="1">
      <c r="A36" s="136"/>
      <c r="B36" s="3"/>
      <c r="C36" s="125"/>
      <c r="D36" s="3"/>
      <c r="E36" s="137"/>
      <c r="F36" s="3"/>
      <c r="G36" s="3"/>
      <c r="H36" s="3"/>
      <c r="I36" s="3"/>
      <c r="J36" s="138"/>
      <c r="K36" s="138"/>
      <c r="L36" s="138"/>
      <c r="M36" s="138"/>
      <c r="N36" s="138"/>
      <c r="O36" s="139"/>
      <c r="P36" s="125"/>
      <c r="S36" s="138"/>
      <c r="T36" s="135"/>
      <c r="U36" s="138"/>
      <c r="V36" s="138"/>
      <c r="W36" s="127"/>
      <c r="AD36" s="125"/>
      <c r="AE36" s="126"/>
      <c r="AF36" s="126"/>
      <c r="AG36" s="126"/>
      <c r="AH36" s="127"/>
      <c r="AI36" s="198"/>
      <c r="AJ36" s="198"/>
      <c r="AK36" s="198"/>
      <c r="AL36" s="199"/>
      <c r="AM36" s="199"/>
    </row>
    <row r="37" spans="1:48" hidden="1">
      <c r="A37" s="125" t="s">
        <v>184</v>
      </c>
      <c r="B37" s="3"/>
      <c r="C37" s="125"/>
      <c r="D37" s="3"/>
      <c r="E37" s="137"/>
      <c r="F37" s="3"/>
      <c r="G37" s="3"/>
      <c r="H37" s="3"/>
      <c r="I37" s="3"/>
      <c r="J37" s="138"/>
      <c r="K37" s="138"/>
      <c r="L37" s="138"/>
      <c r="M37" s="138"/>
      <c r="N37" s="138"/>
      <c r="O37" s="139"/>
      <c r="P37" s="125"/>
      <c r="S37" s="138"/>
      <c r="T37" s="135"/>
      <c r="U37" s="138"/>
      <c r="V37" s="138"/>
      <c r="W37" s="127"/>
      <c r="AD37" s="125"/>
      <c r="AE37" s="126"/>
      <c r="AF37" s="126"/>
      <c r="AG37" s="126"/>
      <c r="AH37" s="127"/>
      <c r="AI37" s="198"/>
      <c r="AJ37" s="198"/>
      <c r="AK37" s="198"/>
      <c r="AL37" s="199"/>
      <c r="AM37" s="199"/>
    </row>
    <row r="38" spans="1:48" ht="15" hidden="1" customHeight="1">
      <c r="A38" s="183" t="s">
        <v>44</v>
      </c>
      <c r="B38" s="184"/>
      <c r="C38" s="184"/>
      <c r="D38" s="184"/>
      <c r="E38" s="184"/>
      <c r="F38" s="184"/>
      <c r="G38" s="185"/>
      <c r="H38" s="184" t="s">
        <v>45</v>
      </c>
      <c r="I38" s="184"/>
      <c r="J38" s="184"/>
      <c r="K38" s="184"/>
      <c r="L38" s="184"/>
      <c r="M38" s="183" t="s">
        <v>46</v>
      </c>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5"/>
    </row>
    <row r="39" spans="1:48" ht="15" hidden="1" customHeight="1">
      <c r="A39" s="87" t="s">
        <v>47</v>
      </c>
      <c r="B39" s="88"/>
      <c r="C39" s="88"/>
      <c r="D39" s="88"/>
      <c r="E39" s="89"/>
      <c r="F39" s="89"/>
      <c r="G39" s="90"/>
      <c r="H39" s="191"/>
      <c r="I39" s="191"/>
      <c r="J39" s="191"/>
      <c r="K39" s="191"/>
      <c r="L39" s="191"/>
      <c r="M39" s="186"/>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8"/>
    </row>
    <row r="40" spans="1:48" ht="15" hidden="1" customHeight="1">
      <c r="A40" s="72" t="s">
        <v>48</v>
      </c>
      <c r="B40" s="73"/>
      <c r="C40" s="73"/>
      <c r="D40" s="73"/>
      <c r="E40" s="74"/>
      <c r="F40" s="74"/>
      <c r="G40" s="75"/>
      <c r="H40" s="200"/>
      <c r="I40" s="200"/>
      <c r="J40" s="200"/>
      <c r="K40" s="200"/>
      <c r="L40" s="200"/>
      <c r="M40" s="201"/>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3"/>
    </row>
    <row r="41" spans="1:48" ht="15" hidden="1" customHeight="1">
      <c r="A41" s="72" t="s">
        <v>49</v>
      </c>
      <c r="B41" s="73"/>
      <c r="C41" s="73"/>
      <c r="D41" s="73"/>
      <c r="E41" s="74"/>
      <c r="F41" s="74"/>
      <c r="G41" s="75"/>
      <c r="H41" s="200"/>
      <c r="I41" s="200"/>
      <c r="J41" s="200"/>
      <c r="K41" s="200"/>
      <c r="L41" s="200"/>
      <c r="M41" s="201"/>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3"/>
    </row>
    <row r="42" spans="1:48" ht="15" hidden="1" customHeight="1">
      <c r="A42" s="72" t="s">
        <v>50</v>
      </c>
      <c r="B42" s="73"/>
      <c r="C42" s="73"/>
      <c r="D42" s="73"/>
      <c r="E42" s="74"/>
      <c r="F42" s="74"/>
      <c r="G42" s="75"/>
      <c r="H42" s="200"/>
      <c r="I42" s="200"/>
      <c r="J42" s="200"/>
      <c r="K42" s="200"/>
      <c r="L42" s="200"/>
      <c r="M42" s="201"/>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3"/>
      <c r="AV42" s="3"/>
    </row>
    <row r="43" spans="1:48" ht="15" hidden="1" customHeight="1">
      <c r="A43" s="72" t="s">
        <v>51</v>
      </c>
      <c r="B43" s="73"/>
      <c r="C43" s="73"/>
      <c r="D43" s="73"/>
      <c r="E43" s="74"/>
      <c r="F43" s="74"/>
      <c r="G43" s="75"/>
      <c r="H43" s="200"/>
      <c r="I43" s="200"/>
      <c r="J43" s="200"/>
      <c r="K43" s="200"/>
      <c r="L43" s="200"/>
      <c r="M43" s="201"/>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3"/>
    </row>
    <row r="44" spans="1:48" ht="15" hidden="1" customHeight="1">
      <c r="A44" s="76" t="s">
        <v>24</v>
      </c>
      <c r="B44" s="77"/>
      <c r="C44" s="77"/>
      <c r="D44" s="77"/>
      <c r="E44" s="77"/>
      <c r="F44" s="77"/>
      <c r="G44" s="78"/>
      <c r="H44" s="192">
        <f>SUM(H39:L43)</f>
        <v>0</v>
      </c>
      <c r="I44" s="192"/>
      <c r="J44" s="192"/>
      <c r="K44" s="192"/>
      <c r="L44" s="193"/>
      <c r="M44" s="194"/>
      <c r="N44" s="195"/>
      <c r="O44" s="195"/>
      <c r="P44" s="195"/>
      <c r="Q44" s="195"/>
      <c r="R44" s="195"/>
      <c r="S44" s="195"/>
      <c r="T44" s="195"/>
      <c r="U44" s="195"/>
      <c r="V44" s="195"/>
      <c r="W44" s="195"/>
      <c r="X44" s="195"/>
      <c r="Y44" s="195"/>
      <c r="Z44" s="195"/>
      <c r="AA44" s="195"/>
      <c r="AB44" s="195"/>
      <c r="AC44" s="195"/>
      <c r="AD44" s="195"/>
      <c r="AE44" s="195"/>
      <c r="AF44" s="195"/>
      <c r="AG44" s="195"/>
      <c r="AH44" s="196"/>
      <c r="AI44" s="195"/>
      <c r="AJ44" s="195"/>
      <c r="AK44" s="195"/>
      <c r="AL44" s="195"/>
      <c r="AM44" s="197"/>
    </row>
    <row r="45" spans="1:48" ht="6" customHeight="1" thickBot="1">
      <c r="A45" s="140"/>
      <c r="B45" s="140"/>
      <c r="C45" s="140"/>
      <c r="D45" s="140"/>
      <c r="E45" s="141"/>
      <c r="F45" s="141"/>
      <c r="G45" s="141"/>
      <c r="H45" s="141"/>
      <c r="I45" s="141"/>
      <c r="J45" s="142"/>
      <c r="K45" s="142"/>
      <c r="L45" s="142"/>
      <c r="M45" s="142"/>
      <c r="N45" s="142"/>
      <c r="AH45" s="151"/>
    </row>
    <row r="46" spans="1:48" s="3" customFormat="1" ht="19.5" customHeight="1">
      <c r="A46" s="147" t="s">
        <v>196</v>
      </c>
      <c r="B46" s="68"/>
      <c r="C46" s="68"/>
      <c r="D46" s="68"/>
      <c r="E46" s="68"/>
      <c r="F46" s="68"/>
      <c r="G46" s="68"/>
      <c r="H46" s="68"/>
      <c r="I46" s="69"/>
      <c r="J46" s="71"/>
      <c r="K46" s="68"/>
      <c r="L46" s="70"/>
      <c r="M46" s="70"/>
      <c r="N46" s="70"/>
      <c r="O46" s="68"/>
      <c r="P46" s="68"/>
      <c r="Q46" s="68"/>
      <c r="R46" s="68"/>
      <c r="S46" s="68"/>
      <c r="T46" s="79"/>
      <c r="U46" s="79"/>
      <c r="V46" s="79"/>
      <c r="W46" s="79"/>
      <c r="AC46" s="254"/>
      <c r="AD46" s="251" t="s">
        <v>42</v>
      </c>
      <c r="AE46" s="252"/>
      <c r="AF46" s="252"/>
      <c r="AG46" s="252"/>
      <c r="AH46" s="252"/>
      <c r="AI46" s="271" t="s">
        <v>43</v>
      </c>
      <c r="AJ46" s="272"/>
      <c r="AK46" s="272"/>
      <c r="AL46" s="272"/>
      <c r="AM46" s="273"/>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54"/>
      <c r="AD47" s="274" t="str">
        <f>IFERROR(VLOOKUP(L10,リスト!B2:E8,4,FALSE)*AJ10,"")</f>
        <v/>
      </c>
      <c r="AE47" s="275"/>
      <c r="AF47" s="275"/>
      <c r="AG47" s="278" t="s">
        <v>6</v>
      </c>
      <c r="AH47" s="278"/>
      <c r="AI47" s="280" t="str">
        <f>IF(AD47="","",MIN(AD47,ROUNDDOWN(H55/1000,0)))</f>
        <v/>
      </c>
      <c r="AJ47" s="281"/>
      <c r="AK47" s="281"/>
      <c r="AL47" s="278" t="s">
        <v>6</v>
      </c>
      <c r="AM47" s="279"/>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54"/>
      <c r="AD48" s="276"/>
      <c r="AE48" s="277"/>
      <c r="AF48" s="277"/>
      <c r="AG48" s="278"/>
      <c r="AH48" s="278"/>
      <c r="AI48" s="282"/>
      <c r="AJ48" s="283"/>
      <c r="AK48" s="283"/>
      <c r="AL48" s="278"/>
      <c r="AM48" s="279"/>
      <c r="AT48" s="4"/>
    </row>
    <row r="49" spans="1:48" ht="15" customHeight="1">
      <c r="A49" s="183" t="s">
        <v>44</v>
      </c>
      <c r="B49" s="184"/>
      <c r="C49" s="184"/>
      <c r="D49" s="184"/>
      <c r="E49" s="184"/>
      <c r="F49" s="184"/>
      <c r="G49" s="185"/>
      <c r="H49" s="184" t="s">
        <v>45</v>
      </c>
      <c r="I49" s="184"/>
      <c r="J49" s="184"/>
      <c r="K49" s="184"/>
      <c r="L49" s="184"/>
      <c r="M49" s="183" t="s">
        <v>226</v>
      </c>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5"/>
    </row>
    <row r="50" spans="1:48" ht="15" customHeight="1">
      <c r="A50" s="87" t="s">
        <v>198</v>
      </c>
      <c r="B50" s="88"/>
      <c r="D50" s="88"/>
      <c r="E50" s="89"/>
      <c r="F50" s="89"/>
      <c r="G50" s="90"/>
      <c r="H50" s="191"/>
      <c r="I50" s="191"/>
      <c r="J50" s="191"/>
      <c r="K50" s="191"/>
      <c r="L50" s="191"/>
      <c r="M50" s="284"/>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6"/>
    </row>
    <row r="51" spans="1:48" ht="15" customHeight="1">
      <c r="A51" s="72" t="s">
        <v>49</v>
      </c>
      <c r="B51" s="73"/>
      <c r="C51" s="73"/>
      <c r="D51" s="73"/>
      <c r="E51" s="74"/>
      <c r="F51" s="74"/>
      <c r="G51" s="75"/>
      <c r="H51" s="200"/>
      <c r="I51" s="200"/>
      <c r="J51" s="200"/>
      <c r="K51" s="200"/>
      <c r="L51" s="200"/>
      <c r="M51" s="287"/>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9"/>
    </row>
    <row r="52" spans="1:48" ht="15" customHeight="1">
      <c r="A52" s="72"/>
      <c r="B52" s="73"/>
      <c r="C52" s="73"/>
      <c r="D52" s="73"/>
      <c r="E52" s="74"/>
      <c r="F52" s="74"/>
      <c r="G52" s="75"/>
      <c r="H52" s="200"/>
      <c r="I52" s="200"/>
      <c r="J52" s="200"/>
      <c r="K52" s="200"/>
      <c r="L52" s="200"/>
      <c r="M52" s="287"/>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9"/>
    </row>
    <row r="53" spans="1:48" ht="15" customHeight="1">
      <c r="A53" s="72"/>
      <c r="B53" s="73"/>
      <c r="C53" s="73"/>
      <c r="D53" s="73"/>
      <c r="E53" s="74"/>
      <c r="F53" s="74"/>
      <c r="G53" s="75"/>
      <c r="H53" s="200"/>
      <c r="I53" s="200"/>
      <c r="J53" s="200"/>
      <c r="K53" s="200"/>
      <c r="L53" s="200"/>
      <c r="M53" s="287"/>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9"/>
    </row>
    <row r="54" spans="1:48" ht="15" customHeight="1">
      <c r="A54" s="72"/>
      <c r="B54" s="73"/>
      <c r="C54" s="73"/>
      <c r="D54" s="73"/>
      <c r="E54" s="74"/>
      <c r="F54" s="74"/>
      <c r="G54" s="75"/>
      <c r="H54" s="200"/>
      <c r="I54" s="200"/>
      <c r="J54" s="200"/>
      <c r="K54" s="200"/>
      <c r="L54" s="200"/>
      <c r="M54" s="287"/>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9"/>
    </row>
    <row r="55" spans="1:48" ht="15" customHeight="1">
      <c r="A55" s="76" t="s">
        <v>24</v>
      </c>
      <c r="B55" s="80"/>
      <c r="C55" s="80"/>
      <c r="D55" s="80"/>
      <c r="E55" s="77"/>
      <c r="F55" s="77"/>
      <c r="G55" s="78"/>
      <c r="H55" s="192">
        <f>SUM(H50:L54)</f>
        <v>0</v>
      </c>
      <c r="I55" s="192"/>
      <c r="J55" s="192"/>
      <c r="K55" s="192"/>
      <c r="L55" s="193"/>
      <c r="M55" s="194"/>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7"/>
    </row>
    <row r="56" spans="1:48" ht="4.5" customHeight="1">
      <c r="A56" s="140"/>
      <c r="B56" s="140"/>
      <c r="C56" s="140"/>
      <c r="D56" s="140"/>
      <c r="E56" s="143"/>
      <c r="F56" s="143"/>
      <c r="G56" s="143"/>
      <c r="H56" s="143"/>
      <c r="I56" s="143"/>
      <c r="J56" s="144"/>
      <c r="K56" s="144"/>
      <c r="L56" s="144"/>
      <c r="M56" s="144"/>
      <c r="N56" s="144"/>
      <c r="O56" s="143"/>
      <c r="P56" s="143"/>
      <c r="Q56" s="143"/>
      <c r="R56" s="143"/>
      <c r="S56" s="143"/>
      <c r="T56" s="143"/>
      <c r="U56" s="143"/>
      <c r="V56" s="143"/>
      <c r="W56" s="143"/>
      <c r="X56" s="143"/>
      <c r="Y56" s="145"/>
      <c r="Z56" s="145"/>
      <c r="AA56" s="145"/>
      <c r="AB56" s="145"/>
      <c r="AC56" s="145"/>
      <c r="AD56" s="145"/>
      <c r="AE56" s="143"/>
      <c r="AF56" s="143"/>
      <c r="AG56" s="143"/>
      <c r="AH56" s="143"/>
      <c r="AI56" s="143"/>
      <c r="AJ56" s="143"/>
      <c r="AK56" s="143"/>
      <c r="AL56" s="143"/>
      <c r="AM56" s="143"/>
    </row>
    <row r="57" spans="1:48">
      <c r="A57" s="2" t="s">
        <v>193</v>
      </c>
    </row>
    <row r="58" spans="1:48">
      <c r="A58" s="2" t="s">
        <v>225</v>
      </c>
    </row>
    <row r="59" spans="1:48">
      <c r="AI59" s="199"/>
      <c r="AJ59" s="199"/>
      <c r="AK59" s="199"/>
      <c r="AL59" s="199"/>
      <c r="AM59" s="199"/>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3">
    <dataValidation allowBlank="1" sqref="D9:G9" xr:uid="{C3A66BA1-C158-432C-8EEF-26AE8637FAED}"/>
    <dataValidation type="list" allowBlank="1" showInputMessage="1" showErrorMessage="1" sqref="X15:Z17 X21:Z22" xr:uid="{EA9D3AC5-6DB8-4C6D-AD36-ED1DDA35EE88}">
      <formula1>"✔"</formula1>
    </dataValidation>
    <dataValidation imeMode="halfAlpha" allowBlank="1" showInputMessage="1" showErrorMessage="1" sqref="S26:V28 J26:N28 S37:V37 J37:N37" xr:uid="{41C3092C-0DE7-4210-A686-F39659F53926}"/>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0E6AD422-E102-4ABB-BC81-8072F6824AAA}">
          <x14:formula1>
            <xm:f>リスト!$B$2:$B$8</xm:f>
          </x14:formula1>
          <xm:sqref>L10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DAAFA-CFC2-44FD-B61B-2DDCA868F101}">
  <dimension ref="A1:AV59"/>
  <sheetViews>
    <sheetView showGridLines="0" showZeros="0" topLeftCell="A8" zoomScaleNormal="100" zoomScaleSheetLayoutView="100" workbookViewId="0">
      <selection activeCell="P19" sqref="P19:V1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13" t="s">
        <v>201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5"/>
    </row>
    <row r="4" spans="1:48" ht="9"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row>
    <row r="5" spans="1:48">
      <c r="A5" s="216" t="s">
        <v>28</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8"/>
    </row>
    <row r="6" spans="1:48" ht="4.5" customHeight="1">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row>
    <row r="7" spans="1:48" ht="17.25" customHeight="1">
      <c r="A7" s="183" t="s">
        <v>29</v>
      </c>
      <c r="B7" s="184"/>
      <c r="C7" s="184"/>
      <c r="D7" s="184"/>
      <c r="E7" s="184"/>
      <c r="F7" s="184"/>
      <c r="G7" s="185"/>
      <c r="H7" s="238"/>
      <c r="I7" s="239"/>
      <c r="J7" s="239"/>
      <c r="K7" s="239"/>
      <c r="L7" s="239"/>
      <c r="M7" s="239"/>
      <c r="N7" s="240"/>
      <c r="O7" s="183" t="s">
        <v>30</v>
      </c>
      <c r="P7" s="184"/>
      <c r="Q7" s="184"/>
      <c r="R7" s="184"/>
      <c r="S7" s="185"/>
      <c r="T7" s="241"/>
      <c r="U7" s="242"/>
      <c r="V7" s="242"/>
      <c r="W7" s="242"/>
      <c r="X7" s="242"/>
      <c r="Y7" s="242"/>
      <c r="Z7" s="242"/>
      <c r="AA7" s="242"/>
      <c r="AB7" s="242"/>
      <c r="AC7" s="242"/>
      <c r="AD7" s="242"/>
      <c r="AE7" s="242"/>
      <c r="AF7" s="242"/>
      <c r="AG7" s="242"/>
      <c r="AH7" s="242"/>
      <c r="AI7" s="242"/>
      <c r="AJ7" s="242"/>
      <c r="AK7" s="242"/>
      <c r="AL7" s="242"/>
      <c r="AM7" s="243"/>
    </row>
    <row r="8" spans="1:48">
      <c r="A8" s="219" t="s">
        <v>31</v>
      </c>
      <c r="B8" s="220"/>
      <c r="C8" s="221"/>
      <c r="D8" s="183" t="s">
        <v>32</v>
      </c>
      <c r="E8" s="184"/>
      <c r="F8" s="184"/>
      <c r="G8" s="185"/>
      <c r="H8" s="183" t="s">
        <v>20</v>
      </c>
      <c r="I8" s="184"/>
      <c r="J8" s="184"/>
      <c r="K8" s="184"/>
      <c r="L8" s="184"/>
      <c r="M8" s="184"/>
      <c r="N8" s="184"/>
      <c r="O8" s="184"/>
      <c r="P8" s="184"/>
      <c r="Q8" s="184"/>
      <c r="R8" s="184"/>
      <c r="S8" s="185"/>
      <c r="T8" s="219" t="s">
        <v>33</v>
      </c>
      <c r="U8" s="220"/>
      <c r="V8" s="221"/>
      <c r="W8" s="183" t="s">
        <v>14</v>
      </c>
      <c r="X8" s="184"/>
      <c r="Y8" s="184"/>
      <c r="Z8" s="184"/>
      <c r="AA8" s="184"/>
      <c r="AB8" s="184"/>
      <c r="AC8" s="184"/>
      <c r="AD8" s="184"/>
      <c r="AE8" s="184"/>
      <c r="AF8" s="185"/>
      <c r="AG8" s="226" t="s">
        <v>34</v>
      </c>
      <c r="AH8" s="227"/>
      <c r="AI8" s="227"/>
      <c r="AJ8" s="227"/>
      <c r="AK8" s="227"/>
      <c r="AL8" s="227"/>
      <c r="AM8" s="228"/>
    </row>
    <row r="9" spans="1:48" ht="17.25" customHeight="1">
      <c r="A9" s="222"/>
      <c r="B9" s="189"/>
      <c r="C9" s="190"/>
      <c r="D9" s="223" t="s">
        <v>189</v>
      </c>
      <c r="E9" s="224"/>
      <c r="F9" s="224"/>
      <c r="G9" s="225"/>
      <c r="H9" s="229"/>
      <c r="I9" s="230"/>
      <c r="J9" s="230"/>
      <c r="K9" s="230"/>
      <c r="L9" s="230"/>
      <c r="M9" s="230"/>
      <c r="N9" s="230"/>
      <c r="O9" s="230"/>
      <c r="P9" s="230"/>
      <c r="Q9" s="230"/>
      <c r="R9" s="230"/>
      <c r="S9" s="231"/>
      <c r="T9" s="222"/>
      <c r="U9" s="189"/>
      <c r="V9" s="190"/>
      <c r="W9" s="232"/>
      <c r="X9" s="233"/>
      <c r="Y9" s="233"/>
      <c r="Z9" s="233"/>
      <c r="AA9" s="233"/>
      <c r="AB9" s="233"/>
      <c r="AC9" s="233"/>
      <c r="AD9" s="233"/>
      <c r="AE9" s="233"/>
      <c r="AF9" s="234"/>
      <c r="AG9" s="235" t="s">
        <v>211</v>
      </c>
      <c r="AH9" s="236"/>
      <c r="AI9" s="236"/>
      <c r="AJ9" s="236"/>
      <c r="AK9" s="236"/>
      <c r="AL9" s="236"/>
      <c r="AM9" s="237"/>
      <c r="AV9" s="3"/>
    </row>
    <row r="10" spans="1:48" s="3" customFormat="1" ht="20.25" customHeight="1">
      <c r="A10" s="183" t="s">
        <v>35</v>
      </c>
      <c r="B10" s="184"/>
      <c r="C10" s="184"/>
      <c r="D10" s="184"/>
      <c r="E10" s="184"/>
      <c r="F10" s="184"/>
      <c r="G10" s="184"/>
      <c r="H10" s="184"/>
      <c r="I10" s="184"/>
      <c r="J10" s="184"/>
      <c r="K10" s="185"/>
      <c r="L10" s="258"/>
      <c r="M10" s="259"/>
      <c r="N10" s="259"/>
      <c r="O10" s="259"/>
      <c r="P10" s="259"/>
      <c r="Q10" s="259"/>
      <c r="R10" s="259"/>
      <c r="S10" s="259"/>
      <c r="T10" s="259"/>
      <c r="U10" s="259"/>
      <c r="V10" s="259"/>
      <c r="W10" s="259"/>
      <c r="X10" s="259"/>
      <c r="Y10" s="259"/>
      <c r="Z10" s="259"/>
      <c r="AA10" s="259"/>
      <c r="AB10" s="259"/>
      <c r="AC10" s="259"/>
      <c r="AD10" s="259"/>
      <c r="AE10" s="259"/>
      <c r="AF10" s="260"/>
      <c r="AG10" s="245" t="s">
        <v>36</v>
      </c>
      <c r="AH10" s="227"/>
      <c r="AI10" s="228"/>
      <c r="AJ10" s="242"/>
      <c r="AK10" s="242"/>
      <c r="AL10" s="246" t="s">
        <v>37</v>
      </c>
      <c r="AM10" s="247"/>
      <c r="AP10" s="244"/>
      <c r="AQ10" s="244"/>
      <c r="AR10" s="244"/>
      <c r="AS10" s="244"/>
      <c r="AT10" s="244"/>
      <c r="AU10" s="244"/>
    </row>
    <row r="11" spans="1:48" s="3" customFormat="1" ht="18" hidden="1" customHeight="1">
      <c r="A11" s="248" t="s">
        <v>38</v>
      </c>
      <c r="B11" s="249"/>
      <c r="C11" s="249"/>
      <c r="D11" s="249"/>
      <c r="E11" s="249"/>
      <c r="F11" s="249"/>
      <c r="G11" s="249"/>
      <c r="H11" s="250"/>
      <c r="I11" s="5"/>
      <c r="J11" s="128"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1"/>
      <c r="B12" s="131"/>
      <c r="C12" s="131"/>
      <c r="D12" s="131"/>
      <c r="E12" s="131"/>
      <c r="F12" s="131"/>
      <c r="G12" s="131"/>
      <c r="H12" s="131"/>
      <c r="I12" s="132"/>
      <c r="J12" s="133"/>
      <c r="K12" s="132"/>
      <c r="L12" s="130"/>
      <c r="M12" s="130"/>
      <c r="N12" s="130"/>
      <c r="O12" s="130"/>
      <c r="P12" s="130"/>
      <c r="Q12" s="130"/>
      <c r="R12" s="130"/>
      <c r="S12" s="130"/>
      <c r="T12" s="130"/>
      <c r="U12" s="132"/>
      <c r="V12" s="130"/>
      <c r="W12" s="130"/>
      <c r="X12" s="130"/>
      <c r="Y12" s="133"/>
      <c r="Z12" s="134"/>
      <c r="AA12" s="132"/>
      <c r="AB12" s="130"/>
      <c r="AC12" s="130"/>
      <c r="AD12" s="130"/>
      <c r="AE12" s="130"/>
      <c r="AF12" s="130"/>
      <c r="AG12" s="130"/>
      <c r="AH12" s="130"/>
      <c r="AI12" s="130"/>
      <c r="AJ12" s="130"/>
      <c r="AK12" s="130"/>
      <c r="AL12" s="130"/>
      <c r="AM12" s="130"/>
    </row>
    <row r="13" spans="1:48" s="3" customFormat="1" ht="12">
      <c r="A13" s="216" t="s">
        <v>39</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row>
    <row r="14" spans="1:48" s="3" customFormat="1" ht="3" customHeight="1">
      <c r="I14" s="85"/>
      <c r="J14" s="13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07" t="s">
        <v>190</v>
      </c>
      <c r="B15" s="208"/>
      <c r="C15" s="208"/>
      <c r="D15" s="208"/>
      <c r="E15" s="208"/>
      <c r="F15" s="208"/>
      <c r="G15" s="208"/>
      <c r="H15" s="208"/>
      <c r="I15" s="208"/>
      <c r="J15" s="208"/>
      <c r="K15" s="208"/>
      <c r="L15" s="208"/>
      <c r="M15" s="208"/>
      <c r="N15" s="208"/>
      <c r="O15" s="208"/>
      <c r="P15" s="208"/>
      <c r="Q15" s="208"/>
      <c r="R15" s="208"/>
      <c r="S15" s="208"/>
      <c r="T15" s="208"/>
      <c r="U15" s="208"/>
      <c r="V15" s="208"/>
      <c r="W15" s="209"/>
      <c r="X15" s="204" t="s">
        <v>40</v>
      </c>
      <c r="Y15" s="205"/>
      <c r="Z15" s="206"/>
      <c r="AA15" s="261" t="s">
        <v>187</v>
      </c>
      <c r="AB15" s="262"/>
      <c r="AC15" s="262"/>
      <c r="AD15" s="262"/>
      <c r="AE15" s="262"/>
      <c r="AF15" s="262"/>
      <c r="AG15" s="262"/>
      <c r="AH15" s="262"/>
      <c r="AI15" s="262"/>
      <c r="AJ15" s="262"/>
      <c r="AK15" s="262"/>
      <c r="AL15" s="262"/>
      <c r="AM15" s="262"/>
    </row>
    <row r="16" spans="1:48" s="3" customFormat="1" ht="18" hidden="1" customHeight="1">
      <c r="A16" s="207" t="s">
        <v>191</v>
      </c>
      <c r="B16" s="208"/>
      <c r="C16" s="208"/>
      <c r="D16" s="208"/>
      <c r="E16" s="208"/>
      <c r="F16" s="208"/>
      <c r="G16" s="208"/>
      <c r="H16" s="208"/>
      <c r="I16" s="208"/>
      <c r="J16" s="208"/>
      <c r="K16" s="208"/>
      <c r="L16" s="208"/>
      <c r="M16" s="208"/>
      <c r="N16" s="208"/>
      <c r="O16" s="208"/>
      <c r="P16" s="208"/>
      <c r="Q16" s="208"/>
      <c r="R16" s="208"/>
      <c r="S16" s="208"/>
      <c r="T16" s="208"/>
      <c r="U16" s="208"/>
      <c r="V16" s="208"/>
      <c r="W16" s="209"/>
      <c r="X16" s="204" t="s">
        <v>40</v>
      </c>
      <c r="Y16" s="205"/>
      <c r="Z16" s="206"/>
      <c r="AA16" s="261" t="s">
        <v>186</v>
      </c>
      <c r="AB16" s="262"/>
      <c r="AC16" s="262"/>
      <c r="AD16" s="262"/>
      <c r="AE16" s="262"/>
      <c r="AF16" s="262"/>
      <c r="AG16" s="262"/>
      <c r="AH16" s="262"/>
      <c r="AI16" s="262"/>
      <c r="AJ16" s="262"/>
      <c r="AK16" s="262"/>
      <c r="AL16" s="262"/>
      <c r="AM16" s="262"/>
    </row>
    <row r="17" spans="1:48" s="3" customFormat="1" ht="18" customHeight="1">
      <c r="A17" s="210" t="s">
        <v>185</v>
      </c>
      <c r="B17" s="211"/>
      <c r="C17" s="211"/>
      <c r="D17" s="211"/>
      <c r="E17" s="211"/>
      <c r="F17" s="211"/>
      <c r="G17" s="211"/>
      <c r="H17" s="211"/>
      <c r="I17" s="211"/>
      <c r="J17" s="211"/>
      <c r="K17" s="211"/>
      <c r="L17" s="211"/>
      <c r="M17" s="211"/>
      <c r="N17" s="211"/>
      <c r="O17" s="211"/>
      <c r="P17" s="211"/>
      <c r="Q17" s="211"/>
      <c r="R17" s="211"/>
      <c r="S17" s="211"/>
      <c r="T17" s="211"/>
      <c r="U17" s="211"/>
      <c r="V17" s="211"/>
      <c r="W17" s="212"/>
      <c r="X17" s="204" t="s">
        <v>40</v>
      </c>
      <c r="Y17" s="205"/>
      <c r="Z17" s="206"/>
      <c r="AA17" s="146"/>
      <c r="AB17" s="146"/>
      <c r="AC17" s="146"/>
      <c r="AD17" s="146"/>
      <c r="AE17" s="146"/>
      <c r="AF17" s="146"/>
      <c r="AG17" s="146"/>
      <c r="AH17" s="146"/>
      <c r="AI17" s="146"/>
      <c r="AJ17" s="146"/>
      <c r="AK17" s="146"/>
      <c r="AL17" s="146"/>
      <c r="AM17" s="146"/>
    </row>
    <row r="18" spans="1:48" s="3" customFormat="1" ht="6" customHeight="1">
      <c r="I18" s="85"/>
      <c r="J18" s="135"/>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16" t="s">
        <v>192</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8"/>
    </row>
    <row r="20" spans="1:48" s="3" customFormat="1" ht="3" customHeight="1">
      <c r="I20" s="85"/>
      <c r="J20" s="13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07" t="s">
        <v>197</v>
      </c>
      <c r="B21" s="208"/>
      <c r="C21" s="208"/>
      <c r="D21" s="208"/>
      <c r="E21" s="208"/>
      <c r="F21" s="208"/>
      <c r="G21" s="208"/>
      <c r="H21" s="208"/>
      <c r="I21" s="208"/>
      <c r="J21" s="208"/>
      <c r="K21" s="208"/>
      <c r="L21" s="208"/>
      <c r="M21" s="208"/>
      <c r="N21" s="208"/>
      <c r="O21" s="208"/>
      <c r="P21" s="208"/>
      <c r="Q21" s="208"/>
      <c r="R21" s="208"/>
      <c r="S21" s="208"/>
      <c r="T21" s="208"/>
      <c r="U21" s="208"/>
      <c r="V21" s="208"/>
      <c r="W21" s="208"/>
      <c r="X21" s="204" t="s">
        <v>40</v>
      </c>
      <c r="Y21" s="205"/>
      <c r="Z21" s="206"/>
      <c r="AA21" s="148"/>
      <c r="AB21" s="148"/>
      <c r="AC21" s="148"/>
      <c r="AD21" s="148"/>
      <c r="AE21" s="148"/>
      <c r="AF21" s="148"/>
      <c r="AG21" s="148"/>
    </row>
    <row r="22" spans="1:48" s="3" customFormat="1" ht="18" hidden="1" customHeight="1">
      <c r="A22" s="207" t="s">
        <v>194</v>
      </c>
      <c r="B22" s="208"/>
      <c r="C22" s="208"/>
      <c r="D22" s="208"/>
      <c r="E22" s="208"/>
      <c r="F22" s="208"/>
      <c r="G22" s="208"/>
      <c r="H22" s="208"/>
      <c r="I22" s="208"/>
      <c r="J22" s="208"/>
      <c r="K22" s="208"/>
      <c r="L22" s="208"/>
      <c r="M22" s="208"/>
      <c r="N22" s="208"/>
      <c r="O22" s="208"/>
      <c r="P22" s="208"/>
      <c r="Q22" s="208"/>
      <c r="R22" s="208"/>
      <c r="S22" s="208"/>
      <c r="T22" s="208"/>
      <c r="U22" s="208"/>
      <c r="V22" s="208"/>
      <c r="W22" s="208"/>
      <c r="X22" s="204" t="s">
        <v>40</v>
      </c>
      <c r="Y22" s="205"/>
      <c r="Z22" s="206"/>
      <c r="AA22" s="148"/>
      <c r="AB22" s="148"/>
      <c r="AC22" s="148"/>
      <c r="AD22" s="148"/>
      <c r="AE22" s="148"/>
      <c r="AF22" s="148"/>
      <c r="AG22" s="148"/>
    </row>
    <row r="23" spans="1:48" s="3" customFormat="1" ht="6" customHeight="1">
      <c r="I23" s="85"/>
      <c r="J23" s="135"/>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16" t="s">
        <v>41</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8"/>
    </row>
    <row r="25" spans="1:48" s="3" customFormat="1" ht="3" customHeight="1">
      <c r="I25" s="85"/>
      <c r="J25" s="135"/>
      <c r="L25" s="6"/>
      <c r="M25" s="6"/>
      <c r="N25" s="6"/>
      <c r="O25" s="6"/>
      <c r="P25" s="6"/>
      <c r="Q25" s="6"/>
      <c r="R25" s="6"/>
      <c r="S25" s="6"/>
      <c r="T25" s="6"/>
      <c r="U25" s="6"/>
      <c r="V25" s="6"/>
      <c r="W25" s="6"/>
      <c r="X25" s="6"/>
      <c r="Y25" s="6"/>
      <c r="Z25" s="6"/>
      <c r="AA25" s="6"/>
      <c r="AB25" s="6"/>
      <c r="AC25" s="6"/>
      <c r="AD25" s="6"/>
      <c r="AE25" s="6"/>
      <c r="AF25" s="6"/>
      <c r="AG25" s="6"/>
      <c r="AH25" s="152"/>
      <c r="AI25" s="6"/>
      <c r="AJ25" s="6"/>
      <c r="AK25" s="6"/>
      <c r="AL25" s="6"/>
      <c r="AM25" s="6"/>
    </row>
    <row r="26" spans="1:48" ht="19.5" hidden="1" customHeight="1">
      <c r="A26" s="136" t="s">
        <v>181</v>
      </c>
      <c r="B26" s="3"/>
      <c r="C26" s="125"/>
      <c r="D26" s="3"/>
      <c r="E26" s="137"/>
      <c r="F26" s="3"/>
      <c r="G26" s="3"/>
      <c r="H26" s="3"/>
      <c r="I26" s="3"/>
      <c r="J26" s="138"/>
      <c r="K26" s="138"/>
      <c r="L26" s="138"/>
      <c r="M26" s="138"/>
      <c r="N26" s="138"/>
      <c r="O26" s="139"/>
      <c r="P26" s="125"/>
      <c r="S26" s="138"/>
      <c r="T26" s="135"/>
      <c r="U26" s="138"/>
      <c r="V26" s="138"/>
      <c r="W26" s="125"/>
      <c r="AC26" s="254"/>
      <c r="AD26" s="251" t="s">
        <v>42</v>
      </c>
      <c r="AE26" s="252"/>
      <c r="AF26" s="252"/>
      <c r="AG26" s="252"/>
      <c r="AH26" s="253"/>
      <c r="AI26" s="271" t="s">
        <v>43</v>
      </c>
      <c r="AJ26" s="272"/>
      <c r="AK26" s="272"/>
      <c r="AL26" s="272"/>
      <c r="AM26" s="273"/>
      <c r="AV26" s="3"/>
    </row>
    <row r="27" spans="1:48" hidden="1">
      <c r="A27" s="136"/>
      <c r="B27" s="3"/>
      <c r="C27" s="125"/>
      <c r="D27" s="3"/>
      <c r="E27" s="137"/>
      <c r="F27" s="3"/>
      <c r="G27" s="3"/>
      <c r="H27" s="3"/>
      <c r="I27" s="3"/>
      <c r="J27" s="138"/>
      <c r="K27" s="138"/>
      <c r="L27" s="138"/>
      <c r="M27" s="138"/>
      <c r="N27" s="138"/>
      <c r="O27" s="139"/>
      <c r="P27" s="125"/>
      <c r="S27" s="138"/>
      <c r="T27" s="135"/>
      <c r="U27" s="138"/>
      <c r="V27" s="138"/>
      <c r="W27" s="127"/>
      <c r="AC27" s="254"/>
      <c r="AD27" s="255" t="str">
        <f>IFERROR(VLOOKUP(L10,リスト!#REF!,2,FALSE),IFERROR(VLOOKUP(L10,リスト!B2:D8,2,FALSE)*AJ10,""))</f>
        <v/>
      </c>
      <c r="AE27" s="256"/>
      <c r="AF27" s="256"/>
      <c r="AG27" s="257" t="s">
        <v>6</v>
      </c>
      <c r="AH27" s="257"/>
      <c r="AI27" s="267">
        <f>MIN(AD27,ROUNDDOWN((H35+H44)/1000,0))</f>
        <v>0</v>
      </c>
      <c r="AJ27" s="268"/>
      <c r="AK27" s="268"/>
      <c r="AL27" s="263" t="s">
        <v>6</v>
      </c>
      <c r="AM27" s="264"/>
    </row>
    <row r="28" spans="1:48" ht="14.25" hidden="1" thickBot="1">
      <c r="A28" s="125" t="s">
        <v>183</v>
      </c>
      <c r="B28" s="3"/>
      <c r="C28" s="125"/>
      <c r="D28" s="3"/>
      <c r="E28" s="137"/>
      <c r="F28" s="3"/>
      <c r="G28" s="3"/>
      <c r="H28" s="3"/>
      <c r="I28" s="3"/>
      <c r="J28" s="138"/>
      <c r="K28" s="138"/>
      <c r="L28" s="138"/>
      <c r="M28" s="138"/>
      <c r="N28" s="138"/>
      <c r="O28" s="139"/>
      <c r="P28" s="125"/>
      <c r="S28" s="138"/>
      <c r="T28" s="135"/>
      <c r="U28" s="138"/>
      <c r="V28" s="138"/>
      <c r="W28" s="127"/>
      <c r="AC28" s="254"/>
      <c r="AD28" s="255"/>
      <c r="AE28" s="256"/>
      <c r="AF28" s="256"/>
      <c r="AG28" s="257"/>
      <c r="AH28" s="257"/>
      <c r="AI28" s="269"/>
      <c r="AJ28" s="270"/>
      <c r="AK28" s="270"/>
      <c r="AL28" s="265"/>
      <c r="AM28" s="266"/>
    </row>
    <row r="29" spans="1:48" ht="15" hidden="1" customHeight="1">
      <c r="A29" s="183" t="s">
        <v>44</v>
      </c>
      <c r="B29" s="184"/>
      <c r="C29" s="184"/>
      <c r="D29" s="184"/>
      <c r="E29" s="184"/>
      <c r="F29" s="184"/>
      <c r="G29" s="185"/>
      <c r="H29" s="184" t="s">
        <v>45</v>
      </c>
      <c r="I29" s="184"/>
      <c r="J29" s="184"/>
      <c r="K29" s="184"/>
      <c r="L29" s="184"/>
      <c r="M29" s="183" t="s">
        <v>46</v>
      </c>
      <c r="N29" s="184"/>
      <c r="O29" s="184"/>
      <c r="P29" s="184"/>
      <c r="Q29" s="184"/>
      <c r="R29" s="184"/>
      <c r="S29" s="184"/>
      <c r="T29" s="184"/>
      <c r="U29" s="184"/>
      <c r="V29" s="184"/>
      <c r="W29" s="184"/>
      <c r="X29" s="184"/>
      <c r="Y29" s="184"/>
      <c r="Z29" s="184"/>
      <c r="AA29" s="184"/>
      <c r="AB29" s="184"/>
      <c r="AC29" s="184"/>
      <c r="AD29" s="184"/>
      <c r="AE29" s="184"/>
      <c r="AF29" s="184"/>
      <c r="AG29" s="184"/>
      <c r="AH29" s="184"/>
      <c r="AI29" s="189"/>
      <c r="AJ29" s="189"/>
      <c r="AK29" s="189"/>
      <c r="AL29" s="189"/>
      <c r="AM29" s="190"/>
    </row>
    <row r="30" spans="1:48" ht="15" hidden="1" customHeight="1">
      <c r="A30" s="87" t="s">
        <v>47</v>
      </c>
      <c r="B30" s="88"/>
      <c r="C30" s="88"/>
      <c r="D30" s="88"/>
      <c r="E30" s="89"/>
      <c r="F30" s="89"/>
      <c r="G30" s="90"/>
      <c r="H30" s="191"/>
      <c r="I30" s="191"/>
      <c r="J30" s="191"/>
      <c r="K30" s="191"/>
      <c r="L30" s="191"/>
      <c r="M30" s="186"/>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8"/>
    </row>
    <row r="31" spans="1:48" ht="15" hidden="1" customHeight="1">
      <c r="A31" s="72" t="s">
        <v>48</v>
      </c>
      <c r="B31" s="73"/>
      <c r="C31" s="73"/>
      <c r="D31" s="73"/>
      <c r="E31" s="74"/>
      <c r="F31" s="74"/>
      <c r="G31" s="75"/>
      <c r="H31" s="200"/>
      <c r="I31" s="200"/>
      <c r="J31" s="200"/>
      <c r="K31" s="200"/>
      <c r="L31" s="200"/>
      <c r="M31" s="201"/>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3"/>
    </row>
    <row r="32" spans="1:48" ht="15" hidden="1" customHeight="1">
      <c r="A32" s="72" t="s">
        <v>49</v>
      </c>
      <c r="B32" s="73"/>
      <c r="C32" s="73"/>
      <c r="D32" s="73"/>
      <c r="E32" s="74"/>
      <c r="F32" s="74"/>
      <c r="G32" s="75"/>
      <c r="H32" s="200"/>
      <c r="I32" s="200"/>
      <c r="J32" s="200"/>
      <c r="K32" s="200"/>
      <c r="L32" s="200"/>
      <c r="M32" s="201"/>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3"/>
    </row>
    <row r="33" spans="1:48" ht="15" hidden="1" customHeight="1">
      <c r="A33" s="72" t="s">
        <v>50</v>
      </c>
      <c r="B33" s="73"/>
      <c r="C33" s="73"/>
      <c r="D33" s="73"/>
      <c r="E33" s="74"/>
      <c r="F33" s="74"/>
      <c r="G33" s="75"/>
      <c r="H33" s="200"/>
      <c r="I33" s="200"/>
      <c r="J33" s="200"/>
      <c r="K33" s="200"/>
      <c r="L33" s="200"/>
      <c r="M33" s="201"/>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3"/>
      <c r="AV33" s="3"/>
    </row>
    <row r="34" spans="1:48" ht="15" hidden="1" customHeight="1">
      <c r="A34" s="72" t="s">
        <v>51</v>
      </c>
      <c r="B34" s="73"/>
      <c r="C34" s="73"/>
      <c r="D34" s="73"/>
      <c r="E34" s="74"/>
      <c r="F34" s="74"/>
      <c r="G34" s="75"/>
      <c r="H34" s="200"/>
      <c r="I34" s="200"/>
      <c r="J34" s="200"/>
      <c r="K34" s="200"/>
      <c r="L34" s="200"/>
      <c r="M34" s="201"/>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3"/>
    </row>
    <row r="35" spans="1:48" ht="15" hidden="1" customHeight="1">
      <c r="A35" s="76" t="s">
        <v>24</v>
      </c>
      <c r="B35" s="77"/>
      <c r="C35" s="77"/>
      <c r="D35" s="77"/>
      <c r="E35" s="77"/>
      <c r="F35" s="77"/>
      <c r="G35" s="78"/>
      <c r="H35" s="192">
        <f>SUM(H30:L34)</f>
        <v>0</v>
      </c>
      <c r="I35" s="192"/>
      <c r="J35" s="192"/>
      <c r="K35" s="192"/>
      <c r="L35" s="193"/>
      <c r="M35" s="194"/>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7"/>
    </row>
    <row r="36" spans="1:48" hidden="1">
      <c r="A36" s="136"/>
      <c r="B36" s="3"/>
      <c r="C36" s="125"/>
      <c r="D36" s="3"/>
      <c r="E36" s="137"/>
      <c r="F36" s="3"/>
      <c r="G36" s="3"/>
      <c r="H36" s="3"/>
      <c r="I36" s="3"/>
      <c r="J36" s="138"/>
      <c r="K36" s="138"/>
      <c r="L36" s="138"/>
      <c r="M36" s="138"/>
      <c r="N36" s="138"/>
      <c r="O36" s="139"/>
      <c r="P36" s="125"/>
      <c r="S36" s="138"/>
      <c r="T36" s="135"/>
      <c r="U36" s="138"/>
      <c r="V36" s="138"/>
      <c r="W36" s="127"/>
      <c r="AD36" s="125"/>
      <c r="AE36" s="126"/>
      <c r="AF36" s="126"/>
      <c r="AG36" s="126"/>
      <c r="AH36" s="127"/>
      <c r="AI36" s="198"/>
      <c r="AJ36" s="198"/>
      <c r="AK36" s="198"/>
      <c r="AL36" s="199"/>
      <c r="AM36" s="199"/>
    </row>
    <row r="37" spans="1:48" hidden="1">
      <c r="A37" s="125" t="s">
        <v>184</v>
      </c>
      <c r="B37" s="3"/>
      <c r="C37" s="125"/>
      <c r="D37" s="3"/>
      <c r="E37" s="137"/>
      <c r="F37" s="3"/>
      <c r="G37" s="3"/>
      <c r="H37" s="3"/>
      <c r="I37" s="3"/>
      <c r="J37" s="138"/>
      <c r="K37" s="138"/>
      <c r="L37" s="138"/>
      <c r="M37" s="138"/>
      <c r="N37" s="138"/>
      <c r="O37" s="139"/>
      <c r="P37" s="125"/>
      <c r="S37" s="138"/>
      <c r="T37" s="135"/>
      <c r="U37" s="138"/>
      <c r="V37" s="138"/>
      <c r="W37" s="127"/>
      <c r="AD37" s="125"/>
      <c r="AE37" s="126"/>
      <c r="AF37" s="126"/>
      <c r="AG37" s="126"/>
      <c r="AH37" s="127"/>
      <c r="AI37" s="198"/>
      <c r="AJ37" s="198"/>
      <c r="AK37" s="198"/>
      <c r="AL37" s="199"/>
      <c r="AM37" s="199"/>
    </row>
    <row r="38" spans="1:48" ht="15" hidden="1" customHeight="1">
      <c r="A38" s="183" t="s">
        <v>44</v>
      </c>
      <c r="B38" s="184"/>
      <c r="C38" s="184"/>
      <c r="D38" s="184"/>
      <c r="E38" s="184"/>
      <c r="F38" s="184"/>
      <c r="G38" s="185"/>
      <c r="H38" s="184" t="s">
        <v>45</v>
      </c>
      <c r="I38" s="184"/>
      <c r="J38" s="184"/>
      <c r="K38" s="184"/>
      <c r="L38" s="184"/>
      <c r="M38" s="183" t="s">
        <v>46</v>
      </c>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5"/>
    </row>
    <row r="39" spans="1:48" ht="15" hidden="1" customHeight="1">
      <c r="A39" s="87" t="s">
        <v>47</v>
      </c>
      <c r="B39" s="88"/>
      <c r="C39" s="88"/>
      <c r="D39" s="88"/>
      <c r="E39" s="89"/>
      <c r="F39" s="89"/>
      <c r="G39" s="90"/>
      <c r="H39" s="191"/>
      <c r="I39" s="191"/>
      <c r="J39" s="191"/>
      <c r="K39" s="191"/>
      <c r="L39" s="191"/>
      <c r="M39" s="186"/>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8"/>
    </row>
    <row r="40" spans="1:48" ht="15" hidden="1" customHeight="1">
      <c r="A40" s="72" t="s">
        <v>48</v>
      </c>
      <c r="B40" s="73"/>
      <c r="C40" s="73"/>
      <c r="D40" s="73"/>
      <c r="E40" s="74"/>
      <c r="F40" s="74"/>
      <c r="G40" s="75"/>
      <c r="H40" s="200"/>
      <c r="I40" s="200"/>
      <c r="J40" s="200"/>
      <c r="K40" s="200"/>
      <c r="L40" s="200"/>
      <c r="M40" s="201"/>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3"/>
    </row>
    <row r="41" spans="1:48" ht="15" hidden="1" customHeight="1">
      <c r="A41" s="72" t="s">
        <v>49</v>
      </c>
      <c r="B41" s="73"/>
      <c r="C41" s="73"/>
      <c r="D41" s="73"/>
      <c r="E41" s="74"/>
      <c r="F41" s="74"/>
      <c r="G41" s="75"/>
      <c r="H41" s="200"/>
      <c r="I41" s="200"/>
      <c r="J41" s="200"/>
      <c r="K41" s="200"/>
      <c r="L41" s="200"/>
      <c r="M41" s="201"/>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3"/>
    </row>
    <row r="42" spans="1:48" ht="15" hidden="1" customHeight="1">
      <c r="A42" s="72" t="s">
        <v>50</v>
      </c>
      <c r="B42" s="73"/>
      <c r="C42" s="73"/>
      <c r="D42" s="73"/>
      <c r="E42" s="74"/>
      <c r="F42" s="74"/>
      <c r="G42" s="75"/>
      <c r="H42" s="200"/>
      <c r="I42" s="200"/>
      <c r="J42" s="200"/>
      <c r="K42" s="200"/>
      <c r="L42" s="200"/>
      <c r="M42" s="201"/>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3"/>
      <c r="AV42" s="3"/>
    </row>
    <row r="43" spans="1:48" ht="15" hidden="1" customHeight="1">
      <c r="A43" s="72" t="s">
        <v>51</v>
      </c>
      <c r="B43" s="73"/>
      <c r="C43" s="73"/>
      <c r="D43" s="73"/>
      <c r="E43" s="74"/>
      <c r="F43" s="74"/>
      <c r="G43" s="75"/>
      <c r="H43" s="200"/>
      <c r="I43" s="200"/>
      <c r="J43" s="200"/>
      <c r="K43" s="200"/>
      <c r="L43" s="200"/>
      <c r="M43" s="201"/>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3"/>
    </row>
    <row r="44" spans="1:48" ht="15" hidden="1" customHeight="1">
      <c r="A44" s="76" t="s">
        <v>24</v>
      </c>
      <c r="B44" s="77"/>
      <c r="C44" s="77"/>
      <c r="D44" s="77"/>
      <c r="E44" s="77"/>
      <c r="F44" s="77"/>
      <c r="G44" s="78"/>
      <c r="H44" s="192">
        <f>SUM(H39:L43)</f>
        <v>0</v>
      </c>
      <c r="I44" s="192"/>
      <c r="J44" s="192"/>
      <c r="K44" s="192"/>
      <c r="L44" s="193"/>
      <c r="M44" s="194"/>
      <c r="N44" s="195"/>
      <c r="O44" s="195"/>
      <c r="P44" s="195"/>
      <c r="Q44" s="195"/>
      <c r="R44" s="195"/>
      <c r="S44" s="195"/>
      <c r="T44" s="195"/>
      <c r="U44" s="195"/>
      <c r="V44" s="195"/>
      <c r="W44" s="195"/>
      <c r="X44" s="195"/>
      <c r="Y44" s="195"/>
      <c r="Z44" s="195"/>
      <c r="AA44" s="195"/>
      <c r="AB44" s="195"/>
      <c r="AC44" s="195"/>
      <c r="AD44" s="195"/>
      <c r="AE44" s="195"/>
      <c r="AF44" s="195"/>
      <c r="AG44" s="195"/>
      <c r="AH44" s="196"/>
      <c r="AI44" s="195"/>
      <c r="AJ44" s="195"/>
      <c r="AK44" s="195"/>
      <c r="AL44" s="195"/>
      <c r="AM44" s="197"/>
    </row>
    <row r="45" spans="1:48" ht="6" customHeight="1" thickBot="1">
      <c r="A45" s="140"/>
      <c r="B45" s="140"/>
      <c r="C45" s="140"/>
      <c r="D45" s="140"/>
      <c r="E45" s="141"/>
      <c r="F45" s="141"/>
      <c r="G45" s="141"/>
      <c r="H45" s="141"/>
      <c r="I45" s="141"/>
      <c r="J45" s="142"/>
      <c r="K45" s="142"/>
      <c r="L45" s="142"/>
      <c r="M45" s="142"/>
      <c r="N45" s="142"/>
      <c r="AH45" s="151"/>
    </row>
    <row r="46" spans="1:48" s="3" customFormat="1" ht="19.5" customHeight="1">
      <c r="A46" s="147" t="s">
        <v>196</v>
      </c>
      <c r="B46" s="68"/>
      <c r="C46" s="68"/>
      <c r="D46" s="68"/>
      <c r="E46" s="68"/>
      <c r="F46" s="68"/>
      <c r="G46" s="68"/>
      <c r="H46" s="68"/>
      <c r="I46" s="69"/>
      <c r="J46" s="71"/>
      <c r="K46" s="68"/>
      <c r="L46" s="70"/>
      <c r="M46" s="70"/>
      <c r="N46" s="70"/>
      <c r="O46" s="68"/>
      <c r="P46" s="68"/>
      <c r="Q46" s="68"/>
      <c r="R46" s="68"/>
      <c r="S46" s="68"/>
      <c r="T46" s="79"/>
      <c r="U46" s="79"/>
      <c r="V46" s="79"/>
      <c r="W46" s="79"/>
      <c r="AC46" s="254"/>
      <c r="AD46" s="251" t="s">
        <v>42</v>
      </c>
      <c r="AE46" s="252"/>
      <c r="AF46" s="252"/>
      <c r="AG46" s="252"/>
      <c r="AH46" s="252"/>
      <c r="AI46" s="271" t="s">
        <v>43</v>
      </c>
      <c r="AJ46" s="272"/>
      <c r="AK46" s="272"/>
      <c r="AL46" s="272"/>
      <c r="AM46" s="273"/>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54"/>
      <c r="AD47" s="274" t="str">
        <f>IFERROR(VLOOKUP(L10,リスト!B2:E8,4,FALSE)*AJ10,"")</f>
        <v/>
      </c>
      <c r="AE47" s="275"/>
      <c r="AF47" s="275"/>
      <c r="AG47" s="278" t="s">
        <v>6</v>
      </c>
      <c r="AH47" s="278"/>
      <c r="AI47" s="280" t="str">
        <f>IF(AD47="","",MIN(AD47,ROUNDDOWN(H55/1000,0)))</f>
        <v/>
      </c>
      <c r="AJ47" s="281"/>
      <c r="AK47" s="281"/>
      <c r="AL47" s="278" t="s">
        <v>6</v>
      </c>
      <c r="AM47" s="279"/>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54"/>
      <c r="AD48" s="276"/>
      <c r="AE48" s="277"/>
      <c r="AF48" s="277"/>
      <c r="AG48" s="278"/>
      <c r="AH48" s="278"/>
      <c r="AI48" s="282"/>
      <c r="AJ48" s="283"/>
      <c r="AK48" s="283"/>
      <c r="AL48" s="278"/>
      <c r="AM48" s="279"/>
      <c r="AT48" s="4"/>
    </row>
    <row r="49" spans="1:48" ht="15" customHeight="1">
      <c r="A49" s="183" t="s">
        <v>44</v>
      </c>
      <c r="B49" s="184"/>
      <c r="C49" s="184"/>
      <c r="D49" s="184"/>
      <c r="E49" s="184"/>
      <c r="F49" s="184"/>
      <c r="G49" s="185"/>
      <c r="H49" s="184" t="s">
        <v>45</v>
      </c>
      <c r="I49" s="184"/>
      <c r="J49" s="184"/>
      <c r="K49" s="184"/>
      <c r="L49" s="184"/>
      <c r="M49" s="183" t="s">
        <v>226</v>
      </c>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5"/>
    </row>
    <row r="50" spans="1:48" ht="15" customHeight="1">
      <c r="A50" s="87" t="s">
        <v>198</v>
      </c>
      <c r="B50" s="88"/>
      <c r="D50" s="88"/>
      <c r="E50" s="89"/>
      <c r="F50" s="89"/>
      <c r="G50" s="90"/>
      <c r="H50" s="191"/>
      <c r="I50" s="191"/>
      <c r="J50" s="191"/>
      <c r="K50" s="191"/>
      <c r="L50" s="191"/>
      <c r="M50" s="284"/>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6"/>
    </row>
    <row r="51" spans="1:48" ht="15" customHeight="1">
      <c r="A51" s="72" t="s">
        <v>49</v>
      </c>
      <c r="B51" s="73"/>
      <c r="C51" s="73"/>
      <c r="D51" s="73"/>
      <c r="E51" s="74"/>
      <c r="F51" s="74"/>
      <c r="G51" s="75"/>
      <c r="H51" s="200"/>
      <c r="I51" s="200"/>
      <c r="J51" s="200"/>
      <c r="K51" s="200"/>
      <c r="L51" s="200"/>
      <c r="M51" s="287"/>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9"/>
    </row>
    <row r="52" spans="1:48" ht="15" customHeight="1">
      <c r="A52" s="72"/>
      <c r="B52" s="73"/>
      <c r="C52" s="73"/>
      <c r="D52" s="73"/>
      <c r="E52" s="74"/>
      <c r="F52" s="74"/>
      <c r="G52" s="75"/>
      <c r="H52" s="200"/>
      <c r="I52" s="200"/>
      <c r="J52" s="200"/>
      <c r="K52" s="200"/>
      <c r="L52" s="200"/>
      <c r="M52" s="287"/>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9"/>
    </row>
    <row r="53" spans="1:48" ht="15" customHeight="1">
      <c r="A53" s="72"/>
      <c r="B53" s="73"/>
      <c r="C53" s="73"/>
      <c r="D53" s="73"/>
      <c r="E53" s="74"/>
      <c r="F53" s="74"/>
      <c r="G53" s="75"/>
      <c r="H53" s="200"/>
      <c r="I53" s="200"/>
      <c r="J53" s="200"/>
      <c r="K53" s="200"/>
      <c r="L53" s="200"/>
      <c r="M53" s="287"/>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9"/>
    </row>
    <row r="54" spans="1:48" ht="15" customHeight="1">
      <c r="A54" s="72"/>
      <c r="B54" s="73"/>
      <c r="C54" s="73"/>
      <c r="D54" s="73"/>
      <c r="E54" s="74"/>
      <c r="F54" s="74"/>
      <c r="G54" s="75"/>
      <c r="H54" s="200"/>
      <c r="I54" s="200"/>
      <c r="J54" s="200"/>
      <c r="K54" s="200"/>
      <c r="L54" s="200"/>
      <c r="M54" s="287"/>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9"/>
    </row>
    <row r="55" spans="1:48" ht="15" customHeight="1">
      <c r="A55" s="76" t="s">
        <v>24</v>
      </c>
      <c r="B55" s="80"/>
      <c r="C55" s="80"/>
      <c r="D55" s="80"/>
      <c r="E55" s="77"/>
      <c r="F55" s="77"/>
      <c r="G55" s="78"/>
      <c r="H55" s="192">
        <f>SUM(H50:L54)</f>
        <v>0</v>
      </c>
      <c r="I55" s="192"/>
      <c r="J55" s="192"/>
      <c r="K55" s="192"/>
      <c r="L55" s="193"/>
      <c r="M55" s="194"/>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7"/>
    </row>
    <row r="56" spans="1:48" ht="4.5" customHeight="1">
      <c r="A56" s="140"/>
      <c r="B56" s="140"/>
      <c r="C56" s="140"/>
      <c r="D56" s="140"/>
      <c r="E56" s="143"/>
      <c r="F56" s="143"/>
      <c r="G56" s="143"/>
      <c r="H56" s="143"/>
      <c r="I56" s="143"/>
      <c r="J56" s="144"/>
      <c r="K56" s="144"/>
      <c r="L56" s="144"/>
      <c r="M56" s="144"/>
      <c r="N56" s="144"/>
      <c r="O56" s="143"/>
      <c r="P56" s="143"/>
      <c r="Q56" s="143"/>
      <c r="R56" s="143"/>
      <c r="S56" s="143"/>
      <c r="T56" s="143"/>
      <c r="U56" s="143"/>
      <c r="V56" s="143"/>
      <c r="W56" s="143"/>
      <c r="X56" s="143"/>
      <c r="Y56" s="145"/>
      <c r="Z56" s="145"/>
      <c r="AA56" s="145"/>
      <c r="AB56" s="145"/>
      <c r="AC56" s="145"/>
      <c r="AD56" s="145"/>
      <c r="AE56" s="143"/>
      <c r="AF56" s="143"/>
      <c r="AG56" s="143"/>
      <c r="AH56" s="143"/>
      <c r="AI56" s="143"/>
      <c r="AJ56" s="143"/>
      <c r="AK56" s="143"/>
      <c r="AL56" s="143"/>
      <c r="AM56" s="143"/>
    </row>
    <row r="57" spans="1:48">
      <c r="A57" s="2" t="s">
        <v>193</v>
      </c>
    </row>
    <row r="58" spans="1:48">
      <c r="A58" s="2" t="s">
        <v>225</v>
      </c>
    </row>
    <row r="59" spans="1:48">
      <c r="AI59" s="199"/>
      <c r="AJ59" s="199"/>
      <c r="AK59" s="199"/>
      <c r="AL59" s="199"/>
      <c r="AM59" s="199"/>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3">
    <dataValidation imeMode="halfAlpha" allowBlank="1" showInputMessage="1" showErrorMessage="1" sqref="S26:V28 J26:N28 S37:V37 J37:N37" xr:uid="{ADD51886-1E9A-4FEA-87F8-2DE3B2EFE3EE}"/>
    <dataValidation type="list" allowBlank="1" showInputMessage="1" showErrorMessage="1" sqref="X15:Z17 X21:Z22" xr:uid="{D6B7AFB0-515F-4B3D-A34A-A5A31AD1F1B1}">
      <formula1>"✔"</formula1>
    </dataValidation>
    <dataValidation allowBlank="1" sqref="D9:G9" xr:uid="{C081AABB-EC87-463F-BEC9-5932913563BE}"/>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333B3F65-81E1-48D2-94FD-CC1F65567EF8}">
          <x14:formula1>
            <xm:f>リスト!$B$2:$B$8</xm:f>
          </x14:formula1>
          <xm:sqref>L10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60EE9-C154-41D9-9AD6-4D8EBED2F838}">
  <dimension ref="A1:AV59"/>
  <sheetViews>
    <sheetView showGridLines="0" showZeros="0" zoomScaleNormal="100" zoomScaleSheetLayoutView="100" workbookViewId="0">
      <selection activeCell="P19" sqref="P19:V1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13" t="s">
        <v>201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5"/>
    </row>
    <row r="4" spans="1:48" ht="9"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row>
    <row r="5" spans="1:48">
      <c r="A5" s="216" t="s">
        <v>28</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8"/>
    </row>
    <row r="6" spans="1:48" ht="4.5" customHeight="1">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row>
    <row r="7" spans="1:48" ht="17.25" customHeight="1">
      <c r="A7" s="183" t="s">
        <v>29</v>
      </c>
      <c r="B7" s="184"/>
      <c r="C7" s="184"/>
      <c r="D7" s="184"/>
      <c r="E7" s="184"/>
      <c r="F7" s="184"/>
      <c r="G7" s="185"/>
      <c r="H7" s="238"/>
      <c r="I7" s="239"/>
      <c r="J7" s="239"/>
      <c r="K7" s="239"/>
      <c r="L7" s="239"/>
      <c r="M7" s="239"/>
      <c r="N7" s="240"/>
      <c r="O7" s="183" t="s">
        <v>30</v>
      </c>
      <c r="P7" s="184"/>
      <c r="Q7" s="184"/>
      <c r="R7" s="184"/>
      <c r="S7" s="185"/>
      <c r="T7" s="241"/>
      <c r="U7" s="242"/>
      <c r="V7" s="242"/>
      <c r="W7" s="242"/>
      <c r="X7" s="242"/>
      <c r="Y7" s="242"/>
      <c r="Z7" s="242"/>
      <c r="AA7" s="242"/>
      <c r="AB7" s="242"/>
      <c r="AC7" s="242"/>
      <c r="AD7" s="242"/>
      <c r="AE7" s="242"/>
      <c r="AF7" s="242"/>
      <c r="AG7" s="242"/>
      <c r="AH7" s="242"/>
      <c r="AI7" s="242"/>
      <c r="AJ7" s="242"/>
      <c r="AK7" s="242"/>
      <c r="AL7" s="242"/>
      <c r="AM7" s="243"/>
    </row>
    <row r="8" spans="1:48">
      <c r="A8" s="219" t="s">
        <v>31</v>
      </c>
      <c r="B8" s="220"/>
      <c r="C8" s="221"/>
      <c r="D8" s="183" t="s">
        <v>32</v>
      </c>
      <c r="E8" s="184"/>
      <c r="F8" s="184"/>
      <c r="G8" s="185"/>
      <c r="H8" s="183" t="s">
        <v>20</v>
      </c>
      <c r="I8" s="184"/>
      <c r="J8" s="184"/>
      <c r="K8" s="184"/>
      <c r="L8" s="184"/>
      <c r="M8" s="184"/>
      <c r="N8" s="184"/>
      <c r="O8" s="184"/>
      <c r="P8" s="184"/>
      <c r="Q8" s="184"/>
      <c r="R8" s="184"/>
      <c r="S8" s="185"/>
      <c r="T8" s="219" t="s">
        <v>33</v>
      </c>
      <c r="U8" s="220"/>
      <c r="V8" s="221"/>
      <c r="W8" s="183" t="s">
        <v>14</v>
      </c>
      <c r="X8" s="184"/>
      <c r="Y8" s="184"/>
      <c r="Z8" s="184"/>
      <c r="AA8" s="184"/>
      <c r="AB8" s="184"/>
      <c r="AC8" s="184"/>
      <c r="AD8" s="184"/>
      <c r="AE8" s="184"/>
      <c r="AF8" s="185"/>
      <c r="AG8" s="226" t="s">
        <v>34</v>
      </c>
      <c r="AH8" s="227"/>
      <c r="AI8" s="227"/>
      <c r="AJ8" s="227"/>
      <c r="AK8" s="227"/>
      <c r="AL8" s="227"/>
      <c r="AM8" s="228"/>
    </row>
    <row r="9" spans="1:48" ht="17.25" customHeight="1">
      <c r="A9" s="222"/>
      <c r="B9" s="189"/>
      <c r="C9" s="190"/>
      <c r="D9" s="223" t="s">
        <v>189</v>
      </c>
      <c r="E9" s="224"/>
      <c r="F9" s="224"/>
      <c r="G9" s="225"/>
      <c r="H9" s="229"/>
      <c r="I9" s="230"/>
      <c r="J9" s="230"/>
      <c r="K9" s="230"/>
      <c r="L9" s="230"/>
      <c r="M9" s="230"/>
      <c r="N9" s="230"/>
      <c r="O9" s="230"/>
      <c r="P9" s="230"/>
      <c r="Q9" s="230"/>
      <c r="R9" s="230"/>
      <c r="S9" s="231"/>
      <c r="T9" s="222"/>
      <c r="U9" s="189"/>
      <c r="V9" s="190"/>
      <c r="W9" s="232"/>
      <c r="X9" s="233"/>
      <c r="Y9" s="233"/>
      <c r="Z9" s="233"/>
      <c r="AA9" s="233"/>
      <c r="AB9" s="233"/>
      <c r="AC9" s="233"/>
      <c r="AD9" s="233"/>
      <c r="AE9" s="233"/>
      <c r="AF9" s="234"/>
      <c r="AG9" s="235" t="s">
        <v>211</v>
      </c>
      <c r="AH9" s="236"/>
      <c r="AI9" s="236"/>
      <c r="AJ9" s="236"/>
      <c r="AK9" s="236"/>
      <c r="AL9" s="236"/>
      <c r="AM9" s="237"/>
      <c r="AV9" s="3"/>
    </row>
    <row r="10" spans="1:48" s="3" customFormat="1" ht="20.25" customHeight="1">
      <c r="A10" s="183" t="s">
        <v>35</v>
      </c>
      <c r="B10" s="184"/>
      <c r="C10" s="184"/>
      <c r="D10" s="184"/>
      <c r="E10" s="184"/>
      <c r="F10" s="184"/>
      <c r="G10" s="184"/>
      <c r="H10" s="184"/>
      <c r="I10" s="184"/>
      <c r="J10" s="184"/>
      <c r="K10" s="185"/>
      <c r="L10" s="258"/>
      <c r="M10" s="259"/>
      <c r="N10" s="259"/>
      <c r="O10" s="259"/>
      <c r="P10" s="259"/>
      <c r="Q10" s="259"/>
      <c r="R10" s="259"/>
      <c r="S10" s="259"/>
      <c r="T10" s="259"/>
      <c r="U10" s="259"/>
      <c r="V10" s="259"/>
      <c r="W10" s="259"/>
      <c r="X10" s="259"/>
      <c r="Y10" s="259"/>
      <c r="Z10" s="259"/>
      <c r="AA10" s="259"/>
      <c r="AB10" s="259"/>
      <c r="AC10" s="259"/>
      <c r="AD10" s="259"/>
      <c r="AE10" s="259"/>
      <c r="AF10" s="260"/>
      <c r="AG10" s="245" t="s">
        <v>36</v>
      </c>
      <c r="AH10" s="227"/>
      <c r="AI10" s="228"/>
      <c r="AJ10" s="242"/>
      <c r="AK10" s="242"/>
      <c r="AL10" s="246" t="s">
        <v>37</v>
      </c>
      <c r="AM10" s="247"/>
      <c r="AP10" s="244"/>
      <c r="AQ10" s="244"/>
      <c r="AR10" s="244"/>
      <c r="AS10" s="244"/>
      <c r="AT10" s="244"/>
      <c r="AU10" s="244"/>
    </row>
    <row r="11" spans="1:48" s="3" customFormat="1" ht="18" hidden="1" customHeight="1">
      <c r="A11" s="248" t="s">
        <v>38</v>
      </c>
      <c r="B11" s="249"/>
      <c r="C11" s="249"/>
      <c r="D11" s="249"/>
      <c r="E11" s="249"/>
      <c r="F11" s="249"/>
      <c r="G11" s="249"/>
      <c r="H11" s="250"/>
      <c r="I11" s="5"/>
      <c r="J11" s="128"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1"/>
      <c r="B12" s="131"/>
      <c r="C12" s="131"/>
      <c r="D12" s="131"/>
      <c r="E12" s="131"/>
      <c r="F12" s="131"/>
      <c r="G12" s="131"/>
      <c r="H12" s="131"/>
      <c r="I12" s="132"/>
      <c r="J12" s="133"/>
      <c r="K12" s="132"/>
      <c r="L12" s="130"/>
      <c r="M12" s="130"/>
      <c r="N12" s="130"/>
      <c r="O12" s="130"/>
      <c r="P12" s="130"/>
      <c r="Q12" s="130"/>
      <c r="R12" s="130"/>
      <c r="S12" s="130"/>
      <c r="T12" s="130"/>
      <c r="U12" s="132"/>
      <c r="V12" s="130"/>
      <c r="W12" s="130"/>
      <c r="X12" s="130"/>
      <c r="Y12" s="133"/>
      <c r="Z12" s="134"/>
      <c r="AA12" s="132"/>
      <c r="AB12" s="130"/>
      <c r="AC12" s="130"/>
      <c r="AD12" s="130"/>
      <c r="AE12" s="130"/>
      <c r="AF12" s="130"/>
      <c r="AG12" s="130"/>
      <c r="AH12" s="130"/>
      <c r="AI12" s="130"/>
      <c r="AJ12" s="130"/>
      <c r="AK12" s="130"/>
      <c r="AL12" s="130"/>
      <c r="AM12" s="130"/>
    </row>
    <row r="13" spans="1:48" s="3" customFormat="1" ht="12">
      <c r="A13" s="216" t="s">
        <v>39</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row>
    <row r="14" spans="1:48" s="3" customFormat="1" ht="3" customHeight="1">
      <c r="I14" s="85"/>
      <c r="J14" s="13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07" t="s">
        <v>190</v>
      </c>
      <c r="B15" s="208"/>
      <c r="C15" s="208"/>
      <c r="D15" s="208"/>
      <c r="E15" s="208"/>
      <c r="F15" s="208"/>
      <c r="G15" s="208"/>
      <c r="H15" s="208"/>
      <c r="I15" s="208"/>
      <c r="J15" s="208"/>
      <c r="K15" s="208"/>
      <c r="L15" s="208"/>
      <c r="M15" s="208"/>
      <c r="N15" s="208"/>
      <c r="O15" s="208"/>
      <c r="P15" s="208"/>
      <c r="Q15" s="208"/>
      <c r="R15" s="208"/>
      <c r="S15" s="208"/>
      <c r="T15" s="208"/>
      <c r="U15" s="208"/>
      <c r="V15" s="208"/>
      <c r="W15" s="209"/>
      <c r="X15" s="204" t="s">
        <v>40</v>
      </c>
      <c r="Y15" s="205"/>
      <c r="Z15" s="206"/>
      <c r="AA15" s="261" t="s">
        <v>187</v>
      </c>
      <c r="AB15" s="262"/>
      <c r="AC15" s="262"/>
      <c r="AD15" s="262"/>
      <c r="AE15" s="262"/>
      <c r="AF15" s="262"/>
      <c r="AG15" s="262"/>
      <c r="AH15" s="262"/>
      <c r="AI15" s="262"/>
      <c r="AJ15" s="262"/>
      <c r="AK15" s="262"/>
      <c r="AL15" s="262"/>
      <c r="AM15" s="262"/>
    </row>
    <row r="16" spans="1:48" s="3" customFormat="1" ht="18" hidden="1" customHeight="1">
      <c r="A16" s="207" t="s">
        <v>191</v>
      </c>
      <c r="B16" s="208"/>
      <c r="C16" s="208"/>
      <c r="D16" s="208"/>
      <c r="E16" s="208"/>
      <c r="F16" s="208"/>
      <c r="G16" s="208"/>
      <c r="H16" s="208"/>
      <c r="I16" s="208"/>
      <c r="J16" s="208"/>
      <c r="K16" s="208"/>
      <c r="L16" s="208"/>
      <c r="M16" s="208"/>
      <c r="N16" s="208"/>
      <c r="O16" s="208"/>
      <c r="P16" s="208"/>
      <c r="Q16" s="208"/>
      <c r="R16" s="208"/>
      <c r="S16" s="208"/>
      <c r="T16" s="208"/>
      <c r="U16" s="208"/>
      <c r="V16" s="208"/>
      <c r="W16" s="209"/>
      <c r="X16" s="204" t="s">
        <v>40</v>
      </c>
      <c r="Y16" s="205"/>
      <c r="Z16" s="206"/>
      <c r="AA16" s="261" t="s">
        <v>186</v>
      </c>
      <c r="AB16" s="262"/>
      <c r="AC16" s="262"/>
      <c r="AD16" s="262"/>
      <c r="AE16" s="262"/>
      <c r="AF16" s="262"/>
      <c r="AG16" s="262"/>
      <c r="AH16" s="262"/>
      <c r="AI16" s="262"/>
      <c r="AJ16" s="262"/>
      <c r="AK16" s="262"/>
      <c r="AL16" s="262"/>
      <c r="AM16" s="262"/>
    </row>
    <row r="17" spans="1:48" s="3" customFormat="1" ht="18" customHeight="1">
      <c r="A17" s="210" t="s">
        <v>185</v>
      </c>
      <c r="B17" s="211"/>
      <c r="C17" s="211"/>
      <c r="D17" s="211"/>
      <c r="E17" s="211"/>
      <c r="F17" s="211"/>
      <c r="G17" s="211"/>
      <c r="H17" s="211"/>
      <c r="I17" s="211"/>
      <c r="J17" s="211"/>
      <c r="K17" s="211"/>
      <c r="L17" s="211"/>
      <c r="M17" s="211"/>
      <c r="N17" s="211"/>
      <c r="O17" s="211"/>
      <c r="P17" s="211"/>
      <c r="Q17" s="211"/>
      <c r="R17" s="211"/>
      <c r="S17" s="211"/>
      <c r="T17" s="211"/>
      <c r="U17" s="211"/>
      <c r="V17" s="211"/>
      <c r="W17" s="212"/>
      <c r="X17" s="204" t="s">
        <v>40</v>
      </c>
      <c r="Y17" s="205"/>
      <c r="Z17" s="206"/>
      <c r="AA17" s="146"/>
      <c r="AB17" s="146"/>
      <c r="AC17" s="146"/>
      <c r="AD17" s="146"/>
      <c r="AE17" s="146"/>
      <c r="AF17" s="146"/>
      <c r="AG17" s="146"/>
      <c r="AH17" s="146"/>
      <c r="AI17" s="146"/>
      <c r="AJ17" s="146"/>
      <c r="AK17" s="146"/>
      <c r="AL17" s="146"/>
      <c r="AM17" s="146"/>
    </row>
    <row r="18" spans="1:48" s="3" customFormat="1" ht="6" customHeight="1">
      <c r="I18" s="85"/>
      <c r="J18" s="135"/>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16" t="s">
        <v>192</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8"/>
    </row>
    <row r="20" spans="1:48" s="3" customFormat="1" ht="3" customHeight="1">
      <c r="I20" s="85"/>
      <c r="J20" s="13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07" t="s">
        <v>197</v>
      </c>
      <c r="B21" s="208"/>
      <c r="C21" s="208"/>
      <c r="D21" s="208"/>
      <c r="E21" s="208"/>
      <c r="F21" s="208"/>
      <c r="G21" s="208"/>
      <c r="H21" s="208"/>
      <c r="I21" s="208"/>
      <c r="J21" s="208"/>
      <c r="K21" s="208"/>
      <c r="L21" s="208"/>
      <c r="M21" s="208"/>
      <c r="N21" s="208"/>
      <c r="O21" s="208"/>
      <c r="P21" s="208"/>
      <c r="Q21" s="208"/>
      <c r="R21" s="208"/>
      <c r="S21" s="208"/>
      <c r="T21" s="208"/>
      <c r="U21" s="208"/>
      <c r="V21" s="208"/>
      <c r="W21" s="208"/>
      <c r="X21" s="204" t="s">
        <v>40</v>
      </c>
      <c r="Y21" s="205"/>
      <c r="Z21" s="206"/>
      <c r="AA21" s="148"/>
      <c r="AB21" s="148"/>
      <c r="AC21" s="148"/>
      <c r="AD21" s="148"/>
      <c r="AE21" s="148"/>
      <c r="AF21" s="148"/>
      <c r="AG21" s="148"/>
    </row>
    <row r="22" spans="1:48" s="3" customFormat="1" ht="18" hidden="1" customHeight="1">
      <c r="A22" s="207" t="s">
        <v>194</v>
      </c>
      <c r="B22" s="208"/>
      <c r="C22" s="208"/>
      <c r="D22" s="208"/>
      <c r="E22" s="208"/>
      <c r="F22" s="208"/>
      <c r="G22" s="208"/>
      <c r="H22" s="208"/>
      <c r="I22" s="208"/>
      <c r="J22" s="208"/>
      <c r="K22" s="208"/>
      <c r="L22" s="208"/>
      <c r="M22" s="208"/>
      <c r="N22" s="208"/>
      <c r="O22" s="208"/>
      <c r="P22" s="208"/>
      <c r="Q22" s="208"/>
      <c r="R22" s="208"/>
      <c r="S22" s="208"/>
      <c r="T22" s="208"/>
      <c r="U22" s="208"/>
      <c r="V22" s="208"/>
      <c r="W22" s="208"/>
      <c r="X22" s="204" t="s">
        <v>40</v>
      </c>
      <c r="Y22" s="205"/>
      <c r="Z22" s="206"/>
      <c r="AA22" s="148"/>
      <c r="AB22" s="148"/>
      <c r="AC22" s="148"/>
      <c r="AD22" s="148"/>
      <c r="AE22" s="148"/>
      <c r="AF22" s="148"/>
      <c r="AG22" s="148"/>
    </row>
    <row r="23" spans="1:48" s="3" customFormat="1" ht="6" customHeight="1">
      <c r="I23" s="85"/>
      <c r="J23" s="135"/>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16" t="s">
        <v>41</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8"/>
    </row>
    <row r="25" spans="1:48" s="3" customFormat="1" ht="3" customHeight="1">
      <c r="I25" s="85"/>
      <c r="J25" s="135"/>
      <c r="L25" s="6"/>
      <c r="M25" s="6"/>
      <c r="N25" s="6"/>
      <c r="O25" s="6"/>
      <c r="P25" s="6"/>
      <c r="Q25" s="6"/>
      <c r="R25" s="6"/>
      <c r="S25" s="6"/>
      <c r="T25" s="6"/>
      <c r="U25" s="6"/>
      <c r="V25" s="6"/>
      <c r="W25" s="6"/>
      <c r="X25" s="6"/>
      <c r="Y25" s="6"/>
      <c r="Z25" s="6"/>
      <c r="AA25" s="6"/>
      <c r="AB25" s="6"/>
      <c r="AC25" s="6"/>
      <c r="AD25" s="6"/>
      <c r="AE25" s="6"/>
      <c r="AF25" s="6"/>
      <c r="AG25" s="6"/>
      <c r="AH25" s="152"/>
      <c r="AI25" s="6"/>
      <c r="AJ25" s="6"/>
      <c r="AK25" s="6"/>
      <c r="AL25" s="6"/>
      <c r="AM25" s="6"/>
    </row>
    <row r="26" spans="1:48" ht="19.5" hidden="1" customHeight="1">
      <c r="A26" s="136" t="s">
        <v>181</v>
      </c>
      <c r="B26" s="3"/>
      <c r="C26" s="125"/>
      <c r="D26" s="3"/>
      <c r="E26" s="137"/>
      <c r="F26" s="3"/>
      <c r="G26" s="3"/>
      <c r="H26" s="3"/>
      <c r="I26" s="3"/>
      <c r="J26" s="138"/>
      <c r="K26" s="138"/>
      <c r="L26" s="138"/>
      <c r="M26" s="138"/>
      <c r="N26" s="138"/>
      <c r="O26" s="139"/>
      <c r="P26" s="125"/>
      <c r="S26" s="138"/>
      <c r="T26" s="135"/>
      <c r="U26" s="138"/>
      <c r="V26" s="138"/>
      <c r="W26" s="125"/>
      <c r="AC26" s="254"/>
      <c r="AD26" s="251" t="s">
        <v>42</v>
      </c>
      <c r="AE26" s="252"/>
      <c r="AF26" s="252"/>
      <c r="AG26" s="252"/>
      <c r="AH26" s="253"/>
      <c r="AI26" s="271" t="s">
        <v>43</v>
      </c>
      <c r="AJ26" s="272"/>
      <c r="AK26" s="272"/>
      <c r="AL26" s="272"/>
      <c r="AM26" s="273"/>
      <c r="AV26" s="3"/>
    </row>
    <row r="27" spans="1:48" hidden="1">
      <c r="A27" s="136"/>
      <c r="B27" s="3"/>
      <c r="C27" s="125"/>
      <c r="D27" s="3"/>
      <c r="E27" s="137"/>
      <c r="F27" s="3"/>
      <c r="G27" s="3"/>
      <c r="H27" s="3"/>
      <c r="I27" s="3"/>
      <c r="J27" s="138"/>
      <c r="K27" s="138"/>
      <c r="L27" s="138"/>
      <c r="M27" s="138"/>
      <c r="N27" s="138"/>
      <c r="O27" s="139"/>
      <c r="P27" s="125"/>
      <c r="S27" s="138"/>
      <c r="T27" s="135"/>
      <c r="U27" s="138"/>
      <c r="V27" s="138"/>
      <c r="W27" s="127"/>
      <c r="AC27" s="254"/>
      <c r="AD27" s="255" t="str">
        <f>IFERROR(VLOOKUP(L10,リスト!#REF!,2,FALSE),IFERROR(VLOOKUP(L10,リスト!B2:D8,2,FALSE)*AJ10,""))</f>
        <v/>
      </c>
      <c r="AE27" s="256"/>
      <c r="AF27" s="256"/>
      <c r="AG27" s="257" t="s">
        <v>6</v>
      </c>
      <c r="AH27" s="257"/>
      <c r="AI27" s="267">
        <f>MIN(AD27,ROUNDDOWN((H35+H44)/1000,0))</f>
        <v>0</v>
      </c>
      <c r="AJ27" s="268"/>
      <c r="AK27" s="268"/>
      <c r="AL27" s="263" t="s">
        <v>6</v>
      </c>
      <c r="AM27" s="264"/>
    </row>
    <row r="28" spans="1:48" ht="14.25" hidden="1" thickBot="1">
      <c r="A28" s="125" t="s">
        <v>183</v>
      </c>
      <c r="B28" s="3"/>
      <c r="C28" s="125"/>
      <c r="D28" s="3"/>
      <c r="E28" s="137"/>
      <c r="F28" s="3"/>
      <c r="G28" s="3"/>
      <c r="H28" s="3"/>
      <c r="I28" s="3"/>
      <c r="J28" s="138"/>
      <c r="K28" s="138"/>
      <c r="L28" s="138"/>
      <c r="M28" s="138"/>
      <c r="N28" s="138"/>
      <c r="O28" s="139"/>
      <c r="P28" s="125"/>
      <c r="S28" s="138"/>
      <c r="T28" s="135"/>
      <c r="U28" s="138"/>
      <c r="V28" s="138"/>
      <c r="W28" s="127"/>
      <c r="AC28" s="254"/>
      <c r="AD28" s="255"/>
      <c r="AE28" s="256"/>
      <c r="AF28" s="256"/>
      <c r="AG28" s="257"/>
      <c r="AH28" s="257"/>
      <c r="AI28" s="269"/>
      <c r="AJ28" s="270"/>
      <c r="AK28" s="270"/>
      <c r="AL28" s="265"/>
      <c r="AM28" s="266"/>
    </row>
    <row r="29" spans="1:48" ht="15" hidden="1" customHeight="1">
      <c r="A29" s="183" t="s">
        <v>44</v>
      </c>
      <c r="B29" s="184"/>
      <c r="C29" s="184"/>
      <c r="D29" s="184"/>
      <c r="E29" s="184"/>
      <c r="F29" s="184"/>
      <c r="G29" s="185"/>
      <c r="H29" s="184" t="s">
        <v>45</v>
      </c>
      <c r="I29" s="184"/>
      <c r="J29" s="184"/>
      <c r="K29" s="184"/>
      <c r="L29" s="184"/>
      <c r="M29" s="183" t="s">
        <v>46</v>
      </c>
      <c r="N29" s="184"/>
      <c r="O29" s="184"/>
      <c r="P29" s="184"/>
      <c r="Q29" s="184"/>
      <c r="R29" s="184"/>
      <c r="S29" s="184"/>
      <c r="T29" s="184"/>
      <c r="U29" s="184"/>
      <c r="V29" s="184"/>
      <c r="W29" s="184"/>
      <c r="X29" s="184"/>
      <c r="Y29" s="184"/>
      <c r="Z29" s="184"/>
      <c r="AA29" s="184"/>
      <c r="AB29" s="184"/>
      <c r="AC29" s="184"/>
      <c r="AD29" s="184"/>
      <c r="AE29" s="184"/>
      <c r="AF29" s="184"/>
      <c r="AG29" s="184"/>
      <c r="AH29" s="184"/>
      <c r="AI29" s="189"/>
      <c r="AJ29" s="189"/>
      <c r="AK29" s="189"/>
      <c r="AL29" s="189"/>
      <c r="AM29" s="190"/>
    </row>
    <row r="30" spans="1:48" ht="15" hidden="1" customHeight="1">
      <c r="A30" s="87" t="s">
        <v>47</v>
      </c>
      <c r="B30" s="88"/>
      <c r="C30" s="88"/>
      <c r="D30" s="88"/>
      <c r="E30" s="89"/>
      <c r="F30" s="89"/>
      <c r="G30" s="90"/>
      <c r="H30" s="191"/>
      <c r="I30" s="191"/>
      <c r="J30" s="191"/>
      <c r="K30" s="191"/>
      <c r="L30" s="191"/>
      <c r="M30" s="186"/>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8"/>
    </row>
    <row r="31" spans="1:48" ht="15" hidden="1" customHeight="1">
      <c r="A31" s="72" t="s">
        <v>48</v>
      </c>
      <c r="B31" s="73"/>
      <c r="C31" s="73"/>
      <c r="D31" s="73"/>
      <c r="E31" s="74"/>
      <c r="F31" s="74"/>
      <c r="G31" s="75"/>
      <c r="H31" s="200"/>
      <c r="I31" s="200"/>
      <c r="J31" s="200"/>
      <c r="K31" s="200"/>
      <c r="L31" s="200"/>
      <c r="M31" s="201"/>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3"/>
    </row>
    <row r="32" spans="1:48" ht="15" hidden="1" customHeight="1">
      <c r="A32" s="72" t="s">
        <v>49</v>
      </c>
      <c r="B32" s="73"/>
      <c r="C32" s="73"/>
      <c r="D32" s="73"/>
      <c r="E32" s="74"/>
      <c r="F32" s="74"/>
      <c r="G32" s="75"/>
      <c r="H32" s="200"/>
      <c r="I32" s="200"/>
      <c r="J32" s="200"/>
      <c r="K32" s="200"/>
      <c r="L32" s="200"/>
      <c r="M32" s="201"/>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3"/>
    </row>
    <row r="33" spans="1:48" ht="15" hidden="1" customHeight="1">
      <c r="A33" s="72" t="s">
        <v>50</v>
      </c>
      <c r="B33" s="73"/>
      <c r="C33" s="73"/>
      <c r="D33" s="73"/>
      <c r="E33" s="74"/>
      <c r="F33" s="74"/>
      <c r="G33" s="75"/>
      <c r="H33" s="200"/>
      <c r="I33" s="200"/>
      <c r="J33" s="200"/>
      <c r="K33" s="200"/>
      <c r="L33" s="200"/>
      <c r="M33" s="201"/>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3"/>
      <c r="AV33" s="3"/>
    </row>
    <row r="34" spans="1:48" ht="15" hidden="1" customHeight="1">
      <c r="A34" s="72" t="s">
        <v>51</v>
      </c>
      <c r="B34" s="73"/>
      <c r="C34" s="73"/>
      <c r="D34" s="73"/>
      <c r="E34" s="74"/>
      <c r="F34" s="74"/>
      <c r="G34" s="75"/>
      <c r="H34" s="200"/>
      <c r="I34" s="200"/>
      <c r="J34" s="200"/>
      <c r="K34" s="200"/>
      <c r="L34" s="200"/>
      <c r="M34" s="201"/>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3"/>
    </row>
    <row r="35" spans="1:48" ht="15" hidden="1" customHeight="1">
      <c r="A35" s="76" t="s">
        <v>24</v>
      </c>
      <c r="B35" s="77"/>
      <c r="C35" s="77"/>
      <c r="D35" s="77"/>
      <c r="E35" s="77"/>
      <c r="F35" s="77"/>
      <c r="G35" s="78"/>
      <c r="H35" s="192">
        <f>SUM(H30:L34)</f>
        <v>0</v>
      </c>
      <c r="I35" s="192"/>
      <c r="J35" s="192"/>
      <c r="K35" s="192"/>
      <c r="L35" s="193"/>
      <c r="M35" s="194"/>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7"/>
    </row>
    <row r="36" spans="1:48" hidden="1">
      <c r="A36" s="136"/>
      <c r="B36" s="3"/>
      <c r="C36" s="125"/>
      <c r="D36" s="3"/>
      <c r="E36" s="137"/>
      <c r="F36" s="3"/>
      <c r="G36" s="3"/>
      <c r="H36" s="3"/>
      <c r="I36" s="3"/>
      <c r="J36" s="138"/>
      <c r="K36" s="138"/>
      <c r="L36" s="138"/>
      <c r="M36" s="138"/>
      <c r="N36" s="138"/>
      <c r="O36" s="139"/>
      <c r="P36" s="125"/>
      <c r="S36" s="138"/>
      <c r="T36" s="135"/>
      <c r="U36" s="138"/>
      <c r="V36" s="138"/>
      <c r="W36" s="127"/>
      <c r="AD36" s="125"/>
      <c r="AE36" s="126"/>
      <c r="AF36" s="126"/>
      <c r="AG36" s="126"/>
      <c r="AH36" s="127"/>
      <c r="AI36" s="198"/>
      <c r="AJ36" s="198"/>
      <c r="AK36" s="198"/>
      <c r="AL36" s="199"/>
      <c r="AM36" s="199"/>
    </row>
    <row r="37" spans="1:48" hidden="1">
      <c r="A37" s="125" t="s">
        <v>184</v>
      </c>
      <c r="B37" s="3"/>
      <c r="C37" s="125"/>
      <c r="D37" s="3"/>
      <c r="E37" s="137"/>
      <c r="F37" s="3"/>
      <c r="G37" s="3"/>
      <c r="H37" s="3"/>
      <c r="I37" s="3"/>
      <c r="J37" s="138"/>
      <c r="K37" s="138"/>
      <c r="L37" s="138"/>
      <c r="M37" s="138"/>
      <c r="N37" s="138"/>
      <c r="O37" s="139"/>
      <c r="P37" s="125"/>
      <c r="S37" s="138"/>
      <c r="T37" s="135"/>
      <c r="U37" s="138"/>
      <c r="V37" s="138"/>
      <c r="W37" s="127"/>
      <c r="AD37" s="125"/>
      <c r="AE37" s="126"/>
      <c r="AF37" s="126"/>
      <c r="AG37" s="126"/>
      <c r="AH37" s="127"/>
      <c r="AI37" s="198"/>
      <c r="AJ37" s="198"/>
      <c r="AK37" s="198"/>
      <c r="AL37" s="199"/>
      <c r="AM37" s="199"/>
    </row>
    <row r="38" spans="1:48" ht="15" hidden="1" customHeight="1">
      <c r="A38" s="183" t="s">
        <v>44</v>
      </c>
      <c r="B38" s="184"/>
      <c r="C38" s="184"/>
      <c r="D38" s="184"/>
      <c r="E38" s="184"/>
      <c r="F38" s="184"/>
      <c r="G38" s="185"/>
      <c r="H38" s="184" t="s">
        <v>45</v>
      </c>
      <c r="I38" s="184"/>
      <c r="J38" s="184"/>
      <c r="K38" s="184"/>
      <c r="L38" s="184"/>
      <c r="M38" s="183" t="s">
        <v>46</v>
      </c>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5"/>
    </row>
    <row r="39" spans="1:48" ht="15" hidden="1" customHeight="1">
      <c r="A39" s="87" t="s">
        <v>47</v>
      </c>
      <c r="B39" s="88"/>
      <c r="C39" s="88"/>
      <c r="D39" s="88"/>
      <c r="E39" s="89"/>
      <c r="F39" s="89"/>
      <c r="G39" s="90"/>
      <c r="H39" s="191"/>
      <c r="I39" s="191"/>
      <c r="J39" s="191"/>
      <c r="K39" s="191"/>
      <c r="L39" s="191"/>
      <c r="M39" s="186"/>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8"/>
    </row>
    <row r="40" spans="1:48" ht="15" hidden="1" customHeight="1">
      <c r="A40" s="72" t="s">
        <v>48</v>
      </c>
      <c r="B40" s="73"/>
      <c r="C40" s="73"/>
      <c r="D40" s="73"/>
      <c r="E40" s="74"/>
      <c r="F40" s="74"/>
      <c r="G40" s="75"/>
      <c r="H40" s="200"/>
      <c r="I40" s="200"/>
      <c r="J40" s="200"/>
      <c r="K40" s="200"/>
      <c r="L40" s="200"/>
      <c r="M40" s="201"/>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3"/>
    </row>
    <row r="41" spans="1:48" ht="15" hidden="1" customHeight="1">
      <c r="A41" s="72" t="s">
        <v>49</v>
      </c>
      <c r="B41" s="73"/>
      <c r="C41" s="73"/>
      <c r="D41" s="73"/>
      <c r="E41" s="74"/>
      <c r="F41" s="74"/>
      <c r="G41" s="75"/>
      <c r="H41" s="200"/>
      <c r="I41" s="200"/>
      <c r="J41" s="200"/>
      <c r="K41" s="200"/>
      <c r="L41" s="200"/>
      <c r="M41" s="201"/>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3"/>
    </row>
    <row r="42" spans="1:48" ht="15" hidden="1" customHeight="1">
      <c r="A42" s="72" t="s">
        <v>50</v>
      </c>
      <c r="B42" s="73"/>
      <c r="C42" s="73"/>
      <c r="D42" s="73"/>
      <c r="E42" s="74"/>
      <c r="F42" s="74"/>
      <c r="G42" s="75"/>
      <c r="H42" s="200"/>
      <c r="I42" s="200"/>
      <c r="J42" s="200"/>
      <c r="K42" s="200"/>
      <c r="L42" s="200"/>
      <c r="M42" s="201"/>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3"/>
      <c r="AV42" s="3"/>
    </row>
    <row r="43" spans="1:48" ht="15" hidden="1" customHeight="1">
      <c r="A43" s="72" t="s">
        <v>51</v>
      </c>
      <c r="B43" s="73"/>
      <c r="C43" s="73"/>
      <c r="D43" s="73"/>
      <c r="E43" s="74"/>
      <c r="F43" s="74"/>
      <c r="G43" s="75"/>
      <c r="H43" s="200"/>
      <c r="I43" s="200"/>
      <c r="J43" s="200"/>
      <c r="K43" s="200"/>
      <c r="L43" s="200"/>
      <c r="M43" s="201"/>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3"/>
    </row>
    <row r="44" spans="1:48" ht="15" hidden="1" customHeight="1">
      <c r="A44" s="76" t="s">
        <v>24</v>
      </c>
      <c r="B44" s="77"/>
      <c r="C44" s="77"/>
      <c r="D44" s="77"/>
      <c r="E44" s="77"/>
      <c r="F44" s="77"/>
      <c r="G44" s="78"/>
      <c r="H44" s="192">
        <f>SUM(H39:L43)</f>
        <v>0</v>
      </c>
      <c r="I44" s="192"/>
      <c r="J44" s="192"/>
      <c r="K44" s="192"/>
      <c r="L44" s="193"/>
      <c r="M44" s="194"/>
      <c r="N44" s="195"/>
      <c r="O44" s="195"/>
      <c r="P44" s="195"/>
      <c r="Q44" s="195"/>
      <c r="R44" s="195"/>
      <c r="S44" s="195"/>
      <c r="T44" s="195"/>
      <c r="U44" s="195"/>
      <c r="V44" s="195"/>
      <c r="W44" s="195"/>
      <c r="X44" s="195"/>
      <c r="Y44" s="195"/>
      <c r="Z44" s="195"/>
      <c r="AA44" s="195"/>
      <c r="AB44" s="195"/>
      <c r="AC44" s="195"/>
      <c r="AD44" s="195"/>
      <c r="AE44" s="195"/>
      <c r="AF44" s="195"/>
      <c r="AG44" s="195"/>
      <c r="AH44" s="196"/>
      <c r="AI44" s="195"/>
      <c r="AJ44" s="195"/>
      <c r="AK44" s="195"/>
      <c r="AL44" s="195"/>
      <c r="AM44" s="197"/>
    </row>
    <row r="45" spans="1:48" ht="6" customHeight="1" thickBot="1">
      <c r="A45" s="140"/>
      <c r="B45" s="140"/>
      <c r="C45" s="140"/>
      <c r="D45" s="140"/>
      <c r="E45" s="141"/>
      <c r="F45" s="141"/>
      <c r="G45" s="141"/>
      <c r="H45" s="141"/>
      <c r="I45" s="141"/>
      <c r="J45" s="142"/>
      <c r="K45" s="142"/>
      <c r="L45" s="142"/>
      <c r="M45" s="142"/>
      <c r="N45" s="142"/>
      <c r="AH45" s="151"/>
    </row>
    <row r="46" spans="1:48" s="3" customFormat="1" ht="19.5" customHeight="1">
      <c r="A46" s="147" t="s">
        <v>196</v>
      </c>
      <c r="B46" s="68"/>
      <c r="C46" s="68"/>
      <c r="D46" s="68"/>
      <c r="E46" s="68"/>
      <c r="F46" s="68"/>
      <c r="G46" s="68"/>
      <c r="H46" s="68"/>
      <c r="I46" s="69"/>
      <c r="J46" s="71"/>
      <c r="K46" s="68"/>
      <c r="L46" s="70"/>
      <c r="M46" s="70"/>
      <c r="N46" s="70"/>
      <c r="O46" s="68"/>
      <c r="P46" s="68"/>
      <c r="Q46" s="68"/>
      <c r="R46" s="68"/>
      <c r="S46" s="68"/>
      <c r="T46" s="79"/>
      <c r="U46" s="79"/>
      <c r="V46" s="79"/>
      <c r="W46" s="79"/>
      <c r="AC46" s="254"/>
      <c r="AD46" s="251" t="s">
        <v>42</v>
      </c>
      <c r="AE46" s="252"/>
      <c r="AF46" s="252"/>
      <c r="AG46" s="252"/>
      <c r="AH46" s="252"/>
      <c r="AI46" s="271" t="s">
        <v>43</v>
      </c>
      <c r="AJ46" s="272"/>
      <c r="AK46" s="272"/>
      <c r="AL46" s="272"/>
      <c r="AM46" s="273"/>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54"/>
      <c r="AD47" s="274" t="str">
        <f>IFERROR(VLOOKUP(L10,リスト!B2:E8,4,FALSE)*AJ10,"")</f>
        <v/>
      </c>
      <c r="AE47" s="275"/>
      <c r="AF47" s="275"/>
      <c r="AG47" s="278" t="s">
        <v>6</v>
      </c>
      <c r="AH47" s="278"/>
      <c r="AI47" s="280" t="str">
        <f>IF(AD47="","",MIN(AD47,ROUNDDOWN(H55/1000,0)))</f>
        <v/>
      </c>
      <c r="AJ47" s="281"/>
      <c r="AK47" s="281"/>
      <c r="AL47" s="278" t="s">
        <v>6</v>
      </c>
      <c r="AM47" s="279"/>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54"/>
      <c r="AD48" s="276"/>
      <c r="AE48" s="277"/>
      <c r="AF48" s="277"/>
      <c r="AG48" s="278"/>
      <c r="AH48" s="278"/>
      <c r="AI48" s="282"/>
      <c r="AJ48" s="283"/>
      <c r="AK48" s="283"/>
      <c r="AL48" s="278"/>
      <c r="AM48" s="279"/>
      <c r="AT48" s="4"/>
    </row>
    <row r="49" spans="1:48" ht="15" customHeight="1">
      <c r="A49" s="183" t="s">
        <v>44</v>
      </c>
      <c r="B49" s="184"/>
      <c r="C49" s="184"/>
      <c r="D49" s="184"/>
      <c r="E49" s="184"/>
      <c r="F49" s="184"/>
      <c r="G49" s="185"/>
      <c r="H49" s="184" t="s">
        <v>45</v>
      </c>
      <c r="I49" s="184"/>
      <c r="J49" s="184"/>
      <c r="K49" s="184"/>
      <c r="L49" s="184"/>
      <c r="M49" s="183" t="s">
        <v>226</v>
      </c>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5"/>
    </row>
    <row r="50" spans="1:48" ht="15" customHeight="1">
      <c r="A50" s="87" t="s">
        <v>198</v>
      </c>
      <c r="B50" s="88"/>
      <c r="D50" s="88"/>
      <c r="E50" s="89"/>
      <c r="F50" s="89"/>
      <c r="G50" s="90"/>
      <c r="H50" s="191"/>
      <c r="I50" s="191"/>
      <c r="J50" s="191"/>
      <c r="K50" s="191"/>
      <c r="L50" s="191"/>
      <c r="M50" s="284"/>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6"/>
    </row>
    <row r="51" spans="1:48" ht="15" customHeight="1">
      <c r="A51" s="72" t="s">
        <v>49</v>
      </c>
      <c r="B51" s="73"/>
      <c r="C51" s="73"/>
      <c r="D51" s="73"/>
      <c r="E51" s="74"/>
      <c r="F51" s="74"/>
      <c r="G51" s="75"/>
      <c r="H51" s="200"/>
      <c r="I51" s="200"/>
      <c r="J51" s="200"/>
      <c r="K51" s="200"/>
      <c r="L51" s="200"/>
      <c r="M51" s="287"/>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9"/>
    </row>
    <row r="52" spans="1:48" ht="15" customHeight="1">
      <c r="A52" s="72"/>
      <c r="B52" s="73"/>
      <c r="C52" s="73"/>
      <c r="D52" s="73"/>
      <c r="E52" s="74"/>
      <c r="F52" s="74"/>
      <c r="G52" s="75"/>
      <c r="H52" s="200"/>
      <c r="I52" s="200"/>
      <c r="J52" s="200"/>
      <c r="K52" s="200"/>
      <c r="L52" s="200"/>
      <c r="M52" s="287"/>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9"/>
    </row>
    <row r="53" spans="1:48" ht="15" customHeight="1">
      <c r="A53" s="72"/>
      <c r="B53" s="73"/>
      <c r="C53" s="73"/>
      <c r="D53" s="73"/>
      <c r="E53" s="74"/>
      <c r="F53" s="74"/>
      <c r="G53" s="75"/>
      <c r="H53" s="200"/>
      <c r="I53" s="200"/>
      <c r="J53" s="200"/>
      <c r="K53" s="200"/>
      <c r="L53" s="200"/>
      <c r="M53" s="287"/>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9"/>
    </row>
    <row r="54" spans="1:48" ht="15" customHeight="1">
      <c r="A54" s="72"/>
      <c r="B54" s="73"/>
      <c r="C54" s="73"/>
      <c r="D54" s="73"/>
      <c r="E54" s="74"/>
      <c r="F54" s="74"/>
      <c r="G54" s="75"/>
      <c r="H54" s="200"/>
      <c r="I54" s="200"/>
      <c r="J54" s="200"/>
      <c r="K54" s="200"/>
      <c r="L54" s="200"/>
      <c r="M54" s="287"/>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9"/>
    </row>
    <row r="55" spans="1:48" ht="15" customHeight="1">
      <c r="A55" s="76" t="s">
        <v>24</v>
      </c>
      <c r="B55" s="80"/>
      <c r="C55" s="80"/>
      <c r="D55" s="80"/>
      <c r="E55" s="77"/>
      <c r="F55" s="77"/>
      <c r="G55" s="78"/>
      <c r="H55" s="192">
        <f>SUM(H50:L54)</f>
        <v>0</v>
      </c>
      <c r="I55" s="192"/>
      <c r="J55" s="192"/>
      <c r="K55" s="192"/>
      <c r="L55" s="193"/>
      <c r="M55" s="194"/>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7"/>
    </row>
    <row r="56" spans="1:48" ht="4.5" customHeight="1">
      <c r="A56" s="140"/>
      <c r="B56" s="140"/>
      <c r="C56" s="140"/>
      <c r="D56" s="140"/>
      <c r="E56" s="143"/>
      <c r="F56" s="143"/>
      <c r="G56" s="143"/>
      <c r="H56" s="143"/>
      <c r="I56" s="143"/>
      <c r="J56" s="144"/>
      <c r="K56" s="144"/>
      <c r="L56" s="144"/>
      <c r="M56" s="144"/>
      <c r="N56" s="144"/>
      <c r="O56" s="143"/>
      <c r="P56" s="143"/>
      <c r="Q56" s="143"/>
      <c r="R56" s="143"/>
      <c r="S56" s="143"/>
      <c r="T56" s="143"/>
      <c r="U56" s="143"/>
      <c r="V56" s="143"/>
      <c r="W56" s="143"/>
      <c r="X56" s="143"/>
      <c r="Y56" s="145"/>
      <c r="Z56" s="145"/>
      <c r="AA56" s="145"/>
      <c r="AB56" s="145"/>
      <c r="AC56" s="145"/>
      <c r="AD56" s="145"/>
      <c r="AE56" s="143"/>
      <c r="AF56" s="143"/>
      <c r="AG56" s="143"/>
      <c r="AH56" s="143"/>
      <c r="AI56" s="143"/>
      <c r="AJ56" s="143"/>
      <c r="AK56" s="143"/>
      <c r="AL56" s="143"/>
      <c r="AM56" s="143"/>
    </row>
    <row r="57" spans="1:48">
      <c r="A57" s="2" t="s">
        <v>193</v>
      </c>
    </row>
    <row r="58" spans="1:48">
      <c r="A58" s="2" t="s">
        <v>225</v>
      </c>
    </row>
    <row r="59" spans="1:48">
      <c r="AI59" s="199"/>
      <c r="AJ59" s="199"/>
      <c r="AK59" s="199"/>
      <c r="AL59" s="199"/>
      <c r="AM59" s="199"/>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3">
    <dataValidation allowBlank="1" sqref="D9:G9" xr:uid="{B8626004-1666-4241-A556-C182AA897B9C}"/>
    <dataValidation type="list" allowBlank="1" showInputMessage="1" showErrorMessage="1" sqref="X15:Z17 X21:Z22" xr:uid="{2A836F22-574B-4EB7-A917-53CD0011356A}">
      <formula1>"✔"</formula1>
    </dataValidation>
    <dataValidation imeMode="halfAlpha" allowBlank="1" showInputMessage="1" showErrorMessage="1" sqref="S26:V28 J26:N28 S37:V37 J37:N37" xr:uid="{F27EBCBF-344B-4B4E-9B9A-984E39BC2E64}"/>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47E25110-D9B4-41E2-A186-ADCE8F363F98}">
          <x14:formula1>
            <xm:f>リスト!$B$2:$B$8</xm:f>
          </x14:formula1>
          <xm:sqref>L10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78AAE-4AED-433C-A04C-A61F8287049A}">
  <dimension ref="A1:AV59"/>
  <sheetViews>
    <sheetView showGridLines="0" showZeros="0" zoomScaleNormal="100" zoomScaleSheetLayoutView="100" workbookViewId="0">
      <selection activeCell="P19" sqref="P19:V1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13" t="s">
        <v>201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5"/>
    </row>
    <row r="4" spans="1:48" ht="9"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row>
    <row r="5" spans="1:48">
      <c r="A5" s="216" t="s">
        <v>28</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8"/>
    </row>
    <row r="6" spans="1:48" ht="4.5" customHeight="1">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row>
    <row r="7" spans="1:48" ht="17.25" customHeight="1">
      <c r="A7" s="183" t="s">
        <v>29</v>
      </c>
      <c r="B7" s="184"/>
      <c r="C7" s="184"/>
      <c r="D7" s="184"/>
      <c r="E7" s="184"/>
      <c r="F7" s="184"/>
      <c r="G7" s="185"/>
      <c r="H7" s="238"/>
      <c r="I7" s="239"/>
      <c r="J7" s="239"/>
      <c r="K7" s="239"/>
      <c r="L7" s="239"/>
      <c r="M7" s="239"/>
      <c r="N7" s="240"/>
      <c r="O7" s="183" t="s">
        <v>30</v>
      </c>
      <c r="P7" s="184"/>
      <c r="Q7" s="184"/>
      <c r="R7" s="184"/>
      <c r="S7" s="185"/>
      <c r="T7" s="241"/>
      <c r="U7" s="242"/>
      <c r="V7" s="242"/>
      <c r="W7" s="242"/>
      <c r="X7" s="242"/>
      <c r="Y7" s="242"/>
      <c r="Z7" s="242"/>
      <c r="AA7" s="242"/>
      <c r="AB7" s="242"/>
      <c r="AC7" s="242"/>
      <c r="AD7" s="242"/>
      <c r="AE7" s="242"/>
      <c r="AF7" s="242"/>
      <c r="AG7" s="242"/>
      <c r="AH7" s="242"/>
      <c r="AI7" s="242"/>
      <c r="AJ7" s="242"/>
      <c r="AK7" s="242"/>
      <c r="AL7" s="242"/>
      <c r="AM7" s="243"/>
    </row>
    <row r="8" spans="1:48">
      <c r="A8" s="219" t="s">
        <v>31</v>
      </c>
      <c r="B8" s="220"/>
      <c r="C8" s="221"/>
      <c r="D8" s="183" t="s">
        <v>32</v>
      </c>
      <c r="E8" s="184"/>
      <c r="F8" s="184"/>
      <c r="G8" s="185"/>
      <c r="H8" s="183" t="s">
        <v>20</v>
      </c>
      <c r="I8" s="184"/>
      <c r="J8" s="184"/>
      <c r="K8" s="184"/>
      <c r="L8" s="184"/>
      <c r="M8" s="184"/>
      <c r="N8" s="184"/>
      <c r="O8" s="184"/>
      <c r="P8" s="184"/>
      <c r="Q8" s="184"/>
      <c r="R8" s="184"/>
      <c r="S8" s="185"/>
      <c r="T8" s="219" t="s">
        <v>33</v>
      </c>
      <c r="U8" s="220"/>
      <c r="V8" s="221"/>
      <c r="W8" s="183" t="s">
        <v>14</v>
      </c>
      <c r="X8" s="184"/>
      <c r="Y8" s="184"/>
      <c r="Z8" s="184"/>
      <c r="AA8" s="184"/>
      <c r="AB8" s="184"/>
      <c r="AC8" s="184"/>
      <c r="AD8" s="184"/>
      <c r="AE8" s="184"/>
      <c r="AF8" s="185"/>
      <c r="AG8" s="226" t="s">
        <v>34</v>
      </c>
      <c r="AH8" s="227"/>
      <c r="AI8" s="227"/>
      <c r="AJ8" s="227"/>
      <c r="AK8" s="227"/>
      <c r="AL8" s="227"/>
      <c r="AM8" s="228"/>
    </row>
    <row r="9" spans="1:48" ht="17.25" customHeight="1">
      <c r="A9" s="222"/>
      <c r="B9" s="189"/>
      <c r="C9" s="190"/>
      <c r="D9" s="223" t="s">
        <v>189</v>
      </c>
      <c r="E9" s="224"/>
      <c r="F9" s="224"/>
      <c r="G9" s="225"/>
      <c r="H9" s="229"/>
      <c r="I9" s="230"/>
      <c r="J9" s="230"/>
      <c r="K9" s="230"/>
      <c r="L9" s="230"/>
      <c r="M9" s="230"/>
      <c r="N9" s="230"/>
      <c r="O9" s="230"/>
      <c r="P9" s="230"/>
      <c r="Q9" s="230"/>
      <c r="R9" s="230"/>
      <c r="S9" s="231"/>
      <c r="T9" s="222"/>
      <c r="U9" s="189"/>
      <c r="V9" s="190"/>
      <c r="W9" s="232"/>
      <c r="X9" s="233"/>
      <c r="Y9" s="233"/>
      <c r="Z9" s="233"/>
      <c r="AA9" s="233"/>
      <c r="AB9" s="233"/>
      <c r="AC9" s="233"/>
      <c r="AD9" s="233"/>
      <c r="AE9" s="233"/>
      <c r="AF9" s="234"/>
      <c r="AG9" s="235" t="s">
        <v>211</v>
      </c>
      <c r="AH9" s="236"/>
      <c r="AI9" s="236"/>
      <c r="AJ9" s="236"/>
      <c r="AK9" s="236"/>
      <c r="AL9" s="236"/>
      <c r="AM9" s="237"/>
      <c r="AV9" s="3"/>
    </row>
    <row r="10" spans="1:48" s="3" customFormat="1" ht="20.25" customHeight="1">
      <c r="A10" s="183" t="s">
        <v>35</v>
      </c>
      <c r="B10" s="184"/>
      <c r="C10" s="184"/>
      <c r="D10" s="184"/>
      <c r="E10" s="184"/>
      <c r="F10" s="184"/>
      <c r="G10" s="184"/>
      <c r="H10" s="184"/>
      <c r="I10" s="184"/>
      <c r="J10" s="184"/>
      <c r="K10" s="185"/>
      <c r="L10" s="258"/>
      <c r="M10" s="259"/>
      <c r="N10" s="259"/>
      <c r="O10" s="259"/>
      <c r="P10" s="259"/>
      <c r="Q10" s="259"/>
      <c r="R10" s="259"/>
      <c r="S10" s="259"/>
      <c r="T10" s="259"/>
      <c r="U10" s="259"/>
      <c r="V10" s="259"/>
      <c r="W10" s="259"/>
      <c r="X10" s="259"/>
      <c r="Y10" s="259"/>
      <c r="Z10" s="259"/>
      <c r="AA10" s="259"/>
      <c r="AB10" s="259"/>
      <c r="AC10" s="259"/>
      <c r="AD10" s="259"/>
      <c r="AE10" s="259"/>
      <c r="AF10" s="260"/>
      <c r="AG10" s="245" t="s">
        <v>36</v>
      </c>
      <c r="AH10" s="227"/>
      <c r="AI10" s="228"/>
      <c r="AJ10" s="242"/>
      <c r="AK10" s="242"/>
      <c r="AL10" s="246" t="s">
        <v>37</v>
      </c>
      <c r="AM10" s="247"/>
      <c r="AP10" s="244"/>
      <c r="AQ10" s="244"/>
      <c r="AR10" s="244"/>
      <c r="AS10" s="244"/>
      <c r="AT10" s="244"/>
      <c r="AU10" s="244"/>
    </row>
    <row r="11" spans="1:48" s="3" customFormat="1" ht="18" hidden="1" customHeight="1">
      <c r="A11" s="248" t="s">
        <v>38</v>
      </c>
      <c r="B11" s="249"/>
      <c r="C11" s="249"/>
      <c r="D11" s="249"/>
      <c r="E11" s="249"/>
      <c r="F11" s="249"/>
      <c r="G11" s="249"/>
      <c r="H11" s="250"/>
      <c r="I11" s="5"/>
      <c r="J11" s="128"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1"/>
      <c r="B12" s="131"/>
      <c r="C12" s="131"/>
      <c r="D12" s="131"/>
      <c r="E12" s="131"/>
      <c r="F12" s="131"/>
      <c r="G12" s="131"/>
      <c r="H12" s="131"/>
      <c r="I12" s="132"/>
      <c r="J12" s="133"/>
      <c r="K12" s="132"/>
      <c r="L12" s="130"/>
      <c r="M12" s="130"/>
      <c r="N12" s="130"/>
      <c r="O12" s="130"/>
      <c r="P12" s="130"/>
      <c r="Q12" s="130"/>
      <c r="R12" s="130"/>
      <c r="S12" s="130"/>
      <c r="T12" s="130"/>
      <c r="U12" s="132"/>
      <c r="V12" s="130"/>
      <c r="W12" s="130"/>
      <c r="X12" s="130"/>
      <c r="Y12" s="133"/>
      <c r="Z12" s="134"/>
      <c r="AA12" s="132"/>
      <c r="AB12" s="130"/>
      <c r="AC12" s="130"/>
      <c r="AD12" s="130"/>
      <c r="AE12" s="130"/>
      <c r="AF12" s="130"/>
      <c r="AG12" s="130"/>
      <c r="AH12" s="130"/>
      <c r="AI12" s="130"/>
      <c r="AJ12" s="130"/>
      <c r="AK12" s="130"/>
      <c r="AL12" s="130"/>
      <c r="AM12" s="130"/>
    </row>
    <row r="13" spans="1:48" s="3" customFormat="1" ht="12">
      <c r="A13" s="216" t="s">
        <v>39</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row>
    <row r="14" spans="1:48" s="3" customFormat="1" ht="3" customHeight="1">
      <c r="I14" s="85"/>
      <c r="J14" s="13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07" t="s">
        <v>190</v>
      </c>
      <c r="B15" s="208"/>
      <c r="C15" s="208"/>
      <c r="D15" s="208"/>
      <c r="E15" s="208"/>
      <c r="F15" s="208"/>
      <c r="G15" s="208"/>
      <c r="H15" s="208"/>
      <c r="I15" s="208"/>
      <c r="J15" s="208"/>
      <c r="K15" s="208"/>
      <c r="L15" s="208"/>
      <c r="M15" s="208"/>
      <c r="N15" s="208"/>
      <c r="O15" s="208"/>
      <c r="P15" s="208"/>
      <c r="Q15" s="208"/>
      <c r="R15" s="208"/>
      <c r="S15" s="208"/>
      <c r="T15" s="208"/>
      <c r="U15" s="208"/>
      <c r="V15" s="208"/>
      <c r="W15" s="209"/>
      <c r="X15" s="204" t="s">
        <v>40</v>
      </c>
      <c r="Y15" s="205"/>
      <c r="Z15" s="206"/>
      <c r="AA15" s="261" t="s">
        <v>187</v>
      </c>
      <c r="AB15" s="262"/>
      <c r="AC15" s="262"/>
      <c r="AD15" s="262"/>
      <c r="AE15" s="262"/>
      <c r="AF15" s="262"/>
      <c r="AG15" s="262"/>
      <c r="AH15" s="262"/>
      <c r="AI15" s="262"/>
      <c r="AJ15" s="262"/>
      <c r="AK15" s="262"/>
      <c r="AL15" s="262"/>
      <c r="AM15" s="262"/>
    </row>
    <row r="16" spans="1:48" s="3" customFormat="1" ht="18" hidden="1" customHeight="1">
      <c r="A16" s="207" t="s">
        <v>191</v>
      </c>
      <c r="B16" s="208"/>
      <c r="C16" s="208"/>
      <c r="D16" s="208"/>
      <c r="E16" s="208"/>
      <c r="F16" s="208"/>
      <c r="G16" s="208"/>
      <c r="H16" s="208"/>
      <c r="I16" s="208"/>
      <c r="J16" s="208"/>
      <c r="K16" s="208"/>
      <c r="L16" s="208"/>
      <c r="M16" s="208"/>
      <c r="N16" s="208"/>
      <c r="O16" s="208"/>
      <c r="P16" s="208"/>
      <c r="Q16" s="208"/>
      <c r="R16" s="208"/>
      <c r="S16" s="208"/>
      <c r="T16" s="208"/>
      <c r="U16" s="208"/>
      <c r="V16" s="208"/>
      <c r="W16" s="209"/>
      <c r="X16" s="204" t="s">
        <v>40</v>
      </c>
      <c r="Y16" s="205"/>
      <c r="Z16" s="206"/>
      <c r="AA16" s="261" t="s">
        <v>186</v>
      </c>
      <c r="AB16" s="262"/>
      <c r="AC16" s="262"/>
      <c r="AD16" s="262"/>
      <c r="AE16" s="262"/>
      <c r="AF16" s="262"/>
      <c r="AG16" s="262"/>
      <c r="AH16" s="262"/>
      <c r="AI16" s="262"/>
      <c r="AJ16" s="262"/>
      <c r="AK16" s="262"/>
      <c r="AL16" s="262"/>
      <c r="AM16" s="262"/>
    </row>
    <row r="17" spans="1:48" s="3" customFormat="1" ht="18" customHeight="1">
      <c r="A17" s="210" t="s">
        <v>185</v>
      </c>
      <c r="B17" s="211"/>
      <c r="C17" s="211"/>
      <c r="D17" s="211"/>
      <c r="E17" s="211"/>
      <c r="F17" s="211"/>
      <c r="G17" s="211"/>
      <c r="H17" s="211"/>
      <c r="I17" s="211"/>
      <c r="J17" s="211"/>
      <c r="K17" s="211"/>
      <c r="L17" s="211"/>
      <c r="M17" s="211"/>
      <c r="N17" s="211"/>
      <c r="O17" s="211"/>
      <c r="P17" s="211"/>
      <c r="Q17" s="211"/>
      <c r="R17" s="211"/>
      <c r="S17" s="211"/>
      <c r="T17" s="211"/>
      <c r="U17" s="211"/>
      <c r="V17" s="211"/>
      <c r="W17" s="212"/>
      <c r="X17" s="204" t="s">
        <v>40</v>
      </c>
      <c r="Y17" s="205"/>
      <c r="Z17" s="206"/>
      <c r="AA17" s="146"/>
      <c r="AB17" s="146"/>
      <c r="AC17" s="146"/>
      <c r="AD17" s="146"/>
      <c r="AE17" s="146"/>
      <c r="AF17" s="146"/>
      <c r="AG17" s="146"/>
      <c r="AH17" s="146"/>
      <c r="AI17" s="146"/>
      <c r="AJ17" s="146"/>
      <c r="AK17" s="146"/>
      <c r="AL17" s="146"/>
      <c r="AM17" s="146"/>
    </row>
    <row r="18" spans="1:48" s="3" customFormat="1" ht="6" customHeight="1">
      <c r="I18" s="85"/>
      <c r="J18" s="135"/>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16" t="s">
        <v>192</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8"/>
    </row>
    <row r="20" spans="1:48" s="3" customFormat="1" ht="3" customHeight="1">
      <c r="I20" s="85"/>
      <c r="J20" s="13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07" t="s">
        <v>197</v>
      </c>
      <c r="B21" s="208"/>
      <c r="C21" s="208"/>
      <c r="D21" s="208"/>
      <c r="E21" s="208"/>
      <c r="F21" s="208"/>
      <c r="G21" s="208"/>
      <c r="H21" s="208"/>
      <c r="I21" s="208"/>
      <c r="J21" s="208"/>
      <c r="K21" s="208"/>
      <c r="L21" s="208"/>
      <c r="M21" s="208"/>
      <c r="N21" s="208"/>
      <c r="O21" s="208"/>
      <c r="P21" s="208"/>
      <c r="Q21" s="208"/>
      <c r="R21" s="208"/>
      <c r="S21" s="208"/>
      <c r="T21" s="208"/>
      <c r="U21" s="208"/>
      <c r="V21" s="208"/>
      <c r="W21" s="208"/>
      <c r="X21" s="204" t="s">
        <v>40</v>
      </c>
      <c r="Y21" s="205"/>
      <c r="Z21" s="206"/>
      <c r="AA21" s="148"/>
      <c r="AB21" s="148"/>
      <c r="AC21" s="148"/>
      <c r="AD21" s="148"/>
      <c r="AE21" s="148"/>
      <c r="AF21" s="148"/>
      <c r="AG21" s="148"/>
    </row>
    <row r="22" spans="1:48" s="3" customFormat="1" ht="18" hidden="1" customHeight="1">
      <c r="A22" s="207" t="s">
        <v>194</v>
      </c>
      <c r="B22" s="208"/>
      <c r="C22" s="208"/>
      <c r="D22" s="208"/>
      <c r="E22" s="208"/>
      <c r="F22" s="208"/>
      <c r="G22" s="208"/>
      <c r="H22" s="208"/>
      <c r="I22" s="208"/>
      <c r="J22" s="208"/>
      <c r="K22" s="208"/>
      <c r="L22" s="208"/>
      <c r="M22" s="208"/>
      <c r="N22" s="208"/>
      <c r="O22" s="208"/>
      <c r="P22" s="208"/>
      <c r="Q22" s="208"/>
      <c r="R22" s="208"/>
      <c r="S22" s="208"/>
      <c r="T22" s="208"/>
      <c r="U22" s="208"/>
      <c r="V22" s="208"/>
      <c r="W22" s="208"/>
      <c r="X22" s="204" t="s">
        <v>40</v>
      </c>
      <c r="Y22" s="205"/>
      <c r="Z22" s="206"/>
      <c r="AA22" s="148"/>
      <c r="AB22" s="148"/>
      <c r="AC22" s="148"/>
      <c r="AD22" s="148"/>
      <c r="AE22" s="148"/>
      <c r="AF22" s="148"/>
      <c r="AG22" s="148"/>
    </row>
    <row r="23" spans="1:48" s="3" customFormat="1" ht="6" customHeight="1">
      <c r="I23" s="85"/>
      <c r="J23" s="135"/>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16" t="s">
        <v>41</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8"/>
    </row>
    <row r="25" spans="1:48" s="3" customFormat="1" ht="3" customHeight="1">
      <c r="I25" s="85"/>
      <c r="J25" s="135"/>
      <c r="L25" s="6"/>
      <c r="M25" s="6"/>
      <c r="N25" s="6"/>
      <c r="O25" s="6"/>
      <c r="P25" s="6"/>
      <c r="Q25" s="6"/>
      <c r="R25" s="6"/>
      <c r="S25" s="6"/>
      <c r="T25" s="6"/>
      <c r="U25" s="6"/>
      <c r="V25" s="6"/>
      <c r="W25" s="6"/>
      <c r="X25" s="6"/>
      <c r="Y25" s="6"/>
      <c r="Z25" s="6"/>
      <c r="AA25" s="6"/>
      <c r="AB25" s="6"/>
      <c r="AC25" s="6"/>
      <c r="AD25" s="6"/>
      <c r="AE25" s="6"/>
      <c r="AF25" s="6"/>
      <c r="AG25" s="6"/>
      <c r="AH25" s="152"/>
      <c r="AI25" s="6"/>
      <c r="AJ25" s="6"/>
      <c r="AK25" s="6"/>
      <c r="AL25" s="6"/>
      <c r="AM25" s="6"/>
    </row>
    <row r="26" spans="1:48" ht="19.5" hidden="1" customHeight="1">
      <c r="A26" s="136" t="s">
        <v>181</v>
      </c>
      <c r="B26" s="3"/>
      <c r="C26" s="125"/>
      <c r="D26" s="3"/>
      <c r="E26" s="137"/>
      <c r="F26" s="3"/>
      <c r="G26" s="3"/>
      <c r="H26" s="3"/>
      <c r="I26" s="3"/>
      <c r="J26" s="138"/>
      <c r="K26" s="138"/>
      <c r="L26" s="138"/>
      <c r="M26" s="138"/>
      <c r="N26" s="138"/>
      <c r="O26" s="139"/>
      <c r="P26" s="125"/>
      <c r="S26" s="138"/>
      <c r="T26" s="135"/>
      <c r="U26" s="138"/>
      <c r="V26" s="138"/>
      <c r="W26" s="125"/>
      <c r="AC26" s="254"/>
      <c r="AD26" s="251" t="s">
        <v>42</v>
      </c>
      <c r="AE26" s="252"/>
      <c r="AF26" s="252"/>
      <c r="AG26" s="252"/>
      <c r="AH26" s="253"/>
      <c r="AI26" s="271" t="s">
        <v>43</v>
      </c>
      <c r="AJ26" s="272"/>
      <c r="AK26" s="272"/>
      <c r="AL26" s="272"/>
      <c r="AM26" s="273"/>
      <c r="AV26" s="3"/>
    </row>
    <row r="27" spans="1:48" hidden="1">
      <c r="A27" s="136"/>
      <c r="B27" s="3"/>
      <c r="C27" s="125"/>
      <c r="D27" s="3"/>
      <c r="E27" s="137"/>
      <c r="F27" s="3"/>
      <c r="G27" s="3"/>
      <c r="H27" s="3"/>
      <c r="I27" s="3"/>
      <c r="J27" s="138"/>
      <c r="K27" s="138"/>
      <c r="L27" s="138"/>
      <c r="M27" s="138"/>
      <c r="N27" s="138"/>
      <c r="O27" s="139"/>
      <c r="P27" s="125"/>
      <c r="S27" s="138"/>
      <c r="T27" s="135"/>
      <c r="U27" s="138"/>
      <c r="V27" s="138"/>
      <c r="W27" s="127"/>
      <c r="AC27" s="254"/>
      <c r="AD27" s="255" t="str">
        <f>IFERROR(VLOOKUP(L10,リスト!#REF!,2,FALSE),IFERROR(VLOOKUP(L10,リスト!B2:D8,2,FALSE)*AJ10,""))</f>
        <v/>
      </c>
      <c r="AE27" s="256"/>
      <c r="AF27" s="256"/>
      <c r="AG27" s="257" t="s">
        <v>6</v>
      </c>
      <c r="AH27" s="257"/>
      <c r="AI27" s="267">
        <f>MIN(AD27,ROUNDDOWN((H35+H44)/1000,0))</f>
        <v>0</v>
      </c>
      <c r="AJ27" s="268"/>
      <c r="AK27" s="268"/>
      <c r="AL27" s="263" t="s">
        <v>6</v>
      </c>
      <c r="AM27" s="264"/>
    </row>
    <row r="28" spans="1:48" ht="14.25" hidden="1" thickBot="1">
      <c r="A28" s="125" t="s">
        <v>183</v>
      </c>
      <c r="B28" s="3"/>
      <c r="C28" s="125"/>
      <c r="D28" s="3"/>
      <c r="E28" s="137"/>
      <c r="F28" s="3"/>
      <c r="G28" s="3"/>
      <c r="H28" s="3"/>
      <c r="I28" s="3"/>
      <c r="J28" s="138"/>
      <c r="K28" s="138"/>
      <c r="L28" s="138"/>
      <c r="M28" s="138"/>
      <c r="N28" s="138"/>
      <c r="O28" s="139"/>
      <c r="P28" s="125"/>
      <c r="S28" s="138"/>
      <c r="T28" s="135"/>
      <c r="U28" s="138"/>
      <c r="V28" s="138"/>
      <c r="W28" s="127"/>
      <c r="AC28" s="254"/>
      <c r="AD28" s="255"/>
      <c r="AE28" s="256"/>
      <c r="AF28" s="256"/>
      <c r="AG28" s="257"/>
      <c r="AH28" s="257"/>
      <c r="AI28" s="269"/>
      <c r="AJ28" s="270"/>
      <c r="AK28" s="270"/>
      <c r="AL28" s="265"/>
      <c r="AM28" s="266"/>
    </row>
    <row r="29" spans="1:48" ht="15" hidden="1" customHeight="1">
      <c r="A29" s="183" t="s">
        <v>44</v>
      </c>
      <c r="B29" s="184"/>
      <c r="C29" s="184"/>
      <c r="D29" s="184"/>
      <c r="E29" s="184"/>
      <c r="F29" s="184"/>
      <c r="G29" s="185"/>
      <c r="H29" s="184" t="s">
        <v>45</v>
      </c>
      <c r="I29" s="184"/>
      <c r="J29" s="184"/>
      <c r="K29" s="184"/>
      <c r="L29" s="184"/>
      <c r="M29" s="183" t="s">
        <v>46</v>
      </c>
      <c r="N29" s="184"/>
      <c r="O29" s="184"/>
      <c r="P29" s="184"/>
      <c r="Q29" s="184"/>
      <c r="R29" s="184"/>
      <c r="S29" s="184"/>
      <c r="T29" s="184"/>
      <c r="U29" s="184"/>
      <c r="V29" s="184"/>
      <c r="W29" s="184"/>
      <c r="X29" s="184"/>
      <c r="Y29" s="184"/>
      <c r="Z29" s="184"/>
      <c r="AA29" s="184"/>
      <c r="AB29" s="184"/>
      <c r="AC29" s="184"/>
      <c r="AD29" s="184"/>
      <c r="AE29" s="184"/>
      <c r="AF29" s="184"/>
      <c r="AG29" s="184"/>
      <c r="AH29" s="184"/>
      <c r="AI29" s="189"/>
      <c r="AJ29" s="189"/>
      <c r="AK29" s="189"/>
      <c r="AL29" s="189"/>
      <c r="AM29" s="190"/>
    </row>
    <row r="30" spans="1:48" ht="15" hidden="1" customHeight="1">
      <c r="A30" s="87" t="s">
        <v>47</v>
      </c>
      <c r="B30" s="88"/>
      <c r="C30" s="88"/>
      <c r="D30" s="88"/>
      <c r="E30" s="89"/>
      <c r="F30" s="89"/>
      <c r="G30" s="90"/>
      <c r="H30" s="191"/>
      <c r="I30" s="191"/>
      <c r="J30" s="191"/>
      <c r="K30" s="191"/>
      <c r="L30" s="191"/>
      <c r="M30" s="186"/>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8"/>
    </row>
    <row r="31" spans="1:48" ht="15" hidden="1" customHeight="1">
      <c r="A31" s="72" t="s">
        <v>48</v>
      </c>
      <c r="B31" s="73"/>
      <c r="C31" s="73"/>
      <c r="D31" s="73"/>
      <c r="E31" s="74"/>
      <c r="F31" s="74"/>
      <c r="G31" s="75"/>
      <c r="H31" s="200"/>
      <c r="I31" s="200"/>
      <c r="J31" s="200"/>
      <c r="K31" s="200"/>
      <c r="L31" s="200"/>
      <c r="M31" s="201"/>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3"/>
    </row>
    <row r="32" spans="1:48" ht="15" hidden="1" customHeight="1">
      <c r="A32" s="72" t="s">
        <v>49</v>
      </c>
      <c r="B32" s="73"/>
      <c r="C32" s="73"/>
      <c r="D32" s="73"/>
      <c r="E32" s="74"/>
      <c r="F32" s="74"/>
      <c r="G32" s="75"/>
      <c r="H32" s="200"/>
      <c r="I32" s="200"/>
      <c r="J32" s="200"/>
      <c r="K32" s="200"/>
      <c r="L32" s="200"/>
      <c r="M32" s="201"/>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3"/>
    </row>
    <row r="33" spans="1:48" ht="15" hidden="1" customHeight="1">
      <c r="A33" s="72" t="s">
        <v>50</v>
      </c>
      <c r="B33" s="73"/>
      <c r="C33" s="73"/>
      <c r="D33" s="73"/>
      <c r="E33" s="74"/>
      <c r="F33" s="74"/>
      <c r="G33" s="75"/>
      <c r="H33" s="200"/>
      <c r="I33" s="200"/>
      <c r="J33" s="200"/>
      <c r="K33" s="200"/>
      <c r="L33" s="200"/>
      <c r="M33" s="201"/>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3"/>
      <c r="AV33" s="3"/>
    </row>
    <row r="34" spans="1:48" ht="15" hidden="1" customHeight="1">
      <c r="A34" s="72" t="s">
        <v>51</v>
      </c>
      <c r="B34" s="73"/>
      <c r="C34" s="73"/>
      <c r="D34" s="73"/>
      <c r="E34" s="74"/>
      <c r="F34" s="74"/>
      <c r="G34" s="75"/>
      <c r="H34" s="200"/>
      <c r="I34" s="200"/>
      <c r="J34" s="200"/>
      <c r="K34" s="200"/>
      <c r="L34" s="200"/>
      <c r="M34" s="201"/>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3"/>
    </row>
    <row r="35" spans="1:48" ht="15" hidden="1" customHeight="1">
      <c r="A35" s="76" t="s">
        <v>24</v>
      </c>
      <c r="B35" s="77"/>
      <c r="C35" s="77"/>
      <c r="D35" s="77"/>
      <c r="E35" s="77"/>
      <c r="F35" s="77"/>
      <c r="G35" s="78"/>
      <c r="H35" s="192">
        <f>SUM(H30:L34)</f>
        <v>0</v>
      </c>
      <c r="I35" s="192"/>
      <c r="J35" s="192"/>
      <c r="K35" s="192"/>
      <c r="L35" s="193"/>
      <c r="M35" s="194"/>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7"/>
    </row>
    <row r="36" spans="1:48" hidden="1">
      <c r="A36" s="136"/>
      <c r="B36" s="3"/>
      <c r="C36" s="125"/>
      <c r="D36" s="3"/>
      <c r="E36" s="137"/>
      <c r="F36" s="3"/>
      <c r="G36" s="3"/>
      <c r="H36" s="3"/>
      <c r="I36" s="3"/>
      <c r="J36" s="138"/>
      <c r="K36" s="138"/>
      <c r="L36" s="138"/>
      <c r="M36" s="138"/>
      <c r="N36" s="138"/>
      <c r="O36" s="139"/>
      <c r="P36" s="125"/>
      <c r="S36" s="138"/>
      <c r="T36" s="135"/>
      <c r="U36" s="138"/>
      <c r="V36" s="138"/>
      <c r="W36" s="127"/>
      <c r="AD36" s="125"/>
      <c r="AE36" s="126"/>
      <c r="AF36" s="126"/>
      <c r="AG36" s="126"/>
      <c r="AH36" s="127"/>
      <c r="AI36" s="198"/>
      <c r="AJ36" s="198"/>
      <c r="AK36" s="198"/>
      <c r="AL36" s="199"/>
      <c r="AM36" s="199"/>
    </row>
    <row r="37" spans="1:48" hidden="1">
      <c r="A37" s="125" t="s">
        <v>184</v>
      </c>
      <c r="B37" s="3"/>
      <c r="C37" s="125"/>
      <c r="D37" s="3"/>
      <c r="E37" s="137"/>
      <c r="F37" s="3"/>
      <c r="G37" s="3"/>
      <c r="H37" s="3"/>
      <c r="I37" s="3"/>
      <c r="J37" s="138"/>
      <c r="K37" s="138"/>
      <c r="L37" s="138"/>
      <c r="M37" s="138"/>
      <c r="N37" s="138"/>
      <c r="O37" s="139"/>
      <c r="P37" s="125"/>
      <c r="S37" s="138"/>
      <c r="T37" s="135"/>
      <c r="U37" s="138"/>
      <c r="V37" s="138"/>
      <c r="W37" s="127"/>
      <c r="AD37" s="125"/>
      <c r="AE37" s="126"/>
      <c r="AF37" s="126"/>
      <c r="AG37" s="126"/>
      <c r="AH37" s="127"/>
      <c r="AI37" s="198"/>
      <c r="AJ37" s="198"/>
      <c r="AK37" s="198"/>
      <c r="AL37" s="199"/>
      <c r="AM37" s="199"/>
    </row>
    <row r="38" spans="1:48" ht="15" hidden="1" customHeight="1">
      <c r="A38" s="183" t="s">
        <v>44</v>
      </c>
      <c r="B38" s="184"/>
      <c r="C38" s="184"/>
      <c r="D38" s="184"/>
      <c r="E38" s="184"/>
      <c r="F38" s="184"/>
      <c r="G38" s="185"/>
      <c r="H38" s="184" t="s">
        <v>45</v>
      </c>
      <c r="I38" s="184"/>
      <c r="J38" s="184"/>
      <c r="K38" s="184"/>
      <c r="L38" s="184"/>
      <c r="M38" s="183" t="s">
        <v>46</v>
      </c>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5"/>
    </row>
    <row r="39" spans="1:48" ht="15" hidden="1" customHeight="1">
      <c r="A39" s="87" t="s">
        <v>47</v>
      </c>
      <c r="B39" s="88"/>
      <c r="C39" s="88"/>
      <c r="D39" s="88"/>
      <c r="E39" s="89"/>
      <c r="F39" s="89"/>
      <c r="G39" s="90"/>
      <c r="H39" s="191"/>
      <c r="I39" s="191"/>
      <c r="J39" s="191"/>
      <c r="K39" s="191"/>
      <c r="L39" s="191"/>
      <c r="M39" s="186"/>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8"/>
    </row>
    <row r="40" spans="1:48" ht="15" hidden="1" customHeight="1">
      <c r="A40" s="72" t="s">
        <v>48</v>
      </c>
      <c r="B40" s="73"/>
      <c r="C40" s="73"/>
      <c r="D40" s="73"/>
      <c r="E40" s="74"/>
      <c r="F40" s="74"/>
      <c r="G40" s="75"/>
      <c r="H40" s="200"/>
      <c r="I40" s="200"/>
      <c r="J40" s="200"/>
      <c r="K40" s="200"/>
      <c r="L40" s="200"/>
      <c r="M40" s="201"/>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3"/>
    </row>
    <row r="41" spans="1:48" ht="15" hidden="1" customHeight="1">
      <c r="A41" s="72" t="s">
        <v>49</v>
      </c>
      <c r="B41" s="73"/>
      <c r="C41" s="73"/>
      <c r="D41" s="73"/>
      <c r="E41" s="74"/>
      <c r="F41" s="74"/>
      <c r="G41" s="75"/>
      <c r="H41" s="200"/>
      <c r="I41" s="200"/>
      <c r="J41" s="200"/>
      <c r="K41" s="200"/>
      <c r="L41" s="200"/>
      <c r="M41" s="201"/>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3"/>
    </row>
    <row r="42" spans="1:48" ht="15" hidden="1" customHeight="1">
      <c r="A42" s="72" t="s">
        <v>50</v>
      </c>
      <c r="B42" s="73"/>
      <c r="C42" s="73"/>
      <c r="D42" s="73"/>
      <c r="E42" s="74"/>
      <c r="F42" s="74"/>
      <c r="G42" s="75"/>
      <c r="H42" s="200"/>
      <c r="I42" s="200"/>
      <c r="J42" s="200"/>
      <c r="K42" s="200"/>
      <c r="L42" s="200"/>
      <c r="M42" s="201"/>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3"/>
      <c r="AV42" s="3"/>
    </row>
    <row r="43" spans="1:48" ht="15" hidden="1" customHeight="1">
      <c r="A43" s="72" t="s">
        <v>51</v>
      </c>
      <c r="B43" s="73"/>
      <c r="C43" s="73"/>
      <c r="D43" s="73"/>
      <c r="E43" s="74"/>
      <c r="F43" s="74"/>
      <c r="G43" s="75"/>
      <c r="H43" s="200"/>
      <c r="I43" s="200"/>
      <c r="J43" s="200"/>
      <c r="K43" s="200"/>
      <c r="L43" s="200"/>
      <c r="M43" s="201"/>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3"/>
    </row>
    <row r="44" spans="1:48" ht="15" hidden="1" customHeight="1">
      <c r="A44" s="76" t="s">
        <v>24</v>
      </c>
      <c r="B44" s="77"/>
      <c r="C44" s="77"/>
      <c r="D44" s="77"/>
      <c r="E44" s="77"/>
      <c r="F44" s="77"/>
      <c r="G44" s="78"/>
      <c r="H44" s="192">
        <f>SUM(H39:L43)</f>
        <v>0</v>
      </c>
      <c r="I44" s="192"/>
      <c r="J44" s="192"/>
      <c r="K44" s="192"/>
      <c r="L44" s="193"/>
      <c r="M44" s="194"/>
      <c r="N44" s="195"/>
      <c r="O44" s="195"/>
      <c r="P44" s="195"/>
      <c r="Q44" s="195"/>
      <c r="R44" s="195"/>
      <c r="S44" s="195"/>
      <c r="T44" s="195"/>
      <c r="U44" s="195"/>
      <c r="V44" s="195"/>
      <c r="W44" s="195"/>
      <c r="X44" s="195"/>
      <c r="Y44" s="195"/>
      <c r="Z44" s="195"/>
      <c r="AA44" s="195"/>
      <c r="AB44" s="195"/>
      <c r="AC44" s="195"/>
      <c r="AD44" s="195"/>
      <c r="AE44" s="195"/>
      <c r="AF44" s="195"/>
      <c r="AG44" s="195"/>
      <c r="AH44" s="196"/>
      <c r="AI44" s="195"/>
      <c r="AJ44" s="195"/>
      <c r="AK44" s="195"/>
      <c r="AL44" s="195"/>
      <c r="AM44" s="197"/>
    </row>
    <row r="45" spans="1:48" ht="6" customHeight="1" thickBot="1">
      <c r="A45" s="140"/>
      <c r="B45" s="140"/>
      <c r="C45" s="140"/>
      <c r="D45" s="140"/>
      <c r="E45" s="141"/>
      <c r="F45" s="141"/>
      <c r="G45" s="141"/>
      <c r="H45" s="141"/>
      <c r="I45" s="141"/>
      <c r="J45" s="142"/>
      <c r="K45" s="142"/>
      <c r="L45" s="142"/>
      <c r="M45" s="142"/>
      <c r="N45" s="142"/>
      <c r="AH45" s="151"/>
    </row>
    <row r="46" spans="1:48" s="3" customFormat="1" ht="19.5" customHeight="1">
      <c r="A46" s="147" t="s">
        <v>196</v>
      </c>
      <c r="B46" s="68"/>
      <c r="C46" s="68"/>
      <c r="D46" s="68"/>
      <c r="E46" s="68"/>
      <c r="F46" s="68"/>
      <c r="G46" s="68"/>
      <c r="H46" s="68"/>
      <c r="I46" s="69"/>
      <c r="J46" s="71"/>
      <c r="K46" s="68"/>
      <c r="L46" s="70"/>
      <c r="M46" s="70"/>
      <c r="N46" s="70"/>
      <c r="O46" s="68"/>
      <c r="P46" s="68"/>
      <c r="Q46" s="68"/>
      <c r="R46" s="68"/>
      <c r="S46" s="68"/>
      <c r="T46" s="79"/>
      <c r="U46" s="79"/>
      <c r="V46" s="79"/>
      <c r="W46" s="79"/>
      <c r="AC46" s="254"/>
      <c r="AD46" s="251" t="s">
        <v>42</v>
      </c>
      <c r="AE46" s="252"/>
      <c r="AF46" s="252"/>
      <c r="AG46" s="252"/>
      <c r="AH46" s="252"/>
      <c r="AI46" s="271" t="s">
        <v>43</v>
      </c>
      <c r="AJ46" s="272"/>
      <c r="AK46" s="272"/>
      <c r="AL46" s="272"/>
      <c r="AM46" s="273"/>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54"/>
      <c r="AD47" s="274" t="str">
        <f>IFERROR(VLOOKUP(L10,リスト!B2:E8,4,FALSE)*AJ10,"")</f>
        <v/>
      </c>
      <c r="AE47" s="275"/>
      <c r="AF47" s="275"/>
      <c r="AG47" s="278" t="s">
        <v>6</v>
      </c>
      <c r="AH47" s="278"/>
      <c r="AI47" s="280" t="str">
        <f>IF(AD47="","",MIN(AD47,ROUNDDOWN(H55/1000,0)))</f>
        <v/>
      </c>
      <c r="AJ47" s="281"/>
      <c r="AK47" s="281"/>
      <c r="AL47" s="278" t="s">
        <v>6</v>
      </c>
      <c r="AM47" s="279"/>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54"/>
      <c r="AD48" s="276"/>
      <c r="AE48" s="277"/>
      <c r="AF48" s="277"/>
      <c r="AG48" s="278"/>
      <c r="AH48" s="278"/>
      <c r="AI48" s="282"/>
      <c r="AJ48" s="283"/>
      <c r="AK48" s="283"/>
      <c r="AL48" s="278"/>
      <c r="AM48" s="279"/>
      <c r="AT48" s="4"/>
    </row>
    <row r="49" spans="1:48" ht="15" customHeight="1">
      <c r="A49" s="183" t="s">
        <v>44</v>
      </c>
      <c r="B49" s="184"/>
      <c r="C49" s="184"/>
      <c r="D49" s="184"/>
      <c r="E49" s="184"/>
      <c r="F49" s="184"/>
      <c r="G49" s="185"/>
      <c r="H49" s="184" t="s">
        <v>45</v>
      </c>
      <c r="I49" s="184"/>
      <c r="J49" s="184"/>
      <c r="K49" s="184"/>
      <c r="L49" s="184"/>
      <c r="M49" s="183" t="s">
        <v>226</v>
      </c>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5"/>
    </row>
    <row r="50" spans="1:48" ht="15" customHeight="1">
      <c r="A50" s="87" t="s">
        <v>198</v>
      </c>
      <c r="B50" s="88"/>
      <c r="D50" s="88"/>
      <c r="E50" s="89"/>
      <c r="F50" s="89"/>
      <c r="G50" s="90"/>
      <c r="H50" s="191"/>
      <c r="I50" s="191"/>
      <c r="J50" s="191"/>
      <c r="K50" s="191"/>
      <c r="L50" s="191"/>
      <c r="M50" s="284"/>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6"/>
    </row>
    <row r="51" spans="1:48" ht="15" customHeight="1">
      <c r="A51" s="72" t="s">
        <v>49</v>
      </c>
      <c r="B51" s="73"/>
      <c r="C51" s="73"/>
      <c r="D51" s="73"/>
      <c r="E51" s="74"/>
      <c r="F51" s="74"/>
      <c r="G51" s="75"/>
      <c r="H51" s="200"/>
      <c r="I51" s="200"/>
      <c r="J51" s="200"/>
      <c r="K51" s="200"/>
      <c r="L51" s="200"/>
      <c r="M51" s="287"/>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9"/>
    </row>
    <row r="52" spans="1:48" ht="15" customHeight="1">
      <c r="A52" s="72"/>
      <c r="B52" s="73"/>
      <c r="C52" s="73"/>
      <c r="D52" s="73"/>
      <c r="E52" s="74"/>
      <c r="F52" s="74"/>
      <c r="G52" s="75"/>
      <c r="H52" s="200"/>
      <c r="I52" s="200"/>
      <c r="J52" s="200"/>
      <c r="K52" s="200"/>
      <c r="L52" s="200"/>
      <c r="M52" s="287"/>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9"/>
    </row>
    <row r="53" spans="1:48" ht="15" customHeight="1">
      <c r="A53" s="72"/>
      <c r="B53" s="73"/>
      <c r="C53" s="73"/>
      <c r="D53" s="73"/>
      <c r="E53" s="74"/>
      <c r="F53" s="74"/>
      <c r="G53" s="75"/>
      <c r="H53" s="200"/>
      <c r="I53" s="200"/>
      <c r="J53" s="200"/>
      <c r="K53" s="200"/>
      <c r="L53" s="200"/>
      <c r="M53" s="287"/>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9"/>
    </row>
    <row r="54" spans="1:48" ht="15" customHeight="1">
      <c r="A54" s="72"/>
      <c r="B54" s="73"/>
      <c r="C54" s="73"/>
      <c r="D54" s="73"/>
      <c r="E54" s="74"/>
      <c r="F54" s="74"/>
      <c r="G54" s="75"/>
      <c r="H54" s="200"/>
      <c r="I54" s="200"/>
      <c r="J54" s="200"/>
      <c r="K54" s="200"/>
      <c r="L54" s="200"/>
      <c r="M54" s="287"/>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9"/>
    </row>
    <row r="55" spans="1:48" ht="15" customHeight="1">
      <c r="A55" s="76" t="s">
        <v>24</v>
      </c>
      <c r="B55" s="80"/>
      <c r="C55" s="80"/>
      <c r="D55" s="80"/>
      <c r="E55" s="77"/>
      <c r="F55" s="77"/>
      <c r="G55" s="78"/>
      <c r="H55" s="192">
        <f>SUM(H50:L54)</f>
        <v>0</v>
      </c>
      <c r="I55" s="192"/>
      <c r="J55" s="192"/>
      <c r="K55" s="192"/>
      <c r="L55" s="193"/>
      <c r="M55" s="194"/>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7"/>
    </row>
    <row r="56" spans="1:48" ht="4.5" customHeight="1">
      <c r="A56" s="140"/>
      <c r="B56" s="140"/>
      <c r="C56" s="140"/>
      <c r="D56" s="140"/>
      <c r="E56" s="143"/>
      <c r="F56" s="143"/>
      <c r="G56" s="143"/>
      <c r="H56" s="143"/>
      <c r="I56" s="143"/>
      <c r="J56" s="144"/>
      <c r="K56" s="144"/>
      <c r="L56" s="144"/>
      <c r="M56" s="144"/>
      <c r="N56" s="144"/>
      <c r="O56" s="143"/>
      <c r="P56" s="143"/>
      <c r="Q56" s="143"/>
      <c r="R56" s="143"/>
      <c r="S56" s="143"/>
      <c r="T56" s="143"/>
      <c r="U56" s="143"/>
      <c r="V56" s="143"/>
      <c r="W56" s="143"/>
      <c r="X56" s="143"/>
      <c r="Y56" s="145"/>
      <c r="Z56" s="145"/>
      <c r="AA56" s="145"/>
      <c r="AB56" s="145"/>
      <c r="AC56" s="145"/>
      <c r="AD56" s="145"/>
      <c r="AE56" s="143"/>
      <c r="AF56" s="143"/>
      <c r="AG56" s="143"/>
      <c r="AH56" s="143"/>
      <c r="AI56" s="143"/>
      <c r="AJ56" s="143"/>
      <c r="AK56" s="143"/>
      <c r="AL56" s="143"/>
      <c r="AM56" s="143"/>
    </row>
    <row r="57" spans="1:48">
      <c r="A57" s="2" t="s">
        <v>193</v>
      </c>
    </row>
    <row r="58" spans="1:48">
      <c r="A58" s="2" t="s">
        <v>225</v>
      </c>
    </row>
    <row r="59" spans="1:48">
      <c r="AI59" s="199"/>
      <c r="AJ59" s="199"/>
      <c r="AK59" s="199"/>
      <c r="AL59" s="199"/>
      <c r="AM59" s="199"/>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3">
    <dataValidation imeMode="halfAlpha" allowBlank="1" showInputMessage="1" showErrorMessage="1" sqref="S26:V28 J26:N28 S37:V37 J37:N37" xr:uid="{19308908-21E4-4B50-B779-61BF74ECD2C1}"/>
    <dataValidation type="list" allowBlank="1" showInputMessage="1" showErrorMessage="1" sqref="X15:Z17 X21:Z22" xr:uid="{48F54747-EB24-4CB3-BA5D-927A3A28664B}">
      <formula1>"✔"</formula1>
    </dataValidation>
    <dataValidation allowBlank="1" sqref="D9:G9" xr:uid="{D69F9396-780F-4B28-AA7C-2328351E354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E6C62D22-71B5-47F6-B7E3-DE35EABA1F34}">
          <x14:formula1>
            <xm:f>リスト!$B$2:$B$8</xm:f>
          </x14:formula1>
          <xm:sqref>L10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93B0A-8884-4C3A-B6BA-179961D16C70}">
  <dimension ref="A1:AV59"/>
  <sheetViews>
    <sheetView showGridLines="0" showZeros="0" zoomScaleNormal="100" zoomScaleSheetLayoutView="100" workbookViewId="0">
      <selection activeCell="P19" sqref="P19:V1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13" t="s">
        <v>201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5"/>
    </row>
    <row r="4" spans="1:48" ht="9"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row>
    <row r="5" spans="1:48">
      <c r="A5" s="216" t="s">
        <v>28</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8"/>
    </row>
    <row r="6" spans="1:48" ht="4.5" customHeight="1">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row>
    <row r="7" spans="1:48" ht="17.25" customHeight="1">
      <c r="A7" s="183" t="s">
        <v>29</v>
      </c>
      <c r="B7" s="184"/>
      <c r="C7" s="184"/>
      <c r="D7" s="184"/>
      <c r="E7" s="184"/>
      <c r="F7" s="184"/>
      <c r="G7" s="185"/>
      <c r="H7" s="238"/>
      <c r="I7" s="239"/>
      <c r="J7" s="239"/>
      <c r="K7" s="239"/>
      <c r="L7" s="239"/>
      <c r="M7" s="239"/>
      <c r="N7" s="240"/>
      <c r="O7" s="183" t="s">
        <v>30</v>
      </c>
      <c r="P7" s="184"/>
      <c r="Q7" s="184"/>
      <c r="R7" s="184"/>
      <c r="S7" s="185"/>
      <c r="T7" s="241"/>
      <c r="U7" s="242"/>
      <c r="V7" s="242"/>
      <c r="W7" s="242"/>
      <c r="X7" s="242"/>
      <c r="Y7" s="242"/>
      <c r="Z7" s="242"/>
      <c r="AA7" s="242"/>
      <c r="AB7" s="242"/>
      <c r="AC7" s="242"/>
      <c r="AD7" s="242"/>
      <c r="AE7" s="242"/>
      <c r="AF7" s="242"/>
      <c r="AG7" s="242"/>
      <c r="AH7" s="242"/>
      <c r="AI7" s="242"/>
      <c r="AJ7" s="242"/>
      <c r="AK7" s="242"/>
      <c r="AL7" s="242"/>
      <c r="AM7" s="243"/>
    </row>
    <row r="8" spans="1:48">
      <c r="A8" s="219" t="s">
        <v>31</v>
      </c>
      <c r="B8" s="220"/>
      <c r="C8" s="221"/>
      <c r="D8" s="183" t="s">
        <v>32</v>
      </c>
      <c r="E8" s="184"/>
      <c r="F8" s="184"/>
      <c r="G8" s="185"/>
      <c r="H8" s="183" t="s">
        <v>20</v>
      </c>
      <c r="I8" s="184"/>
      <c r="J8" s="184"/>
      <c r="K8" s="184"/>
      <c r="L8" s="184"/>
      <c r="M8" s="184"/>
      <c r="N8" s="184"/>
      <c r="O8" s="184"/>
      <c r="P8" s="184"/>
      <c r="Q8" s="184"/>
      <c r="R8" s="184"/>
      <c r="S8" s="185"/>
      <c r="T8" s="219" t="s">
        <v>33</v>
      </c>
      <c r="U8" s="220"/>
      <c r="V8" s="221"/>
      <c r="W8" s="183" t="s">
        <v>14</v>
      </c>
      <c r="X8" s="184"/>
      <c r="Y8" s="184"/>
      <c r="Z8" s="184"/>
      <c r="AA8" s="184"/>
      <c r="AB8" s="184"/>
      <c r="AC8" s="184"/>
      <c r="AD8" s="184"/>
      <c r="AE8" s="184"/>
      <c r="AF8" s="185"/>
      <c r="AG8" s="226" t="s">
        <v>34</v>
      </c>
      <c r="AH8" s="227"/>
      <c r="AI8" s="227"/>
      <c r="AJ8" s="227"/>
      <c r="AK8" s="227"/>
      <c r="AL8" s="227"/>
      <c r="AM8" s="228"/>
    </row>
    <row r="9" spans="1:48" ht="17.25" customHeight="1">
      <c r="A9" s="222"/>
      <c r="B9" s="189"/>
      <c r="C9" s="190"/>
      <c r="D9" s="223" t="s">
        <v>189</v>
      </c>
      <c r="E9" s="224"/>
      <c r="F9" s="224"/>
      <c r="G9" s="225"/>
      <c r="H9" s="229"/>
      <c r="I9" s="230"/>
      <c r="J9" s="230"/>
      <c r="K9" s="230"/>
      <c r="L9" s="230"/>
      <c r="M9" s="230"/>
      <c r="N9" s="230"/>
      <c r="O9" s="230"/>
      <c r="P9" s="230"/>
      <c r="Q9" s="230"/>
      <c r="R9" s="230"/>
      <c r="S9" s="231"/>
      <c r="T9" s="222"/>
      <c r="U9" s="189"/>
      <c r="V9" s="190"/>
      <c r="W9" s="232"/>
      <c r="X9" s="233"/>
      <c r="Y9" s="233"/>
      <c r="Z9" s="233"/>
      <c r="AA9" s="233"/>
      <c r="AB9" s="233"/>
      <c r="AC9" s="233"/>
      <c r="AD9" s="233"/>
      <c r="AE9" s="233"/>
      <c r="AF9" s="234"/>
      <c r="AG9" s="235" t="s">
        <v>211</v>
      </c>
      <c r="AH9" s="236"/>
      <c r="AI9" s="236"/>
      <c r="AJ9" s="236"/>
      <c r="AK9" s="236"/>
      <c r="AL9" s="236"/>
      <c r="AM9" s="237"/>
      <c r="AV9" s="3"/>
    </row>
    <row r="10" spans="1:48" s="3" customFormat="1" ht="20.25" customHeight="1">
      <c r="A10" s="183" t="s">
        <v>35</v>
      </c>
      <c r="B10" s="184"/>
      <c r="C10" s="184"/>
      <c r="D10" s="184"/>
      <c r="E10" s="184"/>
      <c r="F10" s="184"/>
      <c r="G10" s="184"/>
      <c r="H10" s="184"/>
      <c r="I10" s="184"/>
      <c r="J10" s="184"/>
      <c r="K10" s="185"/>
      <c r="L10" s="258"/>
      <c r="M10" s="259"/>
      <c r="N10" s="259"/>
      <c r="O10" s="259"/>
      <c r="P10" s="259"/>
      <c r="Q10" s="259"/>
      <c r="R10" s="259"/>
      <c r="S10" s="259"/>
      <c r="T10" s="259"/>
      <c r="U10" s="259"/>
      <c r="V10" s="259"/>
      <c r="W10" s="259"/>
      <c r="X10" s="259"/>
      <c r="Y10" s="259"/>
      <c r="Z10" s="259"/>
      <c r="AA10" s="259"/>
      <c r="AB10" s="259"/>
      <c r="AC10" s="259"/>
      <c r="AD10" s="259"/>
      <c r="AE10" s="259"/>
      <c r="AF10" s="260"/>
      <c r="AG10" s="245" t="s">
        <v>36</v>
      </c>
      <c r="AH10" s="227"/>
      <c r="AI10" s="228"/>
      <c r="AJ10" s="242"/>
      <c r="AK10" s="242"/>
      <c r="AL10" s="246" t="s">
        <v>37</v>
      </c>
      <c r="AM10" s="247"/>
      <c r="AP10" s="244"/>
      <c r="AQ10" s="244"/>
      <c r="AR10" s="244"/>
      <c r="AS10" s="244"/>
      <c r="AT10" s="244"/>
      <c r="AU10" s="244"/>
    </row>
    <row r="11" spans="1:48" s="3" customFormat="1" ht="18" hidden="1" customHeight="1">
      <c r="A11" s="248" t="s">
        <v>38</v>
      </c>
      <c r="B11" s="249"/>
      <c r="C11" s="249"/>
      <c r="D11" s="249"/>
      <c r="E11" s="249"/>
      <c r="F11" s="249"/>
      <c r="G11" s="249"/>
      <c r="H11" s="250"/>
      <c r="I11" s="5"/>
      <c r="J11" s="128"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1"/>
      <c r="B12" s="131"/>
      <c r="C12" s="131"/>
      <c r="D12" s="131"/>
      <c r="E12" s="131"/>
      <c r="F12" s="131"/>
      <c r="G12" s="131"/>
      <c r="H12" s="131"/>
      <c r="I12" s="132"/>
      <c r="J12" s="133"/>
      <c r="K12" s="132"/>
      <c r="L12" s="130"/>
      <c r="M12" s="130"/>
      <c r="N12" s="130"/>
      <c r="O12" s="130"/>
      <c r="P12" s="130"/>
      <c r="Q12" s="130"/>
      <c r="R12" s="130"/>
      <c r="S12" s="130"/>
      <c r="T12" s="130"/>
      <c r="U12" s="132"/>
      <c r="V12" s="130"/>
      <c r="W12" s="130"/>
      <c r="X12" s="130"/>
      <c r="Y12" s="133"/>
      <c r="Z12" s="134"/>
      <c r="AA12" s="132"/>
      <c r="AB12" s="130"/>
      <c r="AC12" s="130"/>
      <c r="AD12" s="130"/>
      <c r="AE12" s="130"/>
      <c r="AF12" s="130"/>
      <c r="AG12" s="130"/>
      <c r="AH12" s="130"/>
      <c r="AI12" s="130"/>
      <c r="AJ12" s="130"/>
      <c r="AK12" s="130"/>
      <c r="AL12" s="130"/>
      <c r="AM12" s="130"/>
    </row>
    <row r="13" spans="1:48" s="3" customFormat="1" ht="12">
      <c r="A13" s="216" t="s">
        <v>39</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row>
    <row r="14" spans="1:48" s="3" customFormat="1" ht="3" customHeight="1">
      <c r="I14" s="85"/>
      <c r="J14" s="13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07" t="s">
        <v>190</v>
      </c>
      <c r="B15" s="208"/>
      <c r="C15" s="208"/>
      <c r="D15" s="208"/>
      <c r="E15" s="208"/>
      <c r="F15" s="208"/>
      <c r="G15" s="208"/>
      <c r="H15" s="208"/>
      <c r="I15" s="208"/>
      <c r="J15" s="208"/>
      <c r="K15" s="208"/>
      <c r="L15" s="208"/>
      <c r="M15" s="208"/>
      <c r="N15" s="208"/>
      <c r="O15" s="208"/>
      <c r="P15" s="208"/>
      <c r="Q15" s="208"/>
      <c r="R15" s="208"/>
      <c r="S15" s="208"/>
      <c r="T15" s="208"/>
      <c r="U15" s="208"/>
      <c r="V15" s="208"/>
      <c r="W15" s="209"/>
      <c r="X15" s="204" t="s">
        <v>40</v>
      </c>
      <c r="Y15" s="205"/>
      <c r="Z15" s="206"/>
      <c r="AA15" s="261" t="s">
        <v>187</v>
      </c>
      <c r="AB15" s="262"/>
      <c r="AC15" s="262"/>
      <c r="AD15" s="262"/>
      <c r="AE15" s="262"/>
      <c r="AF15" s="262"/>
      <c r="AG15" s="262"/>
      <c r="AH15" s="262"/>
      <c r="AI15" s="262"/>
      <c r="AJ15" s="262"/>
      <c r="AK15" s="262"/>
      <c r="AL15" s="262"/>
      <c r="AM15" s="262"/>
    </row>
    <row r="16" spans="1:48" s="3" customFormat="1" ht="18" hidden="1" customHeight="1">
      <c r="A16" s="207" t="s">
        <v>191</v>
      </c>
      <c r="B16" s="208"/>
      <c r="C16" s="208"/>
      <c r="D16" s="208"/>
      <c r="E16" s="208"/>
      <c r="F16" s="208"/>
      <c r="G16" s="208"/>
      <c r="H16" s="208"/>
      <c r="I16" s="208"/>
      <c r="J16" s="208"/>
      <c r="K16" s="208"/>
      <c r="L16" s="208"/>
      <c r="M16" s="208"/>
      <c r="N16" s="208"/>
      <c r="O16" s="208"/>
      <c r="P16" s="208"/>
      <c r="Q16" s="208"/>
      <c r="R16" s="208"/>
      <c r="S16" s="208"/>
      <c r="T16" s="208"/>
      <c r="U16" s="208"/>
      <c r="V16" s="208"/>
      <c r="W16" s="209"/>
      <c r="X16" s="204" t="s">
        <v>40</v>
      </c>
      <c r="Y16" s="205"/>
      <c r="Z16" s="206"/>
      <c r="AA16" s="261" t="s">
        <v>186</v>
      </c>
      <c r="AB16" s="262"/>
      <c r="AC16" s="262"/>
      <c r="AD16" s="262"/>
      <c r="AE16" s="262"/>
      <c r="AF16" s="262"/>
      <c r="AG16" s="262"/>
      <c r="AH16" s="262"/>
      <c r="AI16" s="262"/>
      <c r="AJ16" s="262"/>
      <c r="AK16" s="262"/>
      <c r="AL16" s="262"/>
      <c r="AM16" s="262"/>
    </row>
    <row r="17" spans="1:48" s="3" customFormat="1" ht="18" customHeight="1">
      <c r="A17" s="210" t="s">
        <v>185</v>
      </c>
      <c r="B17" s="211"/>
      <c r="C17" s="211"/>
      <c r="D17" s="211"/>
      <c r="E17" s="211"/>
      <c r="F17" s="211"/>
      <c r="G17" s="211"/>
      <c r="H17" s="211"/>
      <c r="I17" s="211"/>
      <c r="J17" s="211"/>
      <c r="K17" s="211"/>
      <c r="L17" s="211"/>
      <c r="M17" s="211"/>
      <c r="N17" s="211"/>
      <c r="O17" s="211"/>
      <c r="P17" s="211"/>
      <c r="Q17" s="211"/>
      <c r="R17" s="211"/>
      <c r="S17" s="211"/>
      <c r="T17" s="211"/>
      <c r="U17" s="211"/>
      <c r="V17" s="211"/>
      <c r="W17" s="212"/>
      <c r="X17" s="204" t="s">
        <v>40</v>
      </c>
      <c r="Y17" s="205"/>
      <c r="Z17" s="206"/>
      <c r="AA17" s="146"/>
      <c r="AB17" s="146"/>
      <c r="AC17" s="146"/>
      <c r="AD17" s="146"/>
      <c r="AE17" s="146"/>
      <c r="AF17" s="146"/>
      <c r="AG17" s="146"/>
      <c r="AH17" s="146"/>
      <c r="AI17" s="146"/>
      <c r="AJ17" s="146"/>
      <c r="AK17" s="146"/>
      <c r="AL17" s="146"/>
      <c r="AM17" s="146"/>
    </row>
    <row r="18" spans="1:48" s="3" customFormat="1" ht="6" customHeight="1">
      <c r="I18" s="85"/>
      <c r="J18" s="135"/>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16" t="s">
        <v>192</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8"/>
    </row>
    <row r="20" spans="1:48" s="3" customFormat="1" ht="3" customHeight="1">
      <c r="I20" s="85"/>
      <c r="J20" s="13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07" t="s">
        <v>197</v>
      </c>
      <c r="B21" s="208"/>
      <c r="C21" s="208"/>
      <c r="D21" s="208"/>
      <c r="E21" s="208"/>
      <c r="F21" s="208"/>
      <c r="G21" s="208"/>
      <c r="H21" s="208"/>
      <c r="I21" s="208"/>
      <c r="J21" s="208"/>
      <c r="K21" s="208"/>
      <c r="L21" s="208"/>
      <c r="M21" s="208"/>
      <c r="N21" s="208"/>
      <c r="O21" s="208"/>
      <c r="P21" s="208"/>
      <c r="Q21" s="208"/>
      <c r="R21" s="208"/>
      <c r="S21" s="208"/>
      <c r="T21" s="208"/>
      <c r="U21" s="208"/>
      <c r="V21" s="208"/>
      <c r="W21" s="208"/>
      <c r="X21" s="204" t="s">
        <v>40</v>
      </c>
      <c r="Y21" s="205"/>
      <c r="Z21" s="206"/>
      <c r="AA21" s="148"/>
      <c r="AB21" s="148"/>
      <c r="AC21" s="148"/>
      <c r="AD21" s="148"/>
      <c r="AE21" s="148"/>
      <c r="AF21" s="148"/>
      <c r="AG21" s="148"/>
    </row>
    <row r="22" spans="1:48" s="3" customFormat="1" ht="18" hidden="1" customHeight="1">
      <c r="A22" s="207" t="s">
        <v>194</v>
      </c>
      <c r="B22" s="208"/>
      <c r="C22" s="208"/>
      <c r="D22" s="208"/>
      <c r="E22" s="208"/>
      <c r="F22" s="208"/>
      <c r="G22" s="208"/>
      <c r="H22" s="208"/>
      <c r="I22" s="208"/>
      <c r="J22" s="208"/>
      <c r="K22" s="208"/>
      <c r="L22" s="208"/>
      <c r="M22" s="208"/>
      <c r="N22" s="208"/>
      <c r="O22" s="208"/>
      <c r="P22" s="208"/>
      <c r="Q22" s="208"/>
      <c r="R22" s="208"/>
      <c r="S22" s="208"/>
      <c r="T22" s="208"/>
      <c r="U22" s="208"/>
      <c r="V22" s="208"/>
      <c r="W22" s="208"/>
      <c r="X22" s="204" t="s">
        <v>40</v>
      </c>
      <c r="Y22" s="205"/>
      <c r="Z22" s="206"/>
      <c r="AA22" s="148"/>
      <c r="AB22" s="148"/>
      <c r="AC22" s="148"/>
      <c r="AD22" s="148"/>
      <c r="AE22" s="148"/>
      <c r="AF22" s="148"/>
      <c r="AG22" s="148"/>
    </row>
    <row r="23" spans="1:48" s="3" customFormat="1" ht="6" customHeight="1">
      <c r="I23" s="85"/>
      <c r="J23" s="135"/>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16" t="s">
        <v>41</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8"/>
    </row>
    <row r="25" spans="1:48" s="3" customFormat="1" ht="3" customHeight="1">
      <c r="I25" s="85"/>
      <c r="J25" s="135"/>
      <c r="L25" s="6"/>
      <c r="M25" s="6"/>
      <c r="N25" s="6"/>
      <c r="O25" s="6"/>
      <c r="P25" s="6"/>
      <c r="Q25" s="6"/>
      <c r="R25" s="6"/>
      <c r="S25" s="6"/>
      <c r="T25" s="6"/>
      <c r="U25" s="6"/>
      <c r="V25" s="6"/>
      <c r="W25" s="6"/>
      <c r="X25" s="6"/>
      <c r="Y25" s="6"/>
      <c r="Z25" s="6"/>
      <c r="AA25" s="6"/>
      <c r="AB25" s="6"/>
      <c r="AC25" s="6"/>
      <c r="AD25" s="6"/>
      <c r="AE25" s="6"/>
      <c r="AF25" s="6"/>
      <c r="AG25" s="6"/>
      <c r="AH25" s="152"/>
      <c r="AI25" s="6"/>
      <c r="AJ25" s="6"/>
      <c r="AK25" s="6"/>
      <c r="AL25" s="6"/>
      <c r="AM25" s="6"/>
    </row>
    <row r="26" spans="1:48" ht="19.5" hidden="1" customHeight="1">
      <c r="A26" s="136" t="s">
        <v>181</v>
      </c>
      <c r="B26" s="3"/>
      <c r="C26" s="125"/>
      <c r="D26" s="3"/>
      <c r="E26" s="137"/>
      <c r="F26" s="3"/>
      <c r="G26" s="3"/>
      <c r="H26" s="3"/>
      <c r="I26" s="3"/>
      <c r="J26" s="138"/>
      <c r="K26" s="138"/>
      <c r="L26" s="138"/>
      <c r="M26" s="138"/>
      <c r="N26" s="138"/>
      <c r="O26" s="139"/>
      <c r="P26" s="125"/>
      <c r="S26" s="138"/>
      <c r="T26" s="135"/>
      <c r="U26" s="138"/>
      <c r="V26" s="138"/>
      <c r="W26" s="125"/>
      <c r="AC26" s="254"/>
      <c r="AD26" s="251" t="s">
        <v>42</v>
      </c>
      <c r="AE26" s="252"/>
      <c r="AF26" s="252"/>
      <c r="AG26" s="252"/>
      <c r="AH26" s="253"/>
      <c r="AI26" s="271" t="s">
        <v>43</v>
      </c>
      <c r="AJ26" s="272"/>
      <c r="AK26" s="272"/>
      <c r="AL26" s="272"/>
      <c r="AM26" s="273"/>
      <c r="AV26" s="3"/>
    </row>
    <row r="27" spans="1:48" hidden="1">
      <c r="A27" s="136"/>
      <c r="B27" s="3"/>
      <c r="C27" s="125"/>
      <c r="D27" s="3"/>
      <c r="E27" s="137"/>
      <c r="F27" s="3"/>
      <c r="G27" s="3"/>
      <c r="H27" s="3"/>
      <c r="I27" s="3"/>
      <c r="J27" s="138"/>
      <c r="K27" s="138"/>
      <c r="L27" s="138"/>
      <c r="M27" s="138"/>
      <c r="N27" s="138"/>
      <c r="O27" s="139"/>
      <c r="P27" s="125"/>
      <c r="S27" s="138"/>
      <c r="T27" s="135"/>
      <c r="U27" s="138"/>
      <c r="V27" s="138"/>
      <c r="W27" s="127"/>
      <c r="AC27" s="254"/>
      <c r="AD27" s="255" t="str">
        <f>IFERROR(VLOOKUP(L10,リスト!#REF!,2,FALSE),IFERROR(VLOOKUP(L10,リスト!B2:D8,2,FALSE)*AJ10,""))</f>
        <v/>
      </c>
      <c r="AE27" s="256"/>
      <c r="AF27" s="256"/>
      <c r="AG27" s="257" t="s">
        <v>6</v>
      </c>
      <c r="AH27" s="257"/>
      <c r="AI27" s="267">
        <f>MIN(AD27,ROUNDDOWN((H35+H44)/1000,0))</f>
        <v>0</v>
      </c>
      <c r="AJ27" s="268"/>
      <c r="AK27" s="268"/>
      <c r="AL27" s="263" t="s">
        <v>6</v>
      </c>
      <c r="AM27" s="264"/>
    </row>
    <row r="28" spans="1:48" ht="14.25" hidden="1" thickBot="1">
      <c r="A28" s="125" t="s">
        <v>183</v>
      </c>
      <c r="B28" s="3"/>
      <c r="C28" s="125"/>
      <c r="D28" s="3"/>
      <c r="E28" s="137"/>
      <c r="F28" s="3"/>
      <c r="G28" s="3"/>
      <c r="H28" s="3"/>
      <c r="I28" s="3"/>
      <c r="J28" s="138"/>
      <c r="K28" s="138"/>
      <c r="L28" s="138"/>
      <c r="M28" s="138"/>
      <c r="N28" s="138"/>
      <c r="O28" s="139"/>
      <c r="P28" s="125"/>
      <c r="S28" s="138"/>
      <c r="T28" s="135"/>
      <c r="U28" s="138"/>
      <c r="V28" s="138"/>
      <c r="W28" s="127"/>
      <c r="AC28" s="254"/>
      <c r="AD28" s="255"/>
      <c r="AE28" s="256"/>
      <c r="AF28" s="256"/>
      <c r="AG28" s="257"/>
      <c r="AH28" s="257"/>
      <c r="AI28" s="269"/>
      <c r="AJ28" s="270"/>
      <c r="AK28" s="270"/>
      <c r="AL28" s="265"/>
      <c r="AM28" s="266"/>
    </row>
    <row r="29" spans="1:48" ht="15" hidden="1" customHeight="1">
      <c r="A29" s="183" t="s">
        <v>44</v>
      </c>
      <c r="B29" s="184"/>
      <c r="C29" s="184"/>
      <c r="D29" s="184"/>
      <c r="E29" s="184"/>
      <c r="F29" s="184"/>
      <c r="G29" s="185"/>
      <c r="H29" s="184" t="s">
        <v>45</v>
      </c>
      <c r="I29" s="184"/>
      <c r="J29" s="184"/>
      <c r="K29" s="184"/>
      <c r="L29" s="184"/>
      <c r="M29" s="183" t="s">
        <v>46</v>
      </c>
      <c r="N29" s="184"/>
      <c r="O29" s="184"/>
      <c r="P29" s="184"/>
      <c r="Q29" s="184"/>
      <c r="R29" s="184"/>
      <c r="S29" s="184"/>
      <c r="T29" s="184"/>
      <c r="U29" s="184"/>
      <c r="V29" s="184"/>
      <c r="W29" s="184"/>
      <c r="X29" s="184"/>
      <c r="Y29" s="184"/>
      <c r="Z29" s="184"/>
      <c r="AA29" s="184"/>
      <c r="AB29" s="184"/>
      <c r="AC29" s="184"/>
      <c r="AD29" s="184"/>
      <c r="AE29" s="184"/>
      <c r="AF29" s="184"/>
      <c r="AG29" s="184"/>
      <c r="AH29" s="184"/>
      <c r="AI29" s="189"/>
      <c r="AJ29" s="189"/>
      <c r="AK29" s="189"/>
      <c r="AL29" s="189"/>
      <c r="AM29" s="190"/>
    </row>
    <row r="30" spans="1:48" ht="15" hidden="1" customHeight="1">
      <c r="A30" s="87" t="s">
        <v>47</v>
      </c>
      <c r="B30" s="88"/>
      <c r="C30" s="88"/>
      <c r="D30" s="88"/>
      <c r="E30" s="89"/>
      <c r="F30" s="89"/>
      <c r="G30" s="90"/>
      <c r="H30" s="191"/>
      <c r="I30" s="191"/>
      <c r="J30" s="191"/>
      <c r="K30" s="191"/>
      <c r="L30" s="191"/>
      <c r="M30" s="186"/>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8"/>
    </row>
    <row r="31" spans="1:48" ht="15" hidden="1" customHeight="1">
      <c r="A31" s="72" t="s">
        <v>48</v>
      </c>
      <c r="B31" s="73"/>
      <c r="C31" s="73"/>
      <c r="D31" s="73"/>
      <c r="E31" s="74"/>
      <c r="F31" s="74"/>
      <c r="G31" s="75"/>
      <c r="H31" s="200"/>
      <c r="I31" s="200"/>
      <c r="J31" s="200"/>
      <c r="K31" s="200"/>
      <c r="L31" s="200"/>
      <c r="M31" s="201"/>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3"/>
    </row>
    <row r="32" spans="1:48" ht="15" hidden="1" customHeight="1">
      <c r="A32" s="72" t="s">
        <v>49</v>
      </c>
      <c r="B32" s="73"/>
      <c r="C32" s="73"/>
      <c r="D32" s="73"/>
      <c r="E32" s="74"/>
      <c r="F32" s="74"/>
      <c r="G32" s="75"/>
      <c r="H32" s="200"/>
      <c r="I32" s="200"/>
      <c r="J32" s="200"/>
      <c r="K32" s="200"/>
      <c r="L32" s="200"/>
      <c r="M32" s="201"/>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3"/>
    </row>
    <row r="33" spans="1:48" ht="15" hidden="1" customHeight="1">
      <c r="A33" s="72" t="s">
        <v>50</v>
      </c>
      <c r="B33" s="73"/>
      <c r="C33" s="73"/>
      <c r="D33" s="73"/>
      <c r="E33" s="74"/>
      <c r="F33" s="74"/>
      <c r="G33" s="75"/>
      <c r="H33" s="200"/>
      <c r="I33" s="200"/>
      <c r="J33" s="200"/>
      <c r="K33" s="200"/>
      <c r="L33" s="200"/>
      <c r="M33" s="201"/>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3"/>
      <c r="AV33" s="3"/>
    </row>
    <row r="34" spans="1:48" ht="15" hidden="1" customHeight="1">
      <c r="A34" s="72" t="s">
        <v>51</v>
      </c>
      <c r="B34" s="73"/>
      <c r="C34" s="73"/>
      <c r="D34" s="73"/>
      <c r="E34" s="74"/>
      <c r="F34" s="74"/>
      <c r="G34" s="75"/>
      <c r="H34" s="200"/>
      <c r="I34" s="200"/>
      <c r="J34" s="200"/>
      <c r="K34" s="200"/>
      <c r="L34" s="200"/>
      <c r="M34" s="201"/>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3"/>
    </row>
    <row r="35" spans="1:48" ht="15" hidden="1" customHeight="1">
      <c r="A35" s="76" t="s">
        <v>24</v>
      </c>
      <c r="B35" s="77"/>
      <c r="C35" s="77"/>
      <c r="D35" s="77"/>
      <c r="E35" s="77"/>
      <c r="F35" s="77"/>
      <c r="G35" s="78"/>
      <c r="H35" s="192">
        <f>SUM(H30:L34)</f>
        <v>0</v>
      </c>
      <c r="I35" s="192"/>
      <c r="J35" s="192"/>
      <c r="K35" s="192"/>
      <c r="L35" s="193"/>
      <c r="M35" s="194"/>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7"/>
    </row>
    <row r="36" spans="1:48" hidden="1">
      <c r="A36" s="136"/>
      <c r="B36" s="3"/>
      <c r="C36" s="125"/>
      <c r="D36" s="3"/>
      <c r="E36" s="137"/>
      <c r="F36" s="3"/>
      <c r="G36" s="3"/>
      <c r="H36" s="3"/>
      <c r="I36" s="3"/>
      <c r="J36" s="138"/>
      <c r="K36" s="138"/>
      <c r="L36" s="138"/>
      <c r="M36" s="138"/>
      <c r="N36" s="138"/>
      <c r="O36" s="139"/>
      <c r="P36" s="125"/>
      <c r="S36" s="138"/>
      <c r="T36" s="135"/>
      <c r="U36" s="138"/>
      <c r="V36" s="138"/>
      <c r="W36" s="127"/>
      <c r="AD36" s="125"/>
      <c r="AE36" s="126"/>
      <c r="AF36" s="126"/>
      <c r="AG36" s="126"/>
      <c r="AH36" s="127"/>
      <c r="AI36" s="198"/>
      <c r="AJ36" s="198"/>
      <c r="AK36" s="198"/>
      <c r="AL36" s="199"/>
      <c r="AM36" s="199"/>
    </row>
    <row r="37" spans="1:48" hidden="1">
      <c r="A37" s="125" t="s">
        <v>184</v>
      </c>
      <c r="B37" s="3"/>
      <c r="C37" s="125"/>
      <c r="D37" s="3"/>
      <c r="E37" s="137"/>
      <c r="F37" s="3"/>
      <c r="G37" s="3"/>
      <c r="H37" s="3"/>
      <c r="I37" s="3"/>
      <c r="J37" s="138"/>
      <c r="K37" s="138"/>
      <c r="L37" s="138"/>
      <c r="M37" s="138"/>
      <c r="N37" s="138"/>
      <c r="O37" s="139"/>
      <c r="P37" s="125"/>
      <c r="S37" s="138"/>
      <c r="T37" s="135"/>
      <c r="U37" s="138"/>
      <c r="V37" s="138"/>
      <c r="W37" s="127"/>
      <c r="AD37" s="125"/>
      <c r="AE37" s="126"/>
      <c r="AF37" s="126"/>
      <c r="AG37" s="126"/>
      <c r="AH37" s="127"/>
      <c r="AI37" s="198"/>
      <c r="AJ37" s="198"/>
      <c r="AK37" s="198"/>
      <c r="AL37" s="199"/>
      <c r="AM37" s="199"/>
    </row>
    <row r="38" spans="1:48" ht="15" hidden="1" customHeight="1">
      <c r="A38" s="183" t="s">
        <v>44</v>
      </c>
      <c r="B38" s="184"/>
      <c r="C38" s="184"/>
      <c r="D38" s="184"/>
      <c r="E38" s="184"/>
      <c r="F38" s="184"/>
      <c r="G38" s="185"/>
      <c r="H38" s="184" t="s">
        <v>45</v>
      </c>
      <c r="I38" s="184"/>
      <c r="J38" s="184"/>
      <c r="K38" s="184"/>
      <c r="L38" s="184"/>
      <c r="M38" s="183" t="s">
        <v>46</v>
      </c>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5"/>
    </row>
    <row r="39" spans="1:48" ht="15" hidden="1" customHeight="1">
      <c r="A39" s="87" t="s">
        <v>47</v>
      </c>
      <c r="B39" s="88"/>
      <c r="C39" s="88"/>
      <c r="D39" s="88"/>
      <c r="E39" s="89"/>
      <c r="F39" s="89"/>
      <c r="G39" s="90"/>
      <c r="H39" s="191"/>
      <c r="I39" s="191"/>
      <c r="J39" s="191"/>
      <c r="K39" s="191"/>
      <c r="L39" s="191"/>
      <c r="M39" s="186"/>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8"/>
    </row>
    <row r="40" spans="1:48" ht="15" hidden="1" customHeight="1">
      <c r="A40" s="72" t="s">
        <v>48</v>
      </c>
      <c r="B40" s="73"/>
      <c r="C40" s="73"/>
      <c r="D40" s="73"/>
      <c r="E40" s="74"/>
      <c r="F40" s="74"/>
      <c r="G40" s="75"/>
      <c r="H40" s="200"/>
      <c r="I40" s="200"/>
      <c r="J40" s="200"/>
      <c r="K40" s="200"/>
      <c r="L40" s="200"/>
      <c r="M40" s="201"/>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3"/>
    </row>
    <row r="41" spans="1:48" ht="15" hidden="1" customHeight="1">
      <c r="A41" s="72" t="s">
        <v>49</v>
      </c>
      <c r="B41" s="73"/>
      <c r="C41" s="73"/>
      <c r="D41" s="73"/>
      <c r="E41" s="74"/>
      <c r="F41" s="74"/>
      <c r="G41" s="75"/>
      <c r="H41" s="200"/>
      <c r="I41" s="200"/>
      <c r="J41" s="200"/>
      <c r="K41" s="200"/>
      <c r="L41" s="200"/>
      <c r="M41" s="201"/>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3"/>
    </row>
    <row r="42" spans="1:48" ht="15" hidden="1" customHeight="1">
      <c r="A42" s="72" t="s">
        <v>50</v>
      </c>
      <c r="B42" s="73"/>
      <c r="C42" s="73"/>
      <c r="D42" s="73"/>
      <c r="E42" s="74"/>
      <c r="F42" s="74"/>
      <c r="G42" s="75"/>
      <c r="H42" s="200"/>
      <c r="I42" s="200"/>
      <c r="J42" s="200"/>
      <c r="K42" s="200"/>
      <c r="L42" s="200"/>
      <c r="M42" s="201"/>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3"/>
      <c r="AV42" s="3"/>
    </row>
    <row r="43" spans="1:48" ht="15" hidden="1" customHeight="1">
      <c r="A43" s="72" t="s">
        <v>51</v>
      </c>
      <c r="B43" s="73"/>
      <c r="C43" s="73"/>
      <c r="D43" s="73"/>
      <c r="E43" s="74"/>
      <c r="F43" s="74"/>
      <c r="G43" s="75"/>
      <c r="H43" s="200"/>
      <c r="I43" s="200"/>
      <c r="J43" s="200"/>
      <c r="K43" s="200"/>
      <c r="L43" s="200"/>
      <c r="M43" s="201"/>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3"/>
    </row>
    <row r="44" spans="1:48" ht="15" hidden="1" customHeight="1">
      <c r="A44" s="76" t="s">
        <v>24</v>
      </c>
      <c r="B44" s="77"/>
      <c r="C44" s="77"/>
      <c r="D44" s="77"/>
      <c r="E44" s="77"/>
      <c r="F44" s="77"/>
      <c r="G44" s="78"/>
      <c r="H44" s="192">
        <f>SUM(H39:L43)</f>
        <v>0</v>
      </c>
      <c r="I44" s="192"/>
      <c r="J44" s="192"/>
      <c r="K44" s="192"/>
      <c r="L44" s="193"/>
      <c r="M44" s="194"/>
      <c r="N44" s="195"/>
      <c r="O44" s="195"/>
      <c r="P44" s="195"/>
      <c r="Q44" s="195"/>
      <c r="R44" s="195"/>
      <c r="S44" s="195"/>
      <c r="T44" s="195"/>
      <c r="U44" s="195"/>
      <c r="V44" s="195"/>
      <c r="W44" s="195"/>
      <c r="X44" s="195"/>
      <c r="Y44" s="195"/>
      <c r="Z44" s="195"/>
      <c r="AA44" s="195"/>
      <c r="AB44" s="195"/>
      <c r="AC44" s="195"/>
      <c r="AD44" s="195"/>
      <c r="AE44" s="195"/>
      <c r="AF44" s="195"/>
      <c r="AG44" s="195"/>
      <c r="AH44" s="196"/>
      <c r="AI44" s="195"/>
      <c r="AJ44" s="195"/>
      <c r="AK44" s="195"/>
      <c r="AL44" s="195"/>
      <c r="AM44" s="197"/>
    </row>
    <row r="45" spans="1:48" ht="6" customHeight="1" thickBot="1">
      <c r="A45" s="140"/>
      <c r="B45" s="140"/>
      <c r="C45" s="140"/>
      <c r="D45" s="140"/>
      <c r="E45" s="141"/>
      <c r="F45" s="141"/>
      <c r="G45" s="141"/>
      <c r="H45" s="141"/>
      <c r="I45" s="141"/>
      <c r="J45" s="142"/>
      <c r="K45" s="142"/>
      <c r="L45" s="142"/>
      <c r="M45" s="142"/>
      <c r="N45" s="142"/>
      <c r="AH45" s="151"/>
    </row>
    <row r="46" spans="1:48" s="3" customFormat="1" ht="19.5" customHeight="1">
      <c r="A46" s="147" t="s">
        <v>196</v>
      </c>
      <c r="B46" s="68"/>
      <c r="C46" s="68"/>
      <c r="D46" s="68"/>
      <c r="E46" s="68"/>
      <c r="F46" s="68"/>
      <c r="G46" s="68"/>
      <c r="H46" s="68"/>
      <c r="I46" s="69"/>
      <c r="J46" s="71"/>
      <c r="K46" s="68"/>
      <c r="L46" s="70"/>
      <c r="M46" s="70"/>
      <c r="N46" s="70"/>
      <c r="O46" s="68"/>
      <c r="P46" s="68"/>
      <c r="Q46" s="68"/>
      <c r="R46" s="68"/>
      <c r="S46" s="68"/>
      <c r="T46" s="79"/>
      <c r="U46" s="79"/>
      <c r="V46" s="79"/>
      <c r="W46" s="79"/>
      <c r="AC46" s="254"/>
      <c r="AD46" s="251" t="s">
        <v>42</v>
      </c>
      <c r="AE46" s="252"/>
      <c r="AF46" s="252"/>
      <c r="AG46" s="252"/>
      <c r="AH46" s="252"/>
      <c r="AI46" s="271" t="s">
        <v>43</v>
      </c>
      <c r="AJ46" s="272"/>
      <c r="AK46" s="272"/>
      <c r="AL46" s="272"/>
      <c r="AM46" s="273"/>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54"/>
      <c r="AD47" s="274" t="str">
        <f>IFERROR(VLOOKUP(L10,リスト!B2:E8,4,FALSE)*AJ10,"")</f>
        <v/>
      </c>
      <c r="AE47" s="275"/>
      <c r="AF47" s="275"/>
      <c r="AG47" s="278" t="s">
        <v>6</v>
      </c>
      <c r="AH47" s="278"/>
      <c r="AI47" s="280" t="str">
        <f>IF(AD47="","",MIN(AD47,ROUNDDOWN(H55/1000,0)))</f>
        <v/>
      </c>
      <c r="AJ47" s="281"/>
      <c r="AK47" s="281"/>
      <c r="AL47" s="278" t="s">
        <v>6</v>
      </c>
      <c r="AM47" s="279"/>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54"/>
      <c r="AD48" s="276"/>
      <c r="AE48" s="277"/>
      <c r="AF48" s="277"/>
      <c r="AG48" s="278"/>
      <c r="AH48" s="278"/>
      <c r="AI48" s="282"/>
      <c r="AJ48" s="283"/>
      <c r="AK48" s="283"/>
      <c r="AL48" s="278"/>
      <c r="AM48" s="279"/>
      <c r="AT48" s="4"/>
    </row>
    <row r="49" spans="1:48" ht="15" customHeight="1">
      <c r="A49" s="183" t="s">
        <v>44</v>
      </c>
      <c r="B49" s="184"/>
      <c r="C49" s="184"/>
      <c r="D49" s="184"/>
      <c r="E49" s="184"/>
      <c r="F49" s="184"/>
      <c r="G49" s="185"/>
      <c r="H49" s="184" t="s">
        <v>45</v>
      </c>
      <c r="I49" s="184"/>
      <c r="J49" s="184"/>
      <c r="K49" s="184"/>
      <c r="L49" s="184"/>
      <c r="M49" s="183" t="s">
        <v>226</v>
      </c>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5"/>
    </row>
    <row r="50" spans="1:48" ht="15" customHeight="1">
      <c r="A50" s="87" t="s">
        <v>198</v>
      </c>
      <c r="B50" s="88"/>
      <c r="D50" s="88"/>
      <c r="E50" s="89"/>
      <c r="F50" s="89"/>
      <c r="G50" s="90"/>
      <c r="H50" s="191"/>
      <c r="I50" s="191"/>
      <c r="J50" s="191"/>
      <c r="K50" s="191"/>
      <c r="L50" s="191"/>
      <c r="M50" s="284"/>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6"/>
    </row>
    <row r="51" spans="1:48" ht="15" customHeight="1">
      <c r="A51" s="72" t="s">
        <v>49</v>
      </c>
      <c r="B51" s="73"/>
      <c r="C51" s="73"/>
      <c r="D51" s="73"/>
      <c r="E51" s="74"/>
      <c r="F51" s="74"/>
      <c r="G51" s="75"/>
      <c r="H51" s="200"/>
      <c r="I51" s="200"/>
      <c r="J51" s="200"/>
      <c r="K51" s="200"/>
      <c r="L51" s="200"/>
      <c r="M51" s="287"/>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9"/>
    </row>
    <row r="52" spans="1:48" ht="15" customHeight="1">
      <c r="A52" s="72"/>
      <c r="B52" s="73"/>
      <c r="C52" s="73"/>
      <c r="D52" s="73"/>
      <c r="E52" s="74"/>
      <c r="F52" s="74"/>
      <c r="G52" s="75"/>
      <c r="H52" s="200"/>
      <c r="I52" s="200"/>
      <c r="J52" s="200"/>
      <c r="K52" s="200"/>
      <c r="L52" s="200"/>
      <c r="M52" s="287"/>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9"/>
    </row>
    <row r="53" spans="1:48" ht="15" customHeight="1">
      <c r="A53" s="72"/>
      <c r="B53" s="73"/>
      <c r="C53" s="73"/>
      <c r="D53" s="73"/>
      <c r="E53" s="74"/>
      <c r="F53" s="74"/>
      <c r="G53" s="75"/>
      <c r="H53" s="200"/>
      <c r="I53" s="200"/>
      <c r="J53" s="200"/>
      <c r="K53" s="200"/>
      <c r="L53" s="200"/>
      <c r="M53" s="287"/>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9"/>
    </row>
    <row r="54" spans="1:48" ht="15" customHeight="1">
      <c r="A54" s="72"/>
      <c r="B54" s="73"/>
      <c r="C54" s="73"/>
      <c r="D54" s="73"/>
      <c r="E54" s="74"/>
      <c r="F54" s="74"/>
      <c r="G54" s="75"/>
      <c r="H54" s="200"/>
      <c r="I54" s="200"/>
      <c r="J54" s="200"/>
      <c r="K54" s="200"/>
      <c r="L54" s="200"/>
      <c r="M54" s="287"/>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9"/>
    </row>
    <row r="55" spans="1:48" ht="15" customHeight="1">
      <c r="A55" s="76" t="s">
        <v>24</v>
      </c>
      <c r="B55" s="80"/>
      <c r="C55" s="80"/>
      <c r="D55" s="80"/>
      <c r="E55" s="77"/>
      <c r="F55" s="77"/>
      <c r="G55" s="78"/>
      <c r="H55" s="192">
        <f>SUM(H50:L54)</f>
        <v>0</v>
      </c>
      <c r="I55" s="192"/>
      <c r="J55" s="192"/>
      <c r="K55" s="192"/>
      <c r="L55" s="193"/>
      <c r="M55" s="194"/>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7"/>
    </row>
    <row r="56" spans="1:48" ht="4.5" customHeight="1">
      <c r="A56" s="140"/>
      <c r="B56" s="140"/>
      <c r="C56" s="140"/>
      <c r="D56" s="140"/>
      <c r="E56" s="143"/>
      <c r="F56" s="143"/>
      <c r="G56" s="143"/>
      <c r="H56" s="143"/>
      <c r="I56" s="143"/>
      <c r="J56" s="144"/>
      <c r="K56" s="144"/>
      <c r="L56" s="144"/>
      <c r="M56" s="144"/>
      <c r="N56" s="144"/>
      <c r="O56" s="143"/>
      <c r="P56" s="143"/>
      <c r="Q56" s="143"/>
      <c r="R56" s="143"/>
      <c r="S56" s="143"/>
      <c r="T56" s="143"/>
      <c r="U56" s="143"/>
      <c r="V56" s="143"/>
      <c r="W56" s="143"/>
      <c r="X56" s="143"/>
      <c r="Y56" s="145"/>
      <c r="Z56" s="145"/>
      <c r="AA56" s="145"/>
      <c r="AB56" s="145"/>
      <c r="AC56" s="145"/>
      <c r="AD56" s="145"/>
      <c r="AE56" s="143"/>
      <c r="AF56" s="143"/>
      <c r="AG56" s="143"/>
      <c r="AH56" s="143"/>
      <c r="AI56" s="143"/>
      <c r="AJ56" s="143"/>
      <c r="AK56" s="143"/>
      <c r="AL56" s="143"/>
      <c r="AM56" s="143"/>
    </row>
    <row r="57" spans="1:48">
      <c r="A57" s="2" t="s">
        <v>193</v>
      </c>
    </row>
    <row r="58" spans="1:48">
      <c r="A58" s="2" t="s">
        <v>225</v>
      </c>
    </row>
    <row r="59" spans="1:48">
      <c r="AI59" s="199"/>
      <c r="AJ59" s="199"/>
      <c r="AK59" s="199"/>
      <c r="AL59" s="199"/>
      <c r="AM59" s="199"/>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3">
    <dataValidation allowBlank="1" sqref="D9:G9" xr:uid="{0F316629-3F18-4A93-A4DA-C0A42652B922}"/>
    <dataValidation type="list" allowBlank="1" showInputMessage="1" showErrorMessage="1" sqref="X15:Z17 X21:Z22" xr:uid="{D0443C7C-AD5B-47FD-9424-EE2CC3BA14C0}">
      <formula1>"✔"</formula1>
    </dataValidation>
    <dataValidation imeMode="halfAlpha" allowBlank="1" showInputMessage="1" showErrorMessage="1" sqref="S26:V28 J26:N28 S37:V37 J37:N37" xr:uid="{EABFC0C6-4E16-4DEA-A6E0-BF12C0D7A0B1}"/>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2174116F-1ED7-4572-A07F-890CF4A69AF0}">
          <x14:formula1>
            <xm:f>リスト!$B$2:$B$8</xm:f>
          </x14:formula1>
          <xm:sqref>L10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13DF9-AB4E-4FC7-94D2-670D1071A800}">
  <dimension ref="A1:AV59"/>
  <sheetViews>
    <sheetView showGridLines="0" showZeros="0" zoomScaleNormal="100" zoomScaleSheetLayoutView="100" workbookViewId="0">
      <selection activeCell="P19" sqref="P19:V1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13" t="s">
        <v>201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5"/>
    </row>
    <row r="4" spans="1:48" ht="9"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row>
    <row r="5" spans="1:48">
      <c r="A5" s="216" t="s">
        <v>28</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8"/>
    </row>
    <row r="6" spans="1:48" ht="4.5" customHeight="1">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row>
    <row r="7" spans="1:48" ht="17.25" customHeight="1">
      <c r="A7" s="183" t="s">
        <v>29</v>
      </c>
      <c r="B7" s="184"/>
      <c r="C7" s="184"/>
      <c r="D7" s="184"/>
      <c r="E7" s="184"/>
      <c r="F7" s="184"/>
      <c r="G7" s="185"/>
      <c r="H7" s="238"/>
      <c r="I7" s="239"/>
      <c r="J7" s="239"/>
      <c r="K7" s="239"/>
      <c r="L7" s="239"/>
      <c r="M7" s="239"/>
      <c r="N7" s="240"/>
      <c r="O7" s="183" t="s">
        <v>30</v>
      </c>
      <c r="P7" s="184"/>
      <c r="Q7" s="184"/>
      <c r="R7" s="184"/>
      <c r="S7" s="185"/>
      <c r="T7" s="241"/>
      <c r="U7" s="242"/>
      <c r="V7" s="242"/>
      <c r="W7" s="242"/>
      <c r="X7" s="242"/>
      <c r="Y7" s="242"/>
      <c r="Z7" s="242"/>
      <c r="AA7" s="242"/>
      <c r="AB7" s="242"/>
      <c r="AC7" s="242"/>
      <c r="AD7" s="242"/>
      <c r="AE7" s="242"/>
      <c r="AF7" s="242"/>
      <c r="AG7" s="242"/>
      <c r="AH7" s="242"/>
      <c r="AI7" s="242"/>
      <c r="AJ7" s="242"/>
      <c r="AK7" s="242"/>
      <c r="AL7" s="242"/>
      <c r="AM7" s="243"/>
    </row>
    <row r="8" spans="1:48">
      <c r="A8" s="219" t="s">
        <v>31</v>
      </c>
      <c r="B8" s="220"/>
      <c r="C8" s="221"/>
      <c r="D8" s="183" t="s">
        <v>32</v>
      </c>
      <c r="E8" s="184"/>
      <c r="F8" s="184"/>
      <c r="G8" s="185"/>
      <c r="H8" s="183" t="s">
        <v>20</v>
      </c>
      <c r="I8" s="184"/>
      <c r="J8" s="184"/>
      <c r="K8" s="184"/>
      <c r="L8" s="184"/>
      <c r="M8" s="184"/>
      <c r="N8" s="184"/>
      <c r="O8" s="184"/>
      <c r="P8" s="184"/>
      <c r="Q8" s="184"/>
      <c r="R8" s="184"/>
      <c r="S8" s="185"/>
      <c r="T8" s="219" t="s">
        <v>33</v>
      </c>
      <c r="U8" s="220"/>
      <c r="V8" s="221"/>
      <c r="W8" s="183" t="s">
        <v>14</v>
      </c>
      <c r="X8" s="184"/>
      <c r="Y8" s="184"/>
      <c r="Z8" s="184"/>
      <c r="AA8" s="184"/>
      <c r="AB8" s="184"/>
      <c r="AC8" s="184"/>
      <c r="AD8" s="184"/>
      <c r="AE8" s="184"/>
      <c r="AF8" s="185"/>
      <c r="AG8" s="226" t="s">
        <v>34</v>
      </c>
      <c r="AH8" s="227"/>
      <c r="AI8" s="227"/>
      <c r="AJ8" s="227"/>
      <c r="AK8" s="227"/>
      <c r="AL8" s="227"/>
      <c r="AM8" s="228"/>
    </row>
    <row r="9" spans="1:48" ht="17.25" customHeight="1">
      <c r="A9" s="222"/>
      <c r="B9" s="189"/>
      <c r="C9" s="190"/>
      <c r="D9" s="223" t="s">
        <v>189</v>
      </c>
      <c r="E9" s="224"/>
      <c r="F9" s="224"/>
      <c r="G9" s="225"/>
      <c r="H9" s="229"/>
      <c r="I9" s="230"/>
      <c r="J9" s="230"/>
      <c r="K9" s="230"/>
      <c r="L9" s="230"/>
      <c r="M9" s="230"/>
      <c r="N9" s="230"/>
      <c r="O9" s="230"/>
      <c r="P9" s="230"/>
      <c r="Q9" s="230"/>
      <c r="R9" s="230"/>
      <c r="S9" s="231"/>
      <c r="T9" s="222"/>
      <c r="U9" s="189"/>
      <c r="V9" s="190"/>
      <c r="W9" s="232"/>
      <c r="X9" s="233"/>
      <c r="Y9" s="233"/>
      <c r="Z9" s="233"/>
      <c r="AA9" s="233"/>
      <c r="AB9" s="233"/>
      <c r="AC9" s="233"/>
      <c r="AD9" s="233"/>
      <c r="AE9" s="233"/>
      <c r="AF9" s="234"/>
      <c r="AG9" s="235" t="s">
        <v>211</v>
      </c>
      <c r="AH9" s="236"/>
      <c r="AI9" s="236"/>
      <c r="AJ9" s="236"/>
      <c r="AK9" s="236"/>
      <c r="AL9" s="236"/>
      <c r="AM9" s="237"/>
      <c r="AV9" s="3"/>
    </row>
    <row r="10" spans="1:48" s="3" customFormat="1" ht="20.25" customHeight="1">
      <c r="A10" s="183" t="s">
        <v>35</v>
      </c>
      <c r="B10" s="184"/>
      <c r="C10" s="184"/>
      <c r="D10" s="184"/>
      <c r="E10" s="184"/>
      <c r="F10" s="184"/>
      <c r="G10" s="184"/>
      <c r="H10" s="184"/>
      <c r="I10" s="184"/>
      <c r="J10" s="184"/>
      <c r="K10" s="185"/>
      <c r="L10" s="258"/>
      <c r="M10" s="259"/>
      <c r="N10" s="259"/>
      <c r="O10" s="259"/>
      <c r="P10" s="259"/>
      <c r="Q10" s="259"/>
      <c r="R10" s="259"/>
      <c r="S10" s="259"/>
      <c r="T10" s="259"/>
      <c r="U10" s="259"/>
      <c r="V10" s="259"/>
      <c r="W10" s="259"/>
      <c r="X10" s="259"/>
      <c r="Y10" s="259"/>
      <c r="Z10" s="259"/>
      <c r="AA10" s="259"/>
      <c r="AB10" s="259"/>
      <c r="AC10" s="259"/>
      <c r="AD10" s="259"/>
      <c r="AE10" s="259"/>
      <c r="AF10" s="260"/>
      <c r="AG10" s="245" t="s">
        <v>36</v>
      </c>
      <c r="AH10" s="227"/>
      <c r="AI10" s="228"/>
      <c r="AJ10" s="242"/>
      <c r="AK10" s="242"/>
      <c r="AL10" s="246" t="s">
        <v>37</v>
      </c>
      <c r="AM10" s="247"/>
      <c r="AP10" s="244"/>
      <c r="AQ10" s="244"/>
      <c r="AR10" s="244"/>
      <c r="AS10" s="244"/>
      <c r="AT10" s="244"/>
      <c r="AU10" s="244"/>
    </row>
    <row r="11" spans="1:48" s="3" customFormat="1" ht="18" hidden="1" customHeight="1">
      <c r="A11" s="248" t="s">
        <v>38</v>
      </c>
      <c r="B11" s="249"/>
      <c r="C11" s="249"/>
      <c r="D11" s="249"/>
      <c r="E11" s="249"/>
      <c r="F11" s="249"/>
      <c r="G11" s="249"/>
      <c r="H11" s="250"/>
      <c r="I11" s="5"/>
      <c r="J11" s="128"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1"/>
      <c r="B12" s="131"/>
      <c r="C12" s="131"/>
      <c r="D12" s="131"/>
      <c r="E12" s="131"/>
      <c r="F12" s="131"/>
      <c r="G12" s="131"/>
      <c r="H12" s="131"/>
      <c r="I12" s="132"/>
      <c r="J12" s="133"/>
      <c r="K12" s="132"/>
      <c r="L12" s="130"/>
      <c r="M12" s="130"/>
      <c r="N12" s="130"/>
      <c r="O12" s="130"/>
      <c r="P12" s="130"/>
      <c r="Q12" s="130"/>
      <c r="R12" s="130"/>
      <c r="S12" s="130"/>
      <c r="T12" s="130"/>
      <c r="U12" s="132"/>
      <c r="V12" s="130"/>
      <c r="W12" s="130"/>
      <c r="X12" s="130"/>
      <c r="Y12" s="133"/>
      <c r="Z12" s="134"/>
      <c r="AA12" s="132"/>
      <c r="AB12" s="130"/>
      <c r="AC12" s="130"/>
      <c r="AD12" s="130"/>
      <c r="AE12" s="130"/>
      <c r="AF12" s="130"/>
      <c r="AG12" s="130"/>
      <c r="AH12" s="130"/>
      <c r="AI12" s="130"/>
      <c r="AJ12" s="130"/>
      <c r="AK12" s="130"/>
      <c r="AL12" s="130"/>
      <c r="AM12" s="130"/>
    </row>
    <row r="13" spans="1:48" s="3" customFormat="1" ht="12">
      <c r="A13" s="216" t="s">
        <v>39</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row>
    <row r="14" spans="1:48" s="3" customFormat="1" ht="3" customHeight="1">
      <c r="I14" s="85"/>
      <c r="J14" s="13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07" t="s">
        <v>190</v>
      </c>
      <c r="B15" s="208"/>
      <c r="C15" s="208"/>
      <c r="D15" s="208"/>
      <c r="E15" s="208"/>
      <c r="F15" s="208"/>
      <c r="G15" s="208"/>
      <c r="H15" s="208"/>
      <c r="I15" s="208"/>
      <c r="J15" s="208"/>
      <c r="K15" s="208"/>
      <c r="L15" s="208"/>
      <c r="M15" s="208"/>
      <c r="N15" s="208"/>
      <c r="O15" s="208"/>
      <c r="P15" s="208"/>
      <c r="Q15" s="208"/>
      <c r="R15" s="208"/>
      <c r="S15" s="208"/>
      <c r="T15" s="208"/>
      <c r="U15" s="208"/>
      <c r="V15" s="208"/>
      <c r="W15" s="209"/>
      <c r="X15" s="204" t="s">
        <v>40</v>
      </c>
      <c r="Y15" s="205"/>
      <c r="Z15" s="206"/>
      <c r="AA15" s="261" t="s">
        <v>187</v>
      </c>
      <c r="AB15" s="262"/>
      <c r="AC15" s="262"/>
      <c r="AD15" s="262"/>
      <c r="AE15" s="262"/>
      <c r="AF15" s="262"/>
      <c r="AG15" s="262"/>
      <c r="AH15" s="262"/>
      <c r="AI15" s="262"/>
      <c r="AJ15" s="262"/>
      <c r="AK15" s="262"/>
      <c r="AL15" s="262"/>
      <c r="AM15" s="262"/>
    </row>
    <row r="16" spans="1:48" s="3" customFormat="1" ht="18" hidden="1" customHeight="1">
      <c r="A16" s="207" t="s">
        <v>191</v>
      </c>
      <c r="B16" s="208"/>
      <c r="C16" s="208"/>
      <c r="D16" s="208"/>
      <c r="E16" s="208"/>
      <c r="F16" s="208"/>
      <c r="G16" s="208"/>
      <c r="H16" s="208"/>
      <c r="I16" s="208"/>
      <c r="J16" s="208"/>
      <c r="K16" s="208"/>
      <c r="L16" s="208"/>
      <c r="M16" s="208"/>
      <c r="N16" s="208"/>
      <c r="O16" s="208"/>
      <c r="P16" s="208"/>
      <c r="Q16" s="208"/>
      <c r="R16" s="208"/>
      <c r="S16" s="208"/>
      <c r="T16" s="208"/>
      <c r="U16" s="208"/>
      <c r="V16" s="208"/>
      <c r="W16" s="209"/>
      <c r="X16" s="204" t="s">
        <v>40</v>
      </c>
      <c r="Y16" s="205"/>
      <c r="Z16" s="206"/>
      <c r="AA16" s="261" t="s">
        <v>186</v>
      </c>
      <c r="AB16" s="262"/>
      <c r="AC16" s="262"/>
      <c r="AD16" s="262"/>
      <c r="AE16" s="262"/>
      <c r="AF16" s="262"/>
      <c r="AG16" s="262"/>
      <c r="AH16" s="262"/>
      <c r="AI16" s="262"/>
      <c r="AJ16" s="262"/>
      <c r="AK16" s="262"/>
      <c r="AL16" s="262"/>
      <c r="AM16" s="262"/>
    </row>
    <row r="17" spans="1:48" s="3" customFormat="1" ht="18" customHeight="1">
      <c r="A17" s="210" t="s">
        <v>185</v>
      </c>
      <c r="B17" s="211"/>
      <c r="C17" s="211"/>
      <c r="D17" s="211"/>
      <c r="E17" s="211"/>
      <c r="F17" s="211"/>
      <c r="G17" s="211"/>
      <c r="H17" s="211"/>
      <c r="I17" s="211"/>
      <c r="J17" s="211"/>
      <c r="K17" s="211"/>
      <c r="L17" s="211"/>
      <c r="M17" s="211"/>
      <c r="N17" s="211"/>
      <c r="O17" s="211"/>
      <c r="P17" s="211"/>
      <c r="Q17" s="211"/>
      <c r="R17" s="211"/>
      <c r="S17" s="211"/>
      <c r="T17" s="211"/>
      <c r="U17" s="211"/>
      <c r="V17" s="211"/>
      <c r="W17" s="212"/>
      <c r="X17" s="204" t="s">
        <v>40</v>
      </c>
      <c r="Y17" s="205"/>
      <c r="Z17" s="206"/>
      <c r="AA17" s="146"/>
      <c r="AB17" s="146"/>
      <c r="AC17" s="146"/>
      <c r="AD17" s="146"/>
      <c r="AE17" s="146"/>
      <c r="AF17" s="146"/>
      <c r="AG17" s="146"/>
      <c r="AH17" s="146"/>
      <c r="AI17" s="146"/>
      <c r="AJ17" s="146"/>
      <c r="AK17" s="146"/>
      <c r="AL17" s="146"/>
      <c r="AM17" s="146"/>
    </row>
    <row r="18" spans="1:48" s="3" customFormat="1" ht="6" customHeight="1">
      <c r="I18" s="85"/>
      <c r="J18" s="135"/>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16" t="s">
        <v>192</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8"/>
    </row>
    <row r="20" spans="1:48" s="3" customFormat="1" ht="3" customHeight="1">
      <c r="I20" s="85"/>
      <c r="J20" s="13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07" t="s">
        <v>197</v>
      </c>
      <c r="B21" s="208"/>
      <c r="C21" s="208"/>
      <c r="D21" s="208"/>
      <c r="E21" s="208"/>
      <c r="F21" s="208"/>
      <c r="G21" s="208"/>
      <c r="H21" s="208"/>
      <c r="I21" s="208"/>
      <c r="J21" s="208"/>
      <c r="K21" s="208"/>
      <c r="L21" s="208"/>
      <c r="M21" s="208"/>
      <c r="N21" s="208"/>
      <c r="O21" s="208"/>
      <c r="P21" s="208"/>
      <c r="Q21" s="208"/>
      <c r="R21" s="208"/>
      <c r="S21" s="208"/>
      <c r="T21" s="208"/>
      <c r="U21" s="208"/>
      <c r="V21" s="208"/>
      <c r="W21" s="208"/>
      <c r="X21" s="204" t="s">
        <v>40</v>
      </c>
      <c r="Y21" s="205"/>
      <c r="Z21" s="206"/>
      <c r="AA21" s="148"/>
      <c r="AB21" s="148"/>
      <c r="AC21" s="148"/>
      <c r="AD21" s="148"/>
      <c r="AE21" s="148"/>
      <c r="AF21" s="148"/>
      <c r="AG21" s="148"/>
    </row>
    <row r="22" spans="1:48" s="3" customFormat="1" ht="18" hidden="1" customHeight="1">
      <c r="A22" s="207" t="s">
        <v>194</v>
      </c>
      <c r="B22" s="208"/>
      <c r="C22" s="208"/>
      <c r="D22" s="208"/>
      <c r="E22" s="208"/>
      <c r="F22" s="208"/>
      <c r="G22" s="208"/>
      <c r="H22" s="208"/>
      <c r="I22" s="208"/>
      <c r="J22" s="208"/>
      <c r="K22" s="208"/>
      <c r="L22" s="208"/>
      <c r="M22" s="208"/>
      <c r="N22" s="208"/>
      <c r="O22" s="208"/>
      <c r="P22" s="208"/>
      <c r="Q22" s="208"/>
      <c r="R22" s="208"/>
      <c r="S22" s="208"/>
      <c r="T22" s="208"/>
      <c r="U22" s="208"/>
      <c r="V22" s="208"/>
      <c r="W22" s="208"/>
      <c r="X22" s="204" t="s">
        <v>40</v>
      </c>
      <c r="Y22" s="205"/>
      <c r="Z22" s="206"/>
      <c r="AA22" s="148"/>
      <c r="AB22" s="148"/>
      <c r="AC22" s="148"/>
      <c r="AD22" s="148"/>
      <c r="AE22" s="148"/>
      <c r="AF22" s="148"/>
      <c r="AG22" s="148"/>
    </row>
    <row r="23" spans="1:48" s="3" customFormat="1" ht="6" customHeight="1">
      <c r="I23" s="85"/>
      <c r="J23" s="135"/>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16" t="s">
        <v>41</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8"/>
    </row>
    <row r="25" spans="1:48" s="3" customFormat="1" ht="3" customHeight="1">
      <c r="I25" s="85"/>
      <c r="J25" s="135"/>
      <c r="L25" s="6"/>
      <c r="M25" s="6"/>
      <c r="N25" s="6"/>
      <c r="O25" s="6"/>
      <c r="P25" s="6"/>
      <c r="Q25" s="6"/>
      <c r="R25" s="6"/>
      <c r="S25" s="6"/>
      <c r="T25" s="6"/>
      <c r="U25" s="6"/>
      <c r="V25" s="6"/>
      <c r="W25" s="6"/>
      <c r="X25" s="6"/>
      <c r="Y25" s="6"/>
      <c r="Z25" s="6"/>
      <c r="AA25" s="6"/>
      <c r="AB25" s="6"/>
      <c r="AC25" s="6"/>
      <c r="AD25" s="6"/>
      <c r="AE25" s="6"/>
      <c r="AF25" s="6"/>
      <c r="AG25" s="6"/>
      <c r="AH25" s="152"/>
      <c r="AI25" s="6"/>
      <c r="AJ25" s="6"/>
      <c r="AK25" s="6"/>
      <c r="AL25" s="6"/>
      <c r="AM25" s="6"/>
    </row>
    <row r="26" spans="1:48" ht="19.5" hidden="1" customHeight="1">
      <c r="A26" s="136" t="s">
        <v>181</v>
      </c>
      <c r="B26" s="3"/>
      <c r="C26" s="125"/>
      <c r="D26" s="3"/>
      <c r="E26" s="137"/>
      <c r="F26" s="3"/>
      <c r="G26" s="3"/>
      <c r="H26" s="3"/>
      <c r="I26" s="3"/>
      <c r="J26" s="138"/>
      <c r="K26" s="138"/>
      <c r="L26" s="138"/>
      <c r="M26" s="138"/>
      <c r="N26" s="138"/>
      <c r="O26" s="139"/>
      <c r="P26" s="125"/>
      <c r="S26" s="138"/>
      <c r="T26" s="135"/>
      <c r="U26" s="138"/>
      <c r="V26" s="138"/>
      <c r="W26" s="125"/>
      <c r="AC26" s="254"/>
      <c r="AD26" s="251" t="s">
        <v>42</v>
      </c>
      <c r="AE26" s="252"/>
      <c r="AF26" s="252"/>
      <c r="AG26" s="252"/>
      <c r="AH26" s="253"/>
      <c r="AI26" s="271" t="s">
        <v>43</v>
      </c>
      <c r="AJ26" s="272"/>
      <c r="AK26" s="272"/>
      <c r="AL26" s="272"/>
      <c r="AM26" s="273"/>
      <c r="AV26" s="3"/>
    </row>
    <row r="27" spans="1:48" hidden="1">
      <c r="A27" s="136"/>
      <c r="B27" s="3"/>
      <c r="C27" s="125"/>
      <c r="D27" s="3"/>
      <c r="E27" s="137"/>
      <c r="F27" s="3"/>
      <c r="G27" s="3"/>
      <c r="H27" s="3"/>
      <c r="I27" s="3"/>
      <c r="J27" s="138"/>
      <c r="K27" s="138"/>
      <c r="L27" s="138"/>
      <c r="M27" s="138"/>
      <c r="N27" s="138"/>
      <c r="O27" s="139"/>
      <c r="P27" s="125"/>
      <c r="S27" s="138"/>
      <c r="T27" s="135"/>
      <c r="U27" s="138"/>
      <c r="V27" s="138"/>
      <c r="W27" s="127"/>
      <c r="AC27" s="254"/>
      <c r="AD27" s="255" t="str">
        <f>IFERROR(VLOOKUP(L10,リスト!#REF!,2,FALSE),IFERROR(VLOOKUP(L10,リスト!B2:D8,2,FALSE)*AJ10,""))</f>
        <v/>
      </c>
      <c r="AE27" s="256"/>
      <c r="AF27" s="256"/>
      <c r="AG27" s="257" t="s">
        <v>6</v>
      </c>
      <c r="AH27" s="257"/>
      <c r="AI27" s="267">
        <f>MIN(AD27,ROUNDDOWN((H35+H44)/1000,0))</f>
        <v>0</v>
      </c>
      <c r="AJ27" s="268"/>
      <c r="AK27" s="268"/>
      <c r="AL27" s="263" t="s">
        <v>6</v>
      </c>
      <c r="AM27" s="264"/>
    </row>
    <row r="28" spans="1:48" ht="14.25" hidden="1" thickBot="1">
      <c r="A28" s="125" t="s">
        <v>183</v>
      </c>
      <c r="B28" s="3"/>
      <c r="C28" s="125"/>
      <c r="D28" s="3"/>
      <c r="E28" s="137"/>
      <c r="F28" s="3"/>
      <c r="G28" s="3"/>
      <c r="H28" s="3"/>
      <c r="I28" s="3"/>
      <c r="J28" s="138"/>
      <c r="K28" s="138"/>
      <c r="L28" s="138"/>
      <c r="M28" s="138"/>
      <c r="N28" s="138"/>
      <c r="O28" s="139"/>
      <c r="P28" s="125"/>
      <c r="S28" s="138"/>
      <c r="T28" s="135"/>
      <c r="U28" s="138"/>
      <c r="V28" s="138"/>
      <c r="W28" s="127"/>
      <c r="AC28" s="254"/>
      <c r="AD28" s="255"/>
      <c r="AE28" s="256"/>
      <c r="AF28" s="256"/>
      <c r="AG28" s="257"/>
      <c r="AH28" s="257"/>
      <c r="AI28" s="269"/>
      <c r="AJ28" s="270"/>
      <c r="AK28" s="270"/>
      <c r="AL28" s="265"/>
      <c r="AM28" s="266"/>
    </row>
    <row r="29" spans="1:48" ht="15" hidden="1" customHeight="1">
      <c r="A29" s="183" t="s">
        <v>44</v>
      </c>
      <c r="B29" s="184"/>
      <c r="C29" s="184"/>
      <c r="D29" s="184"/>
      <c r="E29" s="184"/>
      <c r="F29" s="184"/>
      <c r="G29" s="185"/>
      <c r="H29" s="184" t="s">
        <v>45</v>
      </c>
      <c r="I29" s="184"/>
      <c r="J29" s="184"/>
      <c r="K29" s="184"/>
      <c r="L29" s="184"/>
      <c r="M29" s="183" t="s">
        <v>46</v>
      </c>
      <c r="N29" s="184"/>
      <c r="O29" s="184"/>
      <c r="P29" s="184"/>
      <c r="Q29" s="184"/>
      <c r="R29" s="184"/>
      <c r="S29" s="184"/>
      <c r="T29" s="184"/>
      <c r="U29" s="184"/>
      <c r="V29" s="184"/>
      <c r="W29" s="184"/>
      <c r="X29" s="184"/>
      <c r="Y29" s="184"/>
      <c r="Z29" s="184"/>
      <c r="AA29" s="184"/>
      <c r="AB29" s="184"/>
      <c r="AC29" s="184"/>
      <c r="AD29" s="184"/>
      <c r="AE29" s="184"/>
      <c r="AF29" s="184"/>
      <c r="AG29" s="184"/>
      <c r="AH29" s="184"/>
      <c r="AI29" s="189"/>
      <c r="AJ29" s="189"/>
      <c r="AK29" s="189"/>
      <c r="AL29" s="189"/>
      <c r="AM29" s="190"/>
    </row>
    <row r="30" spans="1:48" ht="15" hidden="1" customHeight="1">
      <c r="A30" s="87" t="s">
        <v>47</v>
      </c>
      <c r="B30" s="88"/>
      <c r="C30" s="88"/>
      <c r="D30" s="88"/>
      <c r="E30" s="89"/>
      <c r="F30" s="89"/>
      <c r="G30" s="90"/>
      <c r="H30" s="191"/>
      <c r="I30" s="191"/>
      <c r="J30" s="191"/>
      <c r="K30" s="191"/>
      <c r="L30" s="191"/>
      <c r="M30" s="186"/>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8"/>
    </row>
    <row r="31" spans="1:48" ht="15" hidden="1" customHeight="1">
      <c r="A31" s="72" t="s">
        <v>48</v>
      </c>
      <c r="B31" s="73"/>
      <c r="C31" s="73"/>
      <c r="D31" s="73"/>
      <c r="E31" s="74"/>
      <c r="F31" s="74"/>
      <c r="G31" s="75"/>
      <c r="H31" s="200"/>
      <c r="I31" s="200"/>
      <c r="J31" s="200"/>
      <c r="K31" s="200"/>
      <c r="L31" s="200"/>
      <c r="M31" s="201"/>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3"/>
    </row>
    <row r="32" spans="1:48" ht="15" hidden="1" customHeight="1">
      <c r="A32" s="72" t="s">
        <v>49</v>
      </c>
      <c r="B32" s="73"/>
      <c r="C32" s="73"/>
      <c r="D32" s="73"/>
      <c r="E32" s="74"/>
      <c r="F32" s="74"/>
      <c r="G32" s="75"/>
      <c r="H32" s="200"/>
      <c r="I32" s="200"/>
      <c r="J32" s="200"/>
      <c r="K32" s="200"/>
      <c r="L32" s="200"/>
      <c r="M32" s="201"/>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3"/>
    </row>
    <row r="33" spans="1:48" ht="15" hidden="1" customHeight="1">
      <c r="A33" s="72" t="s">
        <v>50</v>
      </c>
      <c r="B33" s="73"/>
      <c r="C33" s="73"/>
      <c r="D33" s="73"/>
      <c r="E33" s="74"/>
      <c r="F33" s="74"/>
      <c r="G33" s="75"/>
      <c r="H33" s="200"/>
      <c r="I33" s="200"/>
      <c r="J33" s="200"/>
      <c r="K33" s="200"/>
      <c r="L33" s="200"/>
      <c r="M33" s="201"/>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3"/>
      <c r="AV33" s="3"/>
    </row>
    <row r="34" spans="1:48" ht="15" hidden="1" customHeight="1">
      <c r="A34" s="72" t="s">
        <v>51</v>
      </c>
      <c r="B34" s="73"/>
      <c r="C34" s="73"/>
      <c r="D34" s="73"/>
      <c r="E34" s="74"/>
      <c r="F34" s="74"/>
      <c r="G34" s="75"/>
      <c r="H34" s="200"/>
      <c r="I34" s="200"/>
      <c r="J34" s="200"/>
      <c r="K34" s="200"/>
      <c r="L34" s="200"/>
      <c r="M34" s="201"/>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3"/>
    </row>
    <row r="35" spans="1:48" ht="15" hidden="1" customHeight="1">
      <c r="A35" s="76" t="s">
        <v>24</v>
      </c>
      <c r="B35" s="77"/>
      <c r="C35" s="77"/>
      <c r="D35" s="77"/>
      <c r="E35" s="77"/>
      <c r="F35" s="77"/>
      <c r="G35" s="78"/>
      <c r="H35" s="192">
        <f>SUM(H30:L34)</f>
        <v>0</v>
      </c>
      <c r="I35" s="192"/>
      <c r="J35" s="192"/>
      <c r="K35" s="192"/>
      <c r="L35" s="193"/>
      <c r="M35" s="194"/>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7"/>
    </row>
    <row r="36" spans="1:48" hidden="1">
      <c r="A36" s="136"/>
      <c r="B36" s="3"/>
      <c r="C36" s="125"/>
      <c r="D36" s="3"/>
      <c r="E36" s="137"/>
      <c r="F36" s="3"/>
      <c r="G36" s="3"/>
      <c r="H36" s="3"/>
      <c r="I36" s="3"/>
      <c r="J36" s="138"/>
      <c r="K36" s="138"/>
      <c r="L36" s="138"/>
      <c r="M36" s="138"/>
      <c r="N36" s="138"/>
      <c r="O36" s="139"/>
      <c r="P36" s="125"/>
      <c r="S36" s="138"/>
      <c r="T36" s="135"/>
      <c r="U36" s="138"/>
      <c r="V36" s="138"/>
      <c r="W36" s="127"/>
      <c r="AD36" s="125"/>
      <c r="AE36" s="126"/>
      <c r="AF36" s="126"/>
      <c r="AG36" s="126"/>
      <c r="AH36" s="127"/>
      <c r="AI36" s="198"/>
      <c r="AJ36" s="198"/>
      <c r="AK36" s="198"/>
      <c r="AL36" s="199"/>
      <c r="AM36" s="199"/>
    </row>
    <row r="37" spans="1:48" hidden="1">
      <c r="A37" s="125" t="s">
        <v>184</v>
      </c>
      <c r="B37" s="3"/>
      <c r="C37" s="125"/>
      <c r="D37" s="3"/>
      <c r="E37" s="137"/>
      <c r="F37" s="3"/>
      <c r="G37" s="3"/>
      <c r="H37" s="3"/>
      <c r="I37" s="3"/>
      <c r="J37" s="138"/>
      <c r="K37" s="138"/>
      <c r="L37" s="138"/>
      <c r="M37" s="138"/>
      <c r="N37" s="138"/>
      <c r="O37" s="139"/>
      <c r="P37" s="125"/>
      <c r="S37" s="138"/>
      <c r="T37" s="135"/>
      <c r="U37" s="138"/>
      <c r="V37" s="138"/>
      <c r="W37" s="127"/>
      <c r="AD37" s="125"/>
      <c r="AE37" s="126"/>
      <c r="AF37" s="126"/>
      <c r="AG37" s="126"/>
      <c r="AH37" s="127"/>
      <c r="AI37" s="198"/>
      <c r="AJ37" s="198"/>
      <c r="AK37" s="198"/>
      <c r="AL37" s="199"/>
      <c r="AM37" s="199"/>
    </row>
    <row r="38" spans="1:48" ht="15" hidden="1" customHeight="1">
      <c r="A38" s="183" t="s">
        <v>44</v>
      </c>
      <c r="B38" s="184"/>
      <c r="C38" s="184"/>
      <c r="D38" s="184"/>
      <c r="E38" s="184"/>
      <c r="F38" s="184"/>
      <c r="G38" s="185"/>
      <c r="H38" s="184" t="s">
        <v>45</v>
      </c>
      <c r="I38" s="184"/>
      <c r="J38" s="184"/>
      <c r="K38" s="184"/>
      <c r="L38" s="184"/>
      <c r="M38" s="183" t="s">
        <v>46</v>
      </c>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5"/>
    </row>
    <row r="39" spans="1:48" ht="15" hidden="1" customHeight="1">
      <c r="A39" s="87" t="s">
        <v>47</v>
      </c>
      <c r="B39" s="88"/>
      <c r="C39" s="88"/>
      <c r="D39" s="88"/>
      <c r="E39" s="89"/>
      <c r="F39" s="89"/>
      <c r="G39" s="90"/>
      <c r="H39" s="191"/>
      <c r="I39" s="191"/>
      <c r="J39" s="191"/>
      <c r="K39" s="191"/>
      <c r="L39" s="191"/>
      <c r="M39" s="186"/>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8"/>
    </row>
    <row r="40" spans="1:48" ht="15" hidden="1" customHeight="1">
      <c r="A40" s="72" t="s">
        <v>48</v>
      </c>
      <c r="B40" s="73"/>
      <c r="C40" s="73"/>
      <c r="D40" s="73"/>
      <c r="E40" s="74"/>
      <c r="F40" s="74"/>
      <c r="G40" s="75"/>
      <c r="H40" s="200"/>
      <c r="I40" s="200"/>
      <c r="J40" s="200"/>
      <c r="K40" s="200"/>
      <c r="L40" s="200"/>
      <c r="M40" s="201"/>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3"/>
    </row>
    <row r="41" spans="1:48" ht="15" hidden="1" customHeight="1">
      <c r="A41" s="72" t="s">
        <v>49</v>
      </c>
      <c r="B41" s="73"/>
      <c r="C41" s="73"/>
      <c r="D41" s="73"/>
      <c r="E41" s="74"/>
      <c r="F41" s="74"/>
      <c r="G41" s="75"/>
      <c r="H41" s="200"/>
      <c r="I41" s="200"/>
      <c r="J41" s="200"/>
      <c r="K41" s="200"/>
      <c r="L41" s="200"/>
      <c r="M41" s="201"/>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3"/>
    </row>
    <row r="42" spans="1:48" ht="15" hidden="1" customHeight="1">
      <c r="A42" s="72" t="s">
        <v>50</v>
      </c>
      <c r="B42" s="73"/>
      <c r="C42" s="73"/>
      <c r="D42" s="73"/>
      <c r="E42" s="74"/>
      <c r="F42" s="74"/>
      <c r="G42" s="75"/>
      <c r="H42" s="200"/>
      <c r="I42" s="200"/>
      <c r="J42" s="200"/>
      <c r="K42" s="200"/>
      <c r="L42" s="200"/>
      <c r="M42" s="201"/>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3"/>
      <c r="AV42" s="3"/>
    </row>
    <row r="43" spans="1:48" ht="15" hidden="1" customHeight="1">
      <c r="A43" s="72" t="s">
        <v>51</v>
      </c>
      <c r="B43" s="73"/>
      <c r="C43" s="73"/>
      <c r="D43" s="73"/>
      <c r="E43" s="74"/>
      <c r="F43" s="74"/>
      <c r="G43" s="75"/>
      <c r="H43" s="200"/>
      <c r="I43" s="200"/>
      <c r="J43" s="200"/>
      <c r="K43" s="200"/>
      <c r="L43" s="200"/>
      <c r="M43" s="201"/>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3"/>
    </row>
    <row r="44" spans="1:48" ht="15" hidden="1" customHeight="1">
      <c r="A44" s="76" t="s">
        <v>24</v>
      </c>
      <c r="B44" s="77"/>
      <c r="C44" s="77"/>
      <c r="D44" s="77"/>
      <c r="E44" s="77"/>
      <c r="F44" s="77"/>
      <c r="G44" s="78"/>
      <c r="H44" s="192">
        <f>SUM(H39:L43)</f>
        <v>0</v>
      </c>
      <c r="I44" s="192"/>
      <c r="J44" s="192"/>
      <c r="K44" s="192"/>
      <c r="L44" s="193"/>
      <c r="M44" s="194"/>
      <c r="N44" s="195"/>
      <c r="O44" s="195"/>
      <c r="P44" s="195"/>
      <c r="Q44" s="195"/>
      <c r="R44" s="195"/>
      <c r="S44" s="195"/>
      <c r="T44" s="195"/>
      <c r="U44" s="195"/>
      <c r="V44" s="195"/>
      <c r="W44" s="195"/>
      <c r="X44" s="195"/>
      <c r="Y44" s="195"/>
      <c r="Z44" s="195"/>
      <c r="AA44" s="195"/>
      <c r="AB44" s="195"/>
      <c r="AC44" s="195"/>
      <c r="AD44" s="195"/>
      <c r="AE44" s="195"/>
      <c r="AF44" s="195"/>
      <c r="AG44" s="195"/>
      <c r="AH44" s="196"/>
      <c r="AI44" s="195"/>
      <c r="AJ44" s="195"/>
      <c r="AK44" s="195"/>
      <c r="AL44" s="195"/>
      <c r="AM44" s="197"/>
    </row>
    <row r="45" spans="1:48" ht="6" customHeight="1" thickBot="1">
      <c r="A45" s="140"/>
      <c r="B45" s="140"/>
      <c r="C45" s="140"/>
      <c r="D45" s="140"/>
      <c r="E45" s="141"/>
      <c r="F45" s="141"/>
      <c r="G45" s="141"/>
      <c r="H45" s="141"/>
      <c r="I45" s="141"/>
      <c r="J45" s="142"/>
      <c r="K45" s="142"/>
      <c r="L45" s="142"/>
      <c r="M45" s="142"/>
      <c r="N45" s="142"/>
      <c r="AH45" s="151"/>
    </row>
    <row r="46" spans="1:48" s="3" customFormat="1" ht="19.5" customHeight="1">
      <c r="A46" s="147" t="s">
        <v>196</v>
      </c>
      <c r="B46" s="68"/>
      <c r="C46" s="68"/>
      <c r="D46" s="68"/>
      <c r="E46" s="68"/>
      <c r="F46" s="68"/>
      <c r="G46" s="68"/>
      <c r="H46" s="68"/>
      <c r="I46" s="69"/>
      <c r="J46" s="71"/>
      <c r="K46" s="68"/>
      <c r="L46" s="70"/>
      <c r="M46" s="70"/>
      <c r="N46" s="70"/>
      <c r="O46" s="68"/>
      <c r="P46" s="68"/>
      <c r="Q46" s="68"/>
      <c r="R46" s="68"/>
      <c r="S46" s="68"/>
      <c r="T46" s="79"/>
      <c r="U46" s="79"/>
      <c r="V46" s="79"/>
      <c r="W46" s="79"/>
      <c r="AC46" s="254"/>
      <c r="AD46" s="251" t="s">
        <v>42</v>
      </c>
      <c r="AE46" s="252"/>
      <c r="AF46" s="252"/>
      <c r="AG46" s="252"/>
      <c r="AH46" s="252"/>
      <c r="AI46" s="271" t="s">
        <v>43</v>
      </c>
      <c r="AJ46" s="272"/>
      <c r="AK46" s="272"/>
      <c r="AL46" s="272"/>
      <c r="AM46" s="273"/>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54"/>
      <c r="AD47" s="274" t="str">
        <f>IFERROR(VLOOKUP(L10,リスト!B2:E8,4,FALSE)*AJ10,"")</f>
        <v/>
      </c>
      <c r="AE47" s="275"/>
      <c r="AF47" s="275"/>
      <c r="AG47" s="278" t="s">
        <v>6</v>
      </c>
      <c r="AH47" s="278"/>
      <c r="AI47" s="280" t="str">
        <f>IF(AD47="","",MIN(AD47,ROUNDDOWN(H55/1000,0)))</f>
        <v/>
      </c>
      <c r="AJ47" s="281"/>
      <c r="AK47" s="281"/>
      <c r="AL47" s="278" t="s">
        <v>6</v>
      </c>
      <c r="AM47" s="279"/>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54"/>
      <c r="AD48" s="276"/>
      <c r="AE48" s="277"/>
      <c r="AF48" s="277"/>
      <c r="AG48" s="278"/>
      <c r="AH48" s="278"/>
      <c r="AI48" s="282"/>
      <c r="AJ48" s="283"/>
      <c r="AK48" s="283"/>
      <c r="AL48" s="278"/>
      <c r="AM48" s="279"/>
      <c r="AT48" s="4"/>
    </row>
    <row r="49" spans="1:48" ht="15" customHeight="1">
      <c r="A49" s="183" t="s">
        <v>44</v>
      </c>
      <c r="B49" s="184"/>
      <c r="C49" s="184"/>
      <c r="D49" s="184"/>
      <c r="E49" s="184"/>
      <c r="F49" s="184"/>
      <c r="G49" s="185"/>
      <c r="H49" s="184" t="s">
        <v>45</v>
      </c>
      <c r="I49" s="184"/>
      <c r="J49" s="184"/>
      <c r="K49" s="184"/>
      <c r="L49" s="184"/>
      <c r="M49" s="183" t="s">
        <v>226</v>
      </c>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5"/>
    </row>
    <row r="50" spans="1:48" ht="15" customHeight="1">
      <c r="A50" s="87" t="s">
        <v>198</v>
      </c>
      <c r="B50" s="88"/>
      <c r="D50" s="88"/>
      <c r="E50" s="89"/>
      <c r="F50" s="89"/>
      <c r="G50" s="90"/>
      <c r="H50" s="191"/>
      <c r="I50" s="191"/>
      <c r="J50" s="191"/>
      <c r="K50" s="191"/>
      <c r="L50" s="191"/>
      <c r="M50" s="284"/>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6"/>
    </row>
    <row r="51" spans="1:48" ht="15" customHeight="1">
      <c r="A51" s="72" t="s">
        <v>49</v>
      </c>
      <c r="B51" s="73"/>
      <c r="C51" s="73"/>
      <c r="D51" s="73"/>
      <c r="E51" s="74"/>
      <c r="F51" s="74"/>
      <c r="G51" s="75"/>
      <c r="H51" s="200"/>
      <c r="I51" s="200"/>
      <c r="J51" s="200"/>
      <c r="K51" s="200"/>
      <c r="L51" s="200"/>
      <c r="M51" s="287"/>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9"/>
    </row>
    <row r="52" spans="1:48" ht="15" customHeight="1">
      <c r="A52" s="72"/>
      <c r="B52" s="73"/>
      <c r="C52" s="73"/>
      <c r="D52" s="73"/>
      <c r="E52" s="74"/>
      <c r="F52" s="74"/>
      <c r="G52" s="75"/>
      <c r="H52" s="200"/>
      <c r="I52" s="200"/>
      <c r="J52" s="200"/>
      <c r="K52" s="200"/>
      <c r="L52" s="200"/>
      <c r="M52" s="287"/>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9"/>
    </row>
    <row r="53" spans="1:48" ht="15" customHeight="1">
      <c r="A53" s="72"/>
      <c r="B53" s="73"/>
      <c r="C53" s="73"/>
      <c r="D53" s="73"/>
      <c r="E53" s="74"/>
      <c r="F53" s="74"/>
      <c r="G53" s="75"/>
      <c r="H53" s="200"/>
      <c r="I53" s="200"/>
      <c r="J53" s="200"/>
      <c r="K53" s="200"/>
      <c r="L53" s="200"/>
      <c r="M53" s="287"/>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9"/>
    </row>
    <row r="54" spans="1:48" ht="15" customHeight="1">
      <c r="A54" s="72"/>
      <c r="B54" s="73"/>
      <c r="C54" s="73"/>
      <c r="D54" s="73"/>
      <c r="E54" s="74"/>
      <c r="F54" s="74"/>
      <c r="G54" s="75"/>
      <c r="H54" s="200"/>
      <c r="I54" s="200"/>
      <c r="J54" s="200"/>
      <c r="K54" s="200"/>
      <c r="L54" s="200"/>
      <c r="M54" s="287"/>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9"/>
    </row>
    <row r="55" spans="1:48" ht="15" customHeight="1">
      <c r="A55" s="76" t="s">
        <v>24</v>
      </c>
      <c r="B55" s="80"/>
      <c r="C55" s="80"/>
      <c r="D55" s="80"/>
      <c r="E55" s="77"/>
      <c r="F55" s="77"/>
      <c r="G55" s="78"/>
      <c r="H55" s="192">
        <f>SUM(H50:L54)</f>
        <v>0</v>
      </c>
      <c r="I55" s="192"/>
      <c r="J55" s="192"/>
      <c r="K55" s="192"/>
      <c r="L55" s="193"/>
      <c r="M55" s="194"/>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7"/>
    </row>
    <row r="56" spans="1:48" ht="4.5" customHeight="1">
      <c r="A56" s="140"/>
      <c r="B56" s="140"/>
      <c r="C56" s="140"/>
      <c r="D56" s="140"/>
      <c r="E56" s="143"/>
      <c r="F56" s="143"/>
      <c r="G56" s="143"/>
      <c r="H56" s="143"/>
      <c r="I56" s="143"/>
      <c r="J56" s="144"/>
      <c r="K56" s="144"/>
      <c r="L56" s="144"/>
      <c r="M56" s="144"/>
      <c r="N56" s="144"/>
      <c r="O56" s="143"/>
      <c r="P56" s="143"/>
      <c r="Q56" s="143"/>
      <c r="R56" s="143"/>
      <c r="S56" s="143"/>
      <c r="T56" s="143"/>
      <c r="U56" s="143"/>
      <c r="V56" s="143"/>
      <c r="W56" s="143"/>
      <c r="X56" s="143"/>
      <c r="Y56" s="145"/>
      <c r="Z56" s="145"/>
      <c r="AA56" s="145"/>
      <c r="AB56" s="145"/>
      <c r="AC56" s="145"/>
      <c r="AD56" s="145"/>
      <c r="AE56" s="143"/>
      <c r="AF56" s="143"/>
      <c r="AG56" s="143"/>
      <c r="AH56" s="143"/>
      <c r="AI56" s="143"/>
      <c r="AJ56" s="143"/>
      <c r="AK56" s="143"/>
      <c r="AL56" s="143"/>
      <c r="AM56" s="143"/>
    </row>
    <row r="57" spans="1:48">
      <c r="A57" s="2" t="s">
        <v>193</v>
      </c>
    </row>
    <row r="58" spans="1:48">
      <c r="A58" s="2" t="s">
        <v>225</v>
      </c>
    </row>
    <row r="59" spans="1:48">
      <c r="AI59" s="199"/>
      <c r="AJ59" s="199"/>
      <c r="AK59" s="199"/>
      <c r="AL59" s="199"/>
      <c r="AM59" s="199"/>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3">
    <dataValidation imeMode="halfAlpha" allowBlank="1" showInputMessage="1" showErrorMessage="1" sqref="S26:V28 J26:N28 S37:V37 J37:N37" xr:uid="{57D6D58C-E7B1-46C2-B2DF-DE26D0A1AD38}"/>
    <dataValidation type="list" allowBlank="1" showInputMessage="1" showErrorMessage="1" sqref="X15:Z17 X21:Z22" xr:uid="{4AD15DFD-1DA5-497E-AFCB-37EBC0DA1C14}">
      <formula1>"✔"</formula1>
    </dataValidation>
    <dataValidation allowBlank="1" sqref="D9:G9" xr:uid="{7DE1B479-D90F-4E38-A639-E37CBDE0950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2FDE8F87-AD76-406F-A98B-C0F815F1CF65}">
          <x14:formula1>
            <xm:f>リスト!$B$2:$B$8</xm:f>
          </x14:formula1>
          <xm:sqref>L10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312B1-FF3E-4C9C-BEF7-DA6C63552000}">
  <dimension ref="A1:AV59"/>
  <sheetViews>
    <sheetView showGridLines="0" showZeros="0" zoomScaleNormal="100" zoomScaleSheetLayoutView="100" workbookViewId="0">
      <selection activeCell="P19" sqref="P19:V1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13" t="s">
        <v>201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5"/>
    </row>
    <row r="4" spans="1:48" ht="9"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row>
    <row r="5" spans="1:48">
      <c r="A5" s="216" t="s">
        <v>28</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8"/>
    </row>
    <row r="6" spans="1:48" ht="4.5" customHeight="1">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row>
    <row r="7" spans="1:48" ht="17.25" customHeight="1">
      <c r="A7" s="183" t="s">
        <v>29</v>
      </c>
      <c r="B7" s="184"/>
      <c r="C7" s="184"/>
      <c r="D7" s="184"/>
      <c r="E7" s="184"/>
      <c r="F7" s="184"/>
      <c r="G7" s="185"/>
      <c r="H7" s="238"/>
      <c r="I7" s="239"/>
      <c r="J7" s="239"/>
      <c r="K7" s="239"/>
      <c r="L7" s="239"/>
      <c r="M7" s="239"/>
      <c r="N7" s="240"/>
      <c r="O7" s="183" t="s">
        <v>30</v>
      </c>
      <c r="P7" s="184"/>
      <c r="Q7" s="184"/>
      <c r="R7" s="184"/>
      <c r="S7" s="185"/>
      <c r="T7" s="241"/>
      <c r="U7" s="242"/>
      <c r="V7" s="242"/>
      <c r="W7" s="242"/>
      <c r="X7" s="242"/>
      <c r="Y7" s="242"/>
      <c r="Z7" s="242"/>
      <c r="AA7" s="242"/>
      <c r="AB7" s="242"/>
      <c r="AC7" s="242"/>
      <c r="AD7" s="242"/>
      <c r="AE7" s="242"/>
      <c r="AF7" s="242"/>
      <c r="AG7" s="242"/>
      <c r="AH7" s="242"/>
      <c r="AI7" s="242"/>
      <c r="AJ7" s="242"/>
      <c r="AK7" s="242"/>
      <c r="AL7" s="242"/>
      <c r="AM7" s="243"/>
    </row>
    <row r="8" spans="1:48">
      <c r="A8" s="219" t="s">
        <v>31</v>
      </c>
      <c r="B8" s="220"/>
      <c r="C8" s="221"/>
      <c r="D8" s="183" t="s">
        <v>32</v>
      </c>
      <c r="E8" s="184"/>
      <c r="F8" s="184"/>
      <c r="G8" s="185"/>
      <c r="H8" s="183" t="s">
        <v>20</v>
      </c>
      <c r="I8" s="184"/>
      <c r="J8" s="184"/>
      <c r="K8" s="184"/>
      <c r="L8" s="184"/>
      <c r="M8" s="184"/>
      <c r="N8" s="184"/>
      <c r="O8" s="184"/>
      <c r="P8" s="184"/>
      <c r="Q8" s="184"/>
      <c r="R8" s="184"/>
      <c r="S8" s="185"/>
      <c r="T8" s="219" t="s">
        <v>33</v>
      </c>
      <c r="U8" s="220"/>
      <c r="V8" s="221"/>
      <c r="W8" s="183" t="s">
        <v>14</v>
      </c>
      <c r="X8" s="184"/>
      <c r="Y8" s="184"/>
      <c r="Z8" s="184"/>
      <c r="AA8" s="184"/>
      <c r="AB8" s="184"/>
      <c r="AC8" s="184"/>
      <c r="AD8" s="184"/>
      <c r="AE8" s="184"/>
      <c r="AF8" s="185"/>
      <c r="AG8" s="226" t="s">
        <v>34</v>
      </c>
      <c r="AH8" s="227"/>
      <c r="AI8" s="227"/>
      <c r="AJ8" s="227"/>
      <c r="AK8" s="227"/>
      <c r="AL8" s="227"/>
      <c r="AM8" s="228"/>
    </row>
    <row r="9" spans="1:48" ht="17.25" customHeight="1">
      <c r="A9" s="222"/>
      <c r="B9" s="189"/>
      <c r="C9" s="190"/>
      <c r="D9" s="223" t="s">
        <v>189</v>
      </c>
      <c r="E9" s="224"/>
      <c r="F9" s="224"/>
      <c r="G9" s="225"/>
      <c r="H9" s="229"/>
      <c r="I9" s="230"/>
      <c r="J9" s="230"/>
      <c r="K9" s="230"/>
      <c r="L9" s="230"/>
      <c r="M9" s="230"/>
      <c r="N9" s="230"/>
      <c r="O9" s="230"/>
      <c r="P9" s="230"/>
      <c r="Q9" s="230"/>
      <c r="R9" s="230"/>
      <c r="S9" s="231"/>
      <c r="T9" s="222"/>
      <c r="U9" s="189"/>
      <c r="V9" s="190"/>
      <c r="W9" s="232"/>
      <c r="X9" s="233"/>
      <c r="Y9" s="233"/>
      <c r="Z9" s="233"/>
      <c r="AA9" s="233"/>
      <c r="AB9" s="233"/>
      <c r="AC9" s="233"/>
      <c r="AD9" s="233"/>
      <c r="AE9" s="233"/>
      <c r="AF9" s="234"/>
      <c r="AG9" s="235" t="s">
        <v>211</v>
      </c>
      <c r="AH9" s="236"/>
      <c r="AI9" s="236"/>
      <c r="AJ9" s="236"/>
      <c r="AK9" s="236"/>
      <c r="AL9" s="236"/>
      <c r="AM9" s="237"/>
      <c r="AV9" s="3"/>
    </row>
    <row r="10" spans="1:48" s="3" customFormat="1" ht="20.25" customHeight="1">
      <c r="A10" s="183" t="s">
        <v>35</v>
      </c>
      <c r="B10" s="184"/>
      <c r="C10" s="184"/>
      <c r="D10" s="184"/>
      <c r="E10" s="184"/>
      <c r="F10" s="184"/>
      <c r="G10" s="184"/>
      <c r="H10" s="184"/>
      <c r="I10" s="184"/>
      <c r="J10" s="184"/>
      <c r="K10" s="185"/>
      <c r="L10" s="258"/>
      <c r="M10" s="259"/>
      <c r="N10" s="259"/>
      <c r="O10" s="259"/>
      <c r="P10" s="259"/>
      <c r="Q10" s="259"/>
      <c r="R10" s="259"/>
      <c r="S10" s="259"/>
      <c r="T10" s="259"/>
      <c r="U10" s="259"/>
      <c r="V10" s="259"/>
      <c r="W10" s="259"/>
      <c r="X10" s="259"/>
      <c r="Y10" s="259"/>
      <c r="Z10" s="259"/>
      <c r="AA10" s="259"/>
      <c r="AB10" s="259"/>
      <c r="AC10" s="259"/>
      <c r="AD10" s="259"/>
      <c r="AE10" s="259"/>
      <c r="AF10" s="260"/>
      <c r="AG10" s="245" t="s">
        <v>36</v>
      </c>
      <c r="AH10" s="227"/>
      <c r="AI10" s="228"/>
      <c r="AJ10" s="242"/>
      <c r="AK10" s="242"/>
      <c r="AL10" s="246" t="s">
        <v>37</v>
      </c>
      <c r="AM10" s="247"/>
      <c r="AP10" s="244"/>
      <c r="AQ10" s="244"/>
      <c r="AR10" s="244"/>
      <c r="AS10" s="244"/>
      <c r="AT10" s="244"/>
      <c r="AU10" s="244"/>
    </row>
    <row r="11" spans="1:48" s="3" customFormat="1" ht="18" hidden="1" customHeight="1">
      <c r="A11" s="248" t="s">
        <v>38</v>
      </c>
      <c r="B11" s="249"/>
      <c r="C11" s="249"/>
      <c r="D11" s="249"/>
      <c r="E11" s="249"/>
      <c r="F11" s="249"/>
      <c r="G11" s="249"/>
      <c r="H11" s="250"/>
      <c r="I11" s="5"/>
      <c r="J11" s="128"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1"/>
      <c r="B12" s="131"/>
      <c r="C12" s="131"/>
      <c r="D12" s="131"/>
      <c r="E12" s="131"/>
      <c r="F12" s="131"/>
      <c r="G12" s="131"/>
      <c r="H12" s="131"/>
      <c r="I12" s="132"/>
      <c r="J12" s="133"/>
      <c r="K12" s="132"/>
      <c r="L12" s="130"/>
      <c r="M12" s="130"/>
      <c r="N12" s="130"/>
      <c r="O12" s="130"/>
      <c r="P12" s="130"/>
      <c r="Q12" s="130"/>
      <c r="R12" s="130"/>
      <c r="S12" s="130"/>
      <c r="T12" s="130"/>
      <c r="U12" s="132"/>
      <c r="V12" s="130"/>
      <c r="W12" s="130"/>
      <c r="X12" s="130"/>
      <c r="Y12" s="133"/>
      <c r="Z12" s="134"/>
      <c r="AA12" s="132"/>
      <c r="AB12" s="130"/>
      <c r="AC12" s="130"/>
      <c r="AD12" s="130"/>
      <c r="AE12" s="130"/>
      <c r="AF12" s="130"/>
      <c r="AG12" s="130"/>
      <c r="AH12" s="130"/>
      <c r="AI12" s="130"/>
      <c r="AJ12" s="130"/>
      <c r="AK12" s="130"/>
      <c r="AL12" s="130"/>
      <c r="AM12" s="130"/>
    </row>
    <row r="13" spans="1:48" s="3" customFormat="1" ht="12">
      <c r="A13" s="216" t="s">
        <v>39</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row>
    <row r="14" spans="1:48" s="3" customFormat="1" ht="3" customHeight="1">
      <c r="I14" s="85"/>
      <c r="J14" s="13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07" t="s">
        <v>190</v>
      </c>
      <c r="B15" s="208"/>
      <c r="C15" s="208"/>
      <c r="D15" s="208"/>
      <c r="E15" s="208"/>
      <c r="F15" s="208"/>
      <c r="G15" s="208"/>
      <c r="H15" s="208"/>
      <c r="I15" s="208"/>
      <c r="J15" s="208"/>
      <c r="K15" s="208"/>
      <c r="L15" s="208"/>
      <c r="M15" s="208"/>
      <c r="N15" s="208"/>
      <c r="O15" s="208"/>
      <c r="P15" s="208"/>
      <c r="Q15" s="208"/>
      <c r="R15" s="208"/>
      <c r="S15" s="208"/>
      <c r="T15" s="208"/>
      <c r="U15" s="208"/>
      <c r="V15" s="208"/>
      <c r="W15" s="209"/>
      <c r="X15" s="204" t="s">
        <v>40</v>
      </c>
      <c r="Y15" s="205"/>
      <c r="Z15" s="206"/>
      <c r="AA15" s="261" t="s">
        <v>187</v>
      </c>
      <c r="AB15" s="262"/>
      <c r="AC15" s="262"/>
      <c r="AD15" s="262"/>
      <c r="AE15" s="262"/>
      <c r="AF15" s="262"/>
      <c r="AG15" s="262"/>
      <c r="AH15" s="262"/>
      <c r="AI15" s="262"/>
      <c r="AJ15" s="262"/>
      <c r="AK15" s="262"/>
      <c r="AL15" s="262"/>
      <c r="AM15" s="262"/>
    </row>
    <row r="16" spans="1:48" s="3" customFormat="1" ht="18" hidden="1" customHeight="1">
      <c r="A16" s="207" t="s">
        <v>191</v>
      </c>
      <c r="B16" s="208"/>
      <c r="C16" s="208"/>
      <c r="D16" s="208"/>
      <c r="E16" s="208"/>
      <c r="F16" s="208"/>
      <c r="G16" s="208"/>
      <c r="H16" s="208"/>
      <c r="I16" s="208"/>
      <c r="J16" s="208"/>
      <c r="K16" s="208"/>
      <c r="L16" s="208"/>
      <c r="M16" s="208"/>
      <c r="N16" s="208"/>
      <c r="O16" s="208"/>
      <c r="P16" s="208"/>
      <c r="Q16" s="208"/>
      <c r="R16" s="208"/>
      <c r="S16" s="208"/>
      <c r="T16" s="208"/>
      <c r="U16" s="208"/>
      <c r="V16" s="208"/>
      <c r="W16" s="209"/>
      <c r="X16" s="204" t="s">
        <v>40</v>
      </c>
      <c r="Y16" s="205"/>
      <c r="Z16" s="206"/>
      <c r="AA16" s="261" t="s">
        <v>186</v>
      </c>
      <c r="AB16" s="262"/>
      <c r="AC16" s="262"/>
      <c r="AD16" s="262"/>
      <c r="AE16" s="262"/>
      <c r="AF16" s="262"/>
      <c r="AG16" s="262"/>
      <c r="AH16" s="262"/>
      <c r="AI16" s="262"/>
      <c r="AJ16" s="262"/>
      <c r="AK16" s="262"/>
      <c r="AL16" s="262"/>
      <c r="AM16" s="262"/>
    </row>
    <row r="17" spans="1:48" s="3" customFormat="1" ht="18" customHeight="1">
      <c r="A17" s="210" t="s">
        <v>185</v>
      </c>
      <c r="B17" s="211"/>
      <c r="C17" s="211"/>
      <c r="D17" s="211"/>
      <c r="E17" s="211"/>
      <c r="F17" s="211"/>
      <c r="G17" s="211"/>
      <c r="H17" s="211"/>
      <c r="I17" s="211"/>
      <c r="J17" s="211"/>
      <c r="K17" s="211"/>
      <c r="L17" s="211"/>
      <c r="M17" s="211"/>
      <c r="N17" s="211"/>
      <c r="O17" s="211"/>
      <c r="P17" s="211"/>
      <c r="Q17" s="211"/>
      <c r="R17" s="211"/>
      <c r="S17" s="211"/>
      <c r="T17" s="211"/>
      <c r="U17" s="211"/>
      <c r="V17" s="211"/>
      <c r="W17" s="212"/>
      <c r="X17" s="204" t="s">
        <v>40</v>
      </c>
      <c r="Y17" s="205"/>
      <c r="Z17" s="206"/>
      <c r="AA17" s="146"/>
      <c r="AB17" s="146"/>
      <c r="AC17" s="146"/>
      <c r="AD17" s="146"/>
      <c r="AE17" s="146"/>
      <c r="AF17" s="146"/>
      <c r="AG17" s="146"/>
      <c r="AH17" s="146"/>
      <c r="AI17" s="146"/>
      <c r="AJ17" s="146"/>
      <c r="AK17" s="146"/>
      <c r="AL17" s="146"/>
      <c r="AM17" s="146"/>
    </row>
    <row r="18" spans="1:48" s="3" customFormat="1" ht="6" customHeight="1">
      <c r="I18" s="85"/>
      <c r="J18" s="135"/>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16" t="s">
        <v>192</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8"/>
    </row>
    <row r="20" spans="1:48" s="3" customFormat="1" ht="3" customHeight="1">
      <c r="I20" s="85"/>
      <c r="J20" s="13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07" t="s">
        <v>197</v>
      </c>
      <c r="B21" s="208"/>
      <c r="C21" s="208"/>
      <c r="D21" s="208"/>
      <c r="E21" s="208"/>
      <c r="F21" s="208"/>
      <c r="G21" s="208"/>
      <c r="H21" s="208"/>
      <c r="I21" s="208"/>
      <c r="J21" s="208"/>
      <c r="K21" s="208"/>
      <c r="L21" s="208"/>
      <c r="M21" s="208"/>
      <c r="N21" s="208"/>
      <c r="O21" s="208"/>
      <c r="P21" s="208"/>
      <c r="Q21" s="208"/>
      <c r="R21" s="208"/>
      <c r="S21" s="208"/>
      <c r="T21" s="208"/>
      <c r="U21" s="208"/>
      <c r="V21" s="208"/>
      <c r="W21" s="208"/>
      <c r="X21" s="204" t="s">
        <v>40</v>
      </c>
      <c r="Y21" s="205"/>
      <c r="Z21" s="206"/>
      <c r="AA21" s="148"/>
      <c r="AB21" s="148"/>
      <c r="AC21" s="148"/>
      <c r="AD21" s="148"/>
      <c r="AE21" s="148"/>
      <c r="AF21" s="148"/>
      <c r="AG21" s="148"/>
    </row>
    <row r="22" spans="1:48" s="3" customFormat="1" ht="18" hidden="1" customHeight="1">
      <c r="A22" s="207" t="s">
        <v>194</v>
      </c>
      <c r="B22" s="208"/>
      <c r="C22" s="208"/>
      <c r="D22" s="208"/>
      <c r="E22" s="208"/>
      <c r="F22" s="208"/>
      <c r="G22" s="208"/>
      <c r="H22" s="208"/>
      <c r="I22" s="208"/>
      <c r="J22" s="208"/>
      <c r="K22" s="208"/>
      <c r="L22" s="208"/>
      <c r="M22" s="208"/>
      <c r="N22" s="208"/>
      <c r="O22" s="208"/>
      <c r="P22" s="208"/>
      <c r="Q22" s="208"/>
      <c r="R22" s="208"/>
      <c r="S22" s="208"/>
      <c r="T22" s="208"/>
      <c r="U22" s="208"/>
      <c r="V22" s="208"/>
      <c r="W22" s="208"/>
      <c r="X22" s="204" t="s">
        <v>40</v>
      </c>
      <c r="Y22" s="205"/>
      <c r="Z22" s="206"/>
      <c r="AA22" s="148"/>
      <c r="AB22" s="148"/>
      <c r="AC22" s="148"/>
      <c r="AD22" s="148"/>
      <c r="AE22" s="148"/>
      <c r="AF22" s="148"/>
      <c r="AG22" s="148"/>
    </row>
    <row r="23" spans="1:48" s="3" customFormat="1" ht="6" customHeight="1">
      <c r="I23" s="85"/>
      <c r="J23" s="135"/>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16" t="s">
        <v>41</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8"/>
    </row>
    <row r="25" spans="1:48" s="3" customFormat="1" ht="3" customHeight="1">
      <c r="I25" s="85"/>
      <c r="J25" s="135"/>
      <c r="L25" s="6"/>
      <c r="M25" s="6"/>
      <c r="N25" s="6"/>
      <c r="O25" s="6"/>
      <c r="P25" s="6"/>
      <c r="Q25" s="6"/>
      <c r="R25" s="6"/>
      <c r="S25" s="6"/>
      <c r="T25" s="6"/>
      <c r="U25" s="6"/>
      <c r="V25" s="6"/>
      <c r="W25" s="6"/>
      <c r="X25" s="6"/>
      <c r="Y25" s="6"/>
      <c r="Z25" s="6"/>
      <c r="AA25" s="6"/>
      <c r="AB25" s="6"/>
      <c r="AC25" s="6"/>
      <c r="AD25" s="6"/>
      <c r="AE25" s="6"/>
      <c r="AF25" s="6"/>
      <c r="AG25" s="6"/>
      <c r="AH25" s="152"/>
      <c r="AI25" s="6"/>
      <c r="AJ25" s="6"/>
      <c r="AK25" s="6"/>
      <c r="AL25" s="6"/>
      <c r="AM25" s="6"/>
    </row>
    <row r="26" spans="1:48" ht="19.5" hidden="1" customHeight="1">
      <c r="A26" s="136" t="s">
        <v>181</v>
      </c>
      <c r="B26" s="3"/>
      <c r="C26" s="125"/>
      <c r="D26" s="3"/>
      <c r="E26" s="137"/>
      <c r="F26" s="3"/>
      <c r="G26" s="3"/>
      <c r="H26" s="3"/>
      <c r="I26" s="3"/>
      <c r="J26" s="138"/>
      <c r="K26" s="138"/>
      <c r="L26" s="138"/>
      <c r="M26" s="138"/>
      <c r="N26" s="138"/>
      <c r="O26" s="139"/>
      <c r="P26" s="125"/>
      <c r="S26" s="138"/>
      <c r="T26" s="135"/>
      <c r="U26" s="138"/>
      <c r="V26" s="138"/>
      <c r="W26" s="125"/>
      <c r="AC26" s="254"/>
      <c r="AD26" s="251" t="s">
        <v>42</v>
      </c>
      <c r="AE26" s="252"/>
      <c r="AF26" s="252"/>
      <c r="AG26" s="252"/>
      <c r="AH26" s="253"/>
      <c r="AI26" s="271" t="s">
        <v>43</v>
      </c>
      <c r="AJ26" s="272"/>
      <c r="AK26" s="272"/>
      <c r="AL26" s="272"/>
      <c r="AM26" s="273"/>
      <c r="AV26" s="3"/>
    </row>
    <row r="27" spans="1:48" hidden="1">
      <c r="A27" s="136"/>
      <c r="B27" s="3"/>
      <c r="C27" s="125"/>
      <c r="D27" s="3"/>
      <c r="E27" s="137"/>
      <c r="F27" s="3"/>
      <c r="G27" s="3"/>
      <c r="H27" s="3"/>
      <c r="I27" s="3"/>
      <c r="J27" s="138"/>
      <c r="K27" s="138"/>
      <c r="L27" s="138"/>
      <c r="M27" s="138"/>
      <c r="N27" s="138"/>
      <c r="O27" s="139"/>
      <c r="P27" s="125"/>
      <c r="S27" s="138"/>
      <c r="T27" s="135"/>
      <c r="U27" s="138"/>
      <c r="V27" s="138"/>
      <c r="W27" s="127"/>
      <c r="AC27" s="254"/>
      <c r="AD27" s="255" t="str">
        <f>IFERROR(VLOOKUP(L10,リスト!#REF!,2,FALSE),IFERROR(VLOOKUP(L10,リスト!B2:D8,2,FALSE)*AJ10,""))</f>
        <v/>
      </c>
      <c r="AE27" s="256"/>
      <c r="AF27" s="256"/>
      <c r="AG27" s="257" t="s">
        <v>6</v>
      </c>
      <c r="AH27" s="257"/>
      <c r="AI27" s="267">
        <f>MIN(AD27,ROUNDDOWN((H35+H44)/1000,0))</f>
        <v>0</v>
      </c>
      <c r="AJ27" s="268"/>
      <c r="AK27" s="268"/>
      <c r="AL27" s="263" t="s">
        <v>6</v>
      </c>
      <c r="AM27" s="264"/>
    </row>
    <row r="28" spans="1:48" ht="14.25" hidden="1" thickBot="1">
      <c r="A28" s="125" t="s">
        <v>183</v>
      </c>
      <c r="B28" s="3"/>
      <c r="C28" s="125"/>
      <c r="D28" s="3"/>
      <c r="E28" s="137"/>
      <c r="F28" s="3"/>
      <c r="G28" s="3"/>
      <c r="H28" s="3"/>
      <c r="I28" s="3"/>
      <c r="J28" s="138"/>
      <c r="K28" s="138"/>
      <c r="L28" s="138"/>
      <c r="M28" s="138"/>
      <c r="N28" s="138"/>
      <c r="O28" s="139"/>
      <c r="P28" s="125"/>
      <c r="S28" s="138"/>
      <c r="T28" s="135"/>
      <c r="U28" s="138"/>
      <c r="V28" s="138"/>
      <c r="W28" s="127"/>
      <c r="AC28" s="254"/>
      <c r="AD28" s="255"/>
      <c r="AE28" s="256"/>
      <c r="AF28" s="256"/>
      <c r="AG28" s="257"/>
      <c r="AH28" s="257"/>
      <c r="AI28" s="269"/>
      <c r="AJ28" s="270"/>
      <c r="AK28" s="270"/>
      <c r="AL28" s="265"/>
      <c r="AM28" s="266"/>
    </row>
    <row r="29" spans="1:48" ht="15" hidden="1" customHeight="1">
      <c r="A29" s="183" t="s">
        <v>44</v>
      </c>
      <c r="B29" s="184"/>
      <c r="C29" s="184"/>
      <c r="D29" s="184"/>
      <c r="E29" s="184"/>
      <c r="F29" s="184"/>
      <c r="G29" s="185"/>
      <c r="H29" s="184" t="s">
        <v>45</v>
      </c>
      <c r="I29" s="184"/>
      <c r="J29" s="184"/>
      <c r="K29" s="184"/>
      <c r="L29" s="184"/>
      <c r="M29" s="183" t="s">
        <v>46</v>
      </c>
      <c r="N29" s="184"/>
      <c r="O29" s="184"/>
      <c r="P29" s="184"/>
      <c r="Q29" s="184"/>
      <c r="R29" s="184"/>
      <c r="S29" s="184"/>
      <c r="T29" s="184"/>
      <c r="U29" s="184"/>
      <c r="V29" s="184"/>
      <c r="W29" s="184"/>
      <c r="X29" s="184"/>
      <c r="Y29" s="184"/>
      <c r="Z29" s="184"/>
      <c r="AA29" s="184"/>
      <c r="AB29" s="184"/>
      <c r="AC29" s="184"/>
      <c r="AD29" s="184"/>
      <c r="AE29" s="184"/>
      <c r="AF29" s="184"/>
      <c r="AG29" s="184"/>
      <c r="AH29" s="184"/>
      <c r="AI29" s="189"/>
      <c r="AJ29" s="189"/>
      <c r="AK29" s="189"/>
      <c r="AL29" s="189"/>
      <c r="AM29" s="190"/>
    </row>
    <row r="30" spans="1:48" ht="15" hidden="1" customHeight="1">
      <c r="A30" s="87" t="s">
        <v>47</v>
      </c>
      <c r="B30" s="88"/>
      <c r="C30" s="88"/>
      <c r="D30" s="88"/>
      <c r="E30" s="89"/>
      <c r="F30" s="89"/>
      <c r="G30" s="90"/>
      <c r="H30" s="191"/>
      <c r="I30" s="191"/>
      <c r="J30" s="191"/>
      <c r="K30" s="191"/>
      <c r="L30" s="191"/>
      <c r="M30" s="186"/>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8"/>
    </row>
    <row r="31" spans="1:48" ht="15" hidden="1" customHeight="1">
      <c r="A31" s="72" t="s">
        <v>48</v>
      </c>
      <c r="B31" s="73"/>
      <c r="C31" s="73"/>
      <c r="D31" s="73"/>
      <c r="E31" s="74"/>
      <c r="F31" s="74"/>
      <c r="G31" s="75"/>
      <c r="H31" s="200"/>
      <c r="I31" s="200"/>
      <c r="J31" s="200"/>
      <c r="K31" s="200"/>
      <c r="L31" s="200"/>
      <c r="M31" s="201"/>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3"/>
    </row>
    <row r="32" spans="1:48" ht="15" hidden="1" customHeight="1">
      <c r="A32" s="72" t="s">
        <v>49</v>
      </c>
      <c r="B32" s="73"/>
      <c r="C32" s="73"/>
      <c r="D32" s="73"/>
      <c r="E32" s="74"/>
      <c r="F32" s="74"/>
      <c r="G32" s="75"/>
      <c r="H32" s="200"/>
      <c r="I32" s="200"/>
      <c r="J32" s="200"/>
      <c r="K32" s="200"/>
      <c r="L32" s="200"/>
      <c r="M32" s="201"/>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3"/>
    </row>
    <row r="33" spans="1:48" ht="15" hidden="1" customHeight="1">
      <c r="A33" s="72" t="s">
        <v>50</v>
      </c>
      <c r="B33" s="73"/>
      <c r="C33" s="73"/>
      <c r="D33" s="73"/>
      <c r="E33" s="74"/>
      <c r="F33" s="74"/>
      <c r="G33" s="75"/>
      <c r="H33" s="200"/>
      <c r="I33" s="200"/>
      <c r="J33" s="200"/>
      <c r="K33" s="200"/>
      <c r="L33" s="200"/>
      <c r="M33" s="201"/>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3"/>
      <c r="AV33" s="3"/>
    </row>
    <row r="34" spans="1:48" ht="15" hidden="1" customHeight="1">
      <c r="A34" s="72" t="s">
        <v>51</v>
      </c>
      <c r="B34" s="73"/>
      <c r="C34" s="73"/>
      <c r="D34" s="73"/>
      <c r="E34" s="74"/>
      <c r="F34" s="74"/>
      <c r="G34" s="75"/>
      <c r="H34" s="200"/>
      <c r="I34" s="200"/>
      <c r="J34" s="200"/>
      <c r="K34" s="200"/>
      <c r="L34" s="200"/>
      <c r="M34" s="201"/>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3"/>
    </row>
    <row r="35" spans="1:48" ht="15" hidden="1" customHeight="1">
      <c r="A35" s="76" t="s">
        <v>24</v>
      </c>
      <c r="B35" s="77"/>
      <c r="C35" s="77"/>
      <c r="D35" s="77"/>
      <c r="E35" s="77"/>
      <c r="F35" s="77"/>
      <c r="G35" s="78"/>
      <c r="H35" s="192">
        <f>SUM(H30:L34)</f>
        <v>0</v>
      </c>
      <c r="I35" s="192"/>
      <c r="J35" s="192"/>
      <c r="K35" s="192"/>
      <c r="L35" s="193"/>
      <c r="M35" s="194"/>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7"/>
    </row>
    <row r="36" spans="1:48" hidden="1">
      <c r="A36" s="136"/>
      <c r="B36" s="3"/>
      <c r="C36" s="125"/>
      <c r="D36" s="3"/>
      <c r="E36" s="137"/>
      <c r="F36" s="3"/>
      <c r="G36" s="3"/>
      <c r="H36" s="3"/>
      <c r="I36" s="3"/>
      <c r="J36" s="138"/>
      <c r="K36" s="138"/>
      <c r="L36" s="138"/>
      <c r="M36" s="138"/>
      <c r="N36" s="138"/>
      <c r="O36" s="139"/>
      <c r="P36" s="125"/>
      <c r="S36" s="138"/>
      <c r="T36" s="135"/>
      <c r="U36" s="138"/>
      <c r="V36" s="138"/>
      <c r="W36" s="127"/>
      <c r="AD36" s="125"/>
      <c r="AE36" s="126"/>
      <c r="AF36" s="126"/>
      <c r="AG36" s="126"/>
      <c r="AH36" s="127"/>
      <c r="AI36" s="198"/>
      <c r="AJ36" s="198"/>
      <c r="AK36" s="198"/>
      <c r="AL36" s="199"/>
      <c r="AM36" s="199"/>
    </row>
    <row r="37" spans="1:48" hidden="1">
      <c r="A37" s="125" t="s">
        <v>184</v>
      </c>
      <c r="B37" s="3"/>
      <c r="C37" s="125"/>
      <c r="D37" s="3"/>
      <c r="E37" s="137"/>
      <c r="F37" s="3"/>
      <c r="G37" s="3"/>
      <c r="H37" s="3"/>
      <c r="I37" s="3"/>
      <c r="J37" s="138"/>
      <c r="K37" s="138"/>
      <c r="L37" s="138"/>
      <c r="M37" s="138"/>
      <c r="N37" s="138"/>
      <c r="O37" s="139"/>
      <c r="P37" s="125"/>
      <c r="S37" s="138"/>
      <c r="T37" s="135"/>
      <c r="U37" s="138"/>
      <c r="V37" s="138"/>
      <c r="W37" s="127"/>
      <c r="AD37" s="125"/>
      <c r="AE37" s="126"/>
      <c r="AF37" s="126"/>
      <c r="AG37" s="126"/>
      <c r="AH37" s="127"/>
      <c r="AI37" s="198"/>
      <c r="AJ37" s="198"/>
      <c r="AK37" s="198"/>
      <c r="AL37" s="199"/>
      <c r="AM37" s="199"/>
    </row>
    <row r="38" spans="1:48" ht="15" hidden="1" customHeight="1">
      <c r="A38" s="183" t="s">
        <v>44</v>
      </c>
      <c r="B38" s="184"/>
      <c r="C38" s="184"/>
      <c r="D38" s="184"/>
      <c r="E38" s="184"/>
      <c r="F38" s="184"/>
      <c r="G38" s="185"/>
      <c r="H38" s="184" t="s">
        <v>45</v>
      </c>
      <c r="I38" s="184"/>
      <c r="J38" s="184"/>
      <c r="K38" s="184"/>
      <c r="L38" s="184"/>
      <c r="M38" s="183" t="s">
        <v>46</v>
      </c>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5"/>
    </row>
    <row r="39" spans="1:48" ht="15" hidden="1" customHeight="1">
      <c r="A39" s="87" t="s">
        <v>47</v>
      </c>
      <c r="B39" s="88"/>
      <c r="C39" s="88"/>
      <c r="D39" s="88"/>
      <c r="E39" s="89"/>
      <c r="F39" s="89"/>
      <c r="G39" s="90"/>
      <c r="H39" s="191"/>
      <c r="I39" s="191"/>
      <c r="J39" s="191"/>
      <c r="K39" s="191"/>
      <c r="L39" s="191"/>
      <c r="M39" s="186"/>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8"/>
    </row>
    <row r="40" spans="1:48" ht="15" hidden="1" customHeight="1">
      <c r="A40" s="72" t="s">
        <v>48</v>
      </c>
      <c r="B40" s="73"/>
      <c r="C40" s="73"/>
      <c r="D40" s="73"/>
      <c r="E40" s="74"/>
      <c r="F40" s="74"/>
      <c r="G40" s="75"/>
      <c r="H40" s="200"/>
      <c r="I40" s="200"/>
      <c r="J40" s="200"/>
      <c r="K40" s="200"/>
      <c r="L40" s="200"/>
      <c r="M40" s="201"/>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3"/>
    </row>
    <row r="41" spans="1:48" ht="15" hidden="1" customHeight="1">
      <c r="A41" s="72" t="s">
        <v>49</v>
      </c>
      <c r="B41" s="73"/>
      <c r="C41" s="73"/>
      <c r="D41" s="73"/>
      <c r="E41" s="74"/>
      <c r="F41" s="74"/>
      <c r="G41" s="75"/>
      <c r="H41" s="200"/>
      <c r="I41" s="200"/>
      <c r="J41" s="200"/>
      <c r="K41" s="200"/>
      <c r="L41" s="200"/>
      <c r="M41" s="201"/>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3"/>
    </row>
    <row r="42" spans="1:48" ht="15" hidden="1" customHeight="1">
      <c r="A42" s="72" t="s">
        <v>50</v>
      </c>
      <c r="B42" s="73"/>
      <c r="C42" s="73"/>
      <c r="D42" s="73"/>
      <c r="E42" s="74"/>
      <c r="F42" s="74"/>
      <c r="G42" s="75"/>
      <c r="H42" s="200"/>
      <c r="I42" s="200"/>
      <c r="J42" s="200"/>
      <c r="K42" s="200"/>
      <c r="L42" s="200"/>
      <c r="M42" s="201"/>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3"/>
      <c r="AV42" s="3"/>
    </row>
    <row r="43" spans="1:48" ht="15" hidden="1" customHeight="1">
      <c r="A43" s="72" t="s">
        <v>51</v>
      </c>
      <c r="B43" s="73"/>
      <c r="C43" s="73"/>
      <c r="D43" s="73"/>
      <c r="E43" s="74"/>
      <c r="F43" s="74"/>
      <c r="G43" s="75"/>
      <c r="H43" s="200"/>
      <c r="I43" s="200"/>
      <c r="J43" s="200"/>
      <c r="K43" s="200"/>
      <c r="L43" s="200"/>
      <c r="M43" s="201"/>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3"/>
    </row>
    <row r="44" spans="1:48" ht="15" hidden="1" customHeight="1">
      <c r="A44" s="76" t="s">
        <v>24</v>
      </c>
      <c r="B44" s="77"/>
      <c r="C44" s="77"/>
      <c r="D44" s="77"/>
      <c r="E44" s="77"/>
      <c r="F44" s="77"/>
      <c r="G44" s="78"/>
      <c r="H44" s="192">
        <f>SUM(H39:L43)</f>
        <v>0</v>
      </c>
      <c r="I44" s="192"/>
      <c r="J44" s="192"/>
      <c r="K44" s="192"/>
      <c r="L44" s="193"/>
      <c r="M44" s="194"/>
      <c r="N44" s="195"/>
      <c r="O44" s="195"/>
      <c r="P44" s="195"/>
      <c r="Q44" s="195"/>
      <c r="R44" s="195"/>
      <c r="S44" s="195"/>
      <c r="T44" s="195"/>
      <c r="U44" s="195"/>
      <c r="V44" s="195"/>
      <c r="W44" s="195"/>
      <c r="X44" s="195"/>
      <c r="Y44" s="195"/>
      <c r="Z44" s="195"/>
      <c r="AA44" s="195"/>
      <c r="AB44" s="195"/>
      <c r="AC44" s="195"/>
      <c r="AD44" s="195"/>
      <c r="AE44" s="195"/>
      <c r="AF44" s="195"/>
      <c r="AG44" s="195"/>
      <c r="AH44" s="196"/>
      <c r="AI44" s="195"/>
      <c r="AJ44" s="195"/>
      <c r="AK44" s="195"/>
      <c r="AL44" s="195"/>
      <c r="AM44" s="197"/>
    </row>
    <row r="45" spans="1:48" ht="6" customHeight="1" thickBot="1">
      <c r="A45" s="140"/>
      <c r="B45" s="140"/>
      <c r="C45" s="140"/>
      <c r="D45" s="140"/>
      <c r="E45" s="141"/>
      <c r="F45" s="141"/>
      <c r="G45" s="141"/>
      <c r="H45" s="141"/>
      <c r="I45" s="141"/>
      <c r="J45" s="142"/>
      <c r="K45" s="142"/>
      <c r="L45" s="142"/>
      <c r="M45" s="142"/>
      <c r="N45" s="142"/>
      <c r="AH45" s="151"/>
    </row>
    <row r="46" spans="1:48" s="3" customFormat="1" ht="19.5" customHeight="1">
      <c r="A46" s="147" t="s">
        <v>196</v>
      </c>
      <c r="B46" s="68"/>
      <c r="C46" s="68"/>
      <c r="D46" s="68"/>
      <c r="E46" s="68"/>
      <c r="F46" s="68"/>
      <c r="G46" s="68"/>
      <c r="H46" s="68"/>
      <c r="I46" s="69"/>
      <c r="J46" s="71"/>
      <c r="K46" s="68"/>
      <c r="L46" s="70"/>
      <c r="M46" s="70"/>
      <c r="N46" s="70"/>
      <c r="O46" s="68"/>
      <c r="P46" s="68"/>
      <c r="Q46" s="68"/>
      <c r="R46" s="68"/>
      <c r="S46" s="68"/>
      <c r="T46" s="79"/>
      <c r="U46" s="79"/>
      <c r="V46" s="79"/>
      <c r="W46" s="79"/>
      <c r="AC46" s="254"/>
      <c r="AD46" s="251" t="s">
        <v>42</v>
      </c>
      <c r="AE46" s="252"/>
      <c r="AF46" s="252"/>
      <c r="AG46" s="252"/>
      <c r="AH46" s="252"/>
      <c r="AI46" s="271" t="s">
        <v>43</v>
      </c>
      <c r="AJ46" s="272"/>
      <c r="AK46" s="272"/>
      <c r="AL46" s="272"/>
      <c r="AM46" s="273"/>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54"/>
      <c r="AD47" s="274" t="str">
        <f>IFERROR(VLOOKUP(L10,リスト!B2:E8,4,FALSE)*AJ10,"")</f>
        <v/>
      </c>
      <c r="AE47" s="275"/>
      <c r="AF47" s="275"/>
      <c r="AG47" s="278" t="s">
        <v>6</v>
      </c>
      <c r="AH47" s="278"/>
      <c r="AI47" s="280" t="str">
        <f>IF(AD47="","",MIN(AD47,ROUNDDOWN(H55/1000,0)))</f>
        <v/>
      </c>
      <c r="AJ47" s="281"/>
      <c r="AK47" s="281"/>
      <c r="AL47" s="278" t="s">
        <v>6</v>
      </c>
      <c r="AM47" s="279"/>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54"/>
      <c r="AD48" s="276"/>
      <c r="AE48" s="277"/>
      <c r="AF48" s="277"/>
      <c r="AG48" s="278"/>
      <c r="AH48" s="278"/>
      <c r="AI48" s="282"/>
      <c r="AJ48" s="283"/>
      <c r="AK48" s="283"/>
      <c r="AL48" s="278"/>
      <c r="AM48" s="279"/>
      <c r="AT48" s="4"/>
    </row>
    <row r="49" spans="1:48" ht="15" customHeight="1">
      <c r="A49" s="183" t="s">
        <v>44</v>
      </c>
      <c r="B49" s="184"/>
      <c r="C49" s="184"/>
      <c r="D49" s="184"/>
      <c r="E49" s="184"/>
      <c r="F49" s="184"/>
      <c r="G49" s="185"/>
      <c r="H49" s="184" t="s">
        <v>45</v>
      </c>
      <c r="I49" s="184"/>
      <c r="J49" s="184"/>
      <c r="K49" s="184"/>
      <c r="L49" s="184"/>
      <c r="M49" s="183" t="s">
        <v>226</v>
      </c>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5"/>
    </row>
    <row r="50" spans="1:48" ht="15" customHeight="1">
      <c r="A50" s="87" t="s">
        <v>198</v>
      </c>
      <c r="B50" s="88"/>
      <c r="D50" s="88"/>
      <c r="E50" s="89"/>
      <c r="F50" s="89"/>
      <c r="G50" s="90"/>
      <c r="H50" s="191"/>
      <c r="I50" s="191"/>
      <c r="J50" s="191"/>
      <c r="K50" s="191"/>
      <c r="L50" s="191"/>
      <c r="M50" s="284"/>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6"/>
    </row>
    <row r="51" spans="1:48" ht="15" customHeight="1">
      <c r="A51" s="72" t="s">
        <v>49</v>
      </c>
      <c r="B51" s="73"/>
      <c r="C51" s="73"/>
      <c r="D51" s="73"/>
      <c r="E51" s="74"/>
      <c r="F51" s="74"/>
      <c r="G51" s="75"/>
      <c r="H51" s="200"/>
      <c r="I51" s="200"/>
      <c r="J51" s="200"/>
      <c r="K51" s="200"/>
      <c r="L51" s="200"/>
      <c r="M51" s="287"/>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9"/>
    </row>
    <row r="52" spans="1:48" ht="15" customHeight="1">
      <c r="A52" s="72"/>
      <c r="B52" s="73"/>
      <c r="C52" s="73"/>
      <c r="D52" s="73"/>
      <c r="E52" s="74"/>
      <c r="F52" s="74"/>
      <c r="G52" s="75"/>
      <c r="H52" s="200"/>
      <c r="I52" s="200"/>
      <c r="J52" s="200"/>
      <c r="K52" s="200"/>
      <c r="L52" s="200"/>
      <c r="M52" s="287"/>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9"/>
    </row>
    <row r="53" spans="1:48" ht="15" customHeight="1">
      <c r="A53" s="72"/>
      <c r="B53" s="73"/>
      <c r="C53" s="73"/>
      <c r="D53" s="73"/>
      <c r="E53" s="74"/>
      <c r="F53" s="74"/>
      <c r="G53" s="75"/>
      <c r="H53" s="200"/>
      <c r="I53" s="200"/>
      <c r="J53" s="200"/>
      <c r="K53" s="200"/>
      <c r="L53" s="200"/>
      <c r="M53" s="287"/>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9"/>
    </row>
    <row r="54" spans="1:48" ht="15" customHeight="1">
      <c r="A54" s="72"/>
      <c r="B54" s="73"/>
      <c r="C54" s="73"/>
      <c r="D54" s="73"/>
      <c r="E54" s="74"/>
      <c r="F54" s="74"/>
      <c r="G54" s="75"/>
      <c r="H54" s="200"/>
      <c r="I54" s="200"/>
      <c r="J54" s="200"/>
      <c r="K54" s="200"/>
      <c r="L54" s="200"/>
      <c r="M54" s="287"/>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9"/>
    </row>
    <row r="55" spans="1:48" ht="15" customHeight="1">
      <c r="A55" s="76" t="s">
        <v>24</v>
      </c>
      <c r="B55" s="80"/>
      <c r="C55" s="80"/>
      <c r="D55" s="80"/>
      <c r="E55" s="77"/>
      <c r="F55" s="77"/>
      <c r="G55" s="78"/>
      <c r="H55" s="192">
        <f>SUM(H50:L54)</f>
        <v>0</v>
      </c>
      <c r="I55" s="192"/>
      <c r="J55" s="192"/>
      <c r="K55" s="192"/>
      <c r="L55" s="193"/>
      <c r="M55" s="194"/>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7"/>
    </row>
    <row r="56" spans="1:48" ht="4.5" customHeight="1">
      <c r="A56" s="140"/>
      <c r="B56" s="140"/>
      <c r="C56" s="140"/>
      <c r="D56" s="140"/>
      <c r="E56" s="143"/>
      <c r="F56" s="143"/>
      <c r="G56" s="143"/>
      <c r="H56" s="143"/>
      <c r="I56" s="143"/>
      <c r="J56" s="144"/>
      <c r="K56" s="144"/>
      <c r="L56" s="144"/>
      <c r="M56" s="144"/>
      <c r="N56" s="144"/>
      <c r="O56" s="143"/>
      <c r="P56" s="143"/>
      <c r="Q56" s="143"/>
      <c r="R56" s="143"/>
      <c r="S56" s="143"/>
      <c r="T56" s="143"/>
      <c r="U56" s="143"/>
      <c r="V56" s="143"/>
      <c r="W56" s="143"/>
      <c r="X56" s="143"/>
      <c r="Y56" s="145"/>
      <c r="Z56" s="145"/>
      <c r="AA56" s="145"/>
      <c r="AB56" s="145"/>
      <c r="AC56" s="145"/>
      <c r="AD56" s="145"/>
      <c r="AE56" s="143"/>
      <c r="AF56" s="143"/>
      <c r="AG56" s="143"/>
      <c r="AH56" s="143"/>
      <c r="AI56" s="143"/>
      <c r="AJ56" s="143"/>
      <c r="AK56" s="143"/>
      <c r="AL56" s="143"/>
      <c r="AM56" s="143"/>
    </row>
    <row r="57" spans="1:48">
      <c r="A57" s="2" t="s">
        <v>193</v>
      </c>
    </row>
    <row r="58" spans="1:48">
      <c r="A58" s="2" t="s">
        <v>225</v>
      </c>
    </row>
    <row r="59" spans="1:48">
      <c r="AI59" s="199"/>
      <c r="AJ59" s="199"/>
      <c r="AK59" s="199"/>
      <c r="AL59" s="199"/>
      <c r="AM59" s="199"/>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3">
    <dataValidation allowBlank="1" sqref="D9:G9" xr:uid="{A64909B5-A821-45E0-AEEB-F2993E10B61A}"/>
    <dataValidation type="list" allowBlank="1" showInputMessage="1" showErrorMessage="1" sqref="X15:Z17 X21:Z22" xr:uid="{15765078-0F5C-4D54-BD44-69CB948171F1}">
      <formula1>"✔"</formula1>
    </dataValidation>
    <dataValidation imeMode="halfAlpha" allowBlank="1" showInputMessage="1" showErrorMessage="1" sqref="S26:V28 J26:N28 S37:V37 J37:N37" xr:uid="{3F4A2F0D-F47F-4A0F-B98D-93E334E535C1}"/>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7FC2FC3B-BC31-4A1C-AA6D-687E419033E2}">
          <x14:formula1>
            <xm:f>リスト!$B$2:$B$8</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41"/>
  <sheetViews>
    <sheetView showGridLines="0" showZeros="0" zoomScaleNormal="100" zoomScaleSheetLayoutView="100" workbookViewId="0">
      <selection activeCell="D17" sqref="D17"/>
    </sheetView>
  </sheetViews>
  <sheetFormatPr defaultColWidth="2.25" defaultRowHeight="13.5"/>
  <cols>
    <col min="1" max="1" width="3.125" style="2" customWidth="1"/>
    <col min="2" max="2" width="30.25" style="2" customWidth="1"/>
    <col min="3" max="3" width="12.875" style="2" hidden="1" customWidth="1"/>
    <col min="4" max="4" width="20.875" style="2" customWidth="1"/>
    <col min="5" max="5" width="13.875" style="2" bestFit="1" customWidth="1"/>
    <col min="6" max="6" width="20.875" style="2" customWidth="1"/>
    <col min="7" max="7" width="13.875" style="2" customWidth="1"/>
    <col min="8" max="8" width="7.625" style="2" hidden="1" customWidth="1"/>
    <col min="9" max="9" width="11.25" style="2" customWidth="1"/>
    <col min="10" max="10" width="7.625" style="2" hidden="1" customWidth="1"/>
    <col min="11" max="11" width="4.375" style="2" bestFit="1" customWidth="1"/>
    <col min="12" max="13" width="2.25" style="2"/>
    <col min="14" max="14" width="4.375" style="2" bestFit="1" customWidth="1"/>
    <col min="15" max="16384" width="2.25" style="2"/>
  </cols>
  <sheetData>
    <row r="1" spans="1:33">
      <c r="A1" s="2" t="s">
        <v>208</v>
      </c>
    </row>
    <row r="2" spans="1:33">
      <c r="A2" s="82"/>
    </row>
    <row r="3" spans="1:33" ht="18" customHeight="1">
      <c r="A3" s="177" t="s">
        <v>16</v>
      </c>
      <c r="B3" s="174" t="s">
        <v>17</v>
      </c>
      <c r="C3" s="178" t="s">
        <v>18</v>
      </c>
      <c r="D3" s="174" t="s">
        <v>19</v>
      </c>
      <c r="E3" s="174" t="s">
        <v>14</v>
      </c>
      <c r="F3" s="181" t="s">
        <v>20</v>
      </c>
      <c r="G3" s="179" t="s">
        <v>21</v>
      </c>
      <c r="H3" s="175" t="s">
        <v>22</v>
      </c>
      <c r="I3" s="175"/>
      <c r="J3" s="176"/>
      <c r="K3" s="172" t="s">
        <v>23</v>
      </c>
    </row>
    <row r="4" spans="1:33" ht="57" thickBot="1">
      <c r="A4" s="177"/>
      <c r="B4" s="174"/>
      <c r="C4" s="178"/>
      <c r="D4" s="174"/>
      <c r="E4" s="174"/>
      <c r="F4" s="182"/>
      <c r="G4" s="180"/>
      <c r="H4" s="81" t="s">
        <v>195</v>
      </c>
      <c r="I4" s="81" t="s">
        <v>196</v>
      </c>
      <c r="J4" s="91" t="s">
        <v>24</v>
      </c>
      <c r="K4" s="173"/>
    </row>
    <row r="5" spans="1:33" ht="22.5" customHeight="1" thickBot="1">
      <c r="A5" s="83">
        <f>ROW()-4</f>
        <v>1</v>
      </c>
      <c r="B5" s="97">
        <f ca="1">IFERROR(INDIRECT("個票"&amp;$A5&amp;"！$t$7"),"")</f>
        <v>0</v>
      </c>
      <c r="C5" s="97">
        <f ca="1">IFERROR(INDIRECT("個票"&amp;$A5&amp;"！$h$7"),"")</f>
        <v>0</v>
      </c>
      <c r="D5" s="97">
        <f ca="1">IFERROR(INDIRECT("個票"&amp;$A5&amp;"！$l$10"),"")</f>
        <v>0</v>
      </c>
      <c r="E5" s="97">
        <f ca="1">IFERROR(INDIRECT("個票"&amp;$A5&amp;"！$w$9"),"")</f>
        <v>0</v>
      </c>
      <c r="F5" s="97" t="str">
        <f ca="1">IFERROR(INDIRECT("個票"&amp;$A5&amp;"！$ｄ$9")&amp;INDIRECT("個票"&amp;$A5&amp;"！$ｈ$9"),"")</f>
        <v>福島県</v>
      </c>
      <c r="G5" s="97" t="str">
        <f ca="1">IF(J5&gt;0,申請書!$W$7,"")</f>
        <v/>
      </c>
      <c r="H5" s="86">
        <f t="shared" ref="H5:H24" ca="1" si="0">IFERROR(INDIRECT("個票"&amp;$A5&amp;"！$ai$27"),"")</f>
        <v>0</v>
      </c>
      <c r="I5" s="149" t="str">
        <f t="shared" ref="I5:I24" ca="1" si="1">IFERROR(INDIRECT("個票"&amp;$A5&amp;"！$ai$47"),"")</f>
        <v/>
      </c>
      <c r="J5" s="86">
        <f ca="1">SUM(H5,I5)</f>
        <v>0</v>
      </c>
      <c r="K5" s="93"/>
      <c r="N5" s="95" t="str">
        <f ca="1">IF(_xlfn.SHEETS()-5=COUNTIF(J5:J27,"&gt;0"),"○","！（本表の事業所数と個票の枚数が一致しません）")</f>
        <v>！（本表の事業所数と個票の枚数が一致しません）</v>
      </c>
      <c r="O5" s="96"/>
      <c r="P5" s="96"/>
      <c r="Q5" s="96"/>
      <c r="R5" s="96"/>
      <c r="S5" s="96"/>
      <c r="T5" s="96"/>
      <c r="U5" s="96"/>
      <c r="V5" s="96"/>
      <c r="W5" s="96"/>
      <c r="X5" s="96"/>
      <c r="Y5" s="96"/>
      <c r="Z5" s="96"/>
      <c r="AA5" s="96"/>
      <c r="AB5" s="96"/>
      <c r="AC5" s="96"/>
      <c r="AD5" s="96"/>
      <c r="AE5" s="96"/>
      <c r="AF5" s="96"/>
      <c r="AG5" s="92"/>
    </row>
    <row r="6" spans="1:33" ht="22.5" customHeight="1">
      <c r="A6" s="83">
        <f t="shared" ref="A6:A24" si="2">ROW()-4</f>
        <v>2</v>
      </c>
      <c r="B6" s="97">
        <f ca="1">IFERROR(INDIRECT("個票"&amp;$A6&amp;"！$t$7"),"")</f>
        <v>0</v>
      </c>
      <c r="C6" s="97">
        <f t="shared" ref="C6:C24" ca="1" si="3">IFERROR(INDIRECT("個票"&amp;$A6&amp;"！$h$7"),"")</f>
        <v>0</v>
      </c>
      <c r="D6" s="97">
        <f t="shared" ref="D6:D24" ca="1" si="4">IFERROR(INDIRECT("個票"&amp;$A6&amp;"！$l$10"),"")</f>
        <v>0</v>
      </c>
      <c r="E6" s="97">
        <f t="shared" ref="E6:E24" ca="1" si="5">IFERROR(INDIRECT("個票"&amp;$A6&amp;"！$w$9"),"")</f>
        <v>0</v>
      </c>
      <c r="F6" s="97" t="str">
        <f t="shared" ref="F6:F24" ca="1" si="6">IFERROR(INDIRECT("個票"&amp;$A6&amp;"！$ｄ$9")&amp;INDIRECT("個票"&amp;$A6&amp;"！$ｈ$9"),"")</f>
        <v>福島県</v>
      </c>
      <c r="G6" s="97" t="str">
        <f ca="1">IF(J6&gt;0,申請書!$W$7,"")</f>
        <v/>
      </c>
      <c r="H6" s="86">
        <f t="shared" ca="1" si="0"/>
        <v>0</v>
      </c>
      <c r="I6" s="149" t="str">
        <f t="shared" ca="1" si="1"/>
        <v/>
      </c>
      <c r="J6" s="86">
        <f ca="1">SUM(H6,I6)</f>
        <v>0</v>
      </c>
      <c r="K6" s="93"/>
      <c r="N6" s="94" t="s">
        <v>25</v>
      </c>
    </row>
    <row r="7" spans="1:33" ht="22.5" customHeight="1">
      <c r="A7" s="83">
        <f t="shared" si="2"/>
        <v>3</v>
      </c>
      <c r="B7" s="97">
        <f t="shared" ref="B7:B24" ca="1" si="7">IFERROR(INDIRECT("個票"&amp;$A7&amp;"！$t$7"),"")</f>
        <v>0</v>
      </c>
      <c r="C7" s="97">
        <f t="shared" ca="1" si="3"/>
        <v>0</v>
      </c>
      <c r="D7" s="97">
        <f t="shared" ca="1" si="4"/>
        <v>0</v>
      </c>
      <c r="E7" s="97">
        <f t="shared" ca="1" si="5"/>
        <v>0</v>
      </c>
      <c r="F7" s="97" t="str">
        <f t="shared" ca="1" si="6"/>
        <v>福島県</v>
      </c>
      <c r="G7" s="97" t="str">
        <f ca="1">IF(J7&gt;0,申請書!$W$7,"")</f>
        <v/>
      </c>
      <c r="H7" s="86">
        <f t="shared" ca="1" si="0"/>
        <v>0</v>
      </c>
      <c r="I7" s="149" t="str">
        <f t="shared" ca="1" si="1"/>
        <v/>
      </c>
      <c r="J7" s="86">
        <f t="shared" ref="J7:J19" ca="1" si="8">SUM(H7,I7)</f>
        <v>0</v>
      </c>
      <c r="K7" s="93"/>
      <c r="N7" s="94" t="s">
        <v>26</v>
      </c>
    </row>
    <row r="8" spans="1:33" ht="22.5" customHeight="1">
      <c r="A8" s="83">
        <f t="shared" si="2"/>
        <v>4</v>
      </c>
      <c r="B8" s="97">
        <f t="shared" ca="1" si="7"/>
        <v>0</v>
      </c>
      <c r="C8" s="97">
        <f t="shared" ca="1" si="3"/>
        <v>0</v>
      </c>
      <c r="D8" s="97">
        <f t="shared" ca="1" si="4"/>
        <v>0</v>
      </c>
      <c r="E8" s="97">
        <f t="shared" ca="1" si="5"/>
        <v>0</v>
      </c>
      <c r="F8" s="97" t="str">
        <f t="shared" ca="1" si="6"/>
        <v>福島県</v>
      </c>
      <c r="G8" s="97" t="str">
        <f ca="1">IF(J8&gt;0,申請書!$W$7,"")</f>
        <v/>
      </c>
      <c r="H8" s="86">
        <f t="shared" ca="1" si="0"/>
        <v>0</v>
      </c>
      <c r="I8" s="149" t="str">
        <f t="shared" ca="1" si="1"/>
        <v/>
      </c>
      <c r="J8" s="86">
        <f t="shared" ca="1" si="8"/>
        <v>0</v>
      </c>
      <c r="K8" s="93"/>
    </row>
    <row r="9" spans="1:33" ht="22.5" customHeight="1">
      <c r="A9" s="83">
        <f t="shared" si="2"/>
        <v>5</v>
      </c>
      <c r="B9" s="97">
        <f t="shared" ca="1" si="7"/>
        <v>0</v>
      </c>
      <c r="C9" s="97">
        <f t="shared" ca="1" si="3"/>
        <v>0</v>
      </c>
      <c r="D9" s="97">
        <f t="shared" ca="1" si="4"/>
        <v>0</v>
      </c>
      <c r="E9" s="97">
        <f t="shared" ca="1" si="5"/>
        <v>0</v>
      </c>
      <c r="F9" s="97" t="str">
        <f t="shared" ca="1" si="6"/>
        <v>福島県</v>
      </c>
      <c r="G9" s="97" t="str">
        <f ca="1">IF(J9&gt;0,申請書!$W$7,"")</f>
        <v/>
      </c>
      <c r="H9" s="86">
        <f t="shared" ca="1" si="0"/>
        <v>0</v>
      </c>
      <c r="I9" s="149" t="str">
        <f t="shared" ca="1" si="1"/>
        <v/>
      </c>
      <c r="J9" s="86">
        <f t="shared" ca="1" si="8"/>
        <v>0</v>
      </c>
      <c r="K9" s="93"/>
    </row>
    <row r="10" spans="1:33" ht="22.5" customHeight="1">
      <c r="A10" s="83">
        <f t="shared" si="2"/>
        <v>6</v>
      </c>
      <c r="B10" s="97">
        <f t="shared" ca="1" si="7"/>
        <v>0</v>
      </c>
      <c r="C10" s="97">
        <f t="shared" ca="1" si="3"/>
        <v>0</v>
      </c>
      <c r="D10" s="97">
        <f t="shared" ca="1" si="4"/>
        <v>0</v>
      </c>
      <c r="E10" s="97">
        <f t="shared" ca="1" si="5"/>
        <v>0</v>
      </c>
      <c r="F10" s="97" t="str">
        <f t="shared" ca="1" si="6"/>
        <v>福島県</v>
      </c>
      <c r="G10" s="97" t="str">
        <f ca="1">IF(J10&gt;0,申請書!$W$7,"")</f>
        <v/>
      </c>
      <c r="H10" s="86">
        <f t="shared" ca="1" si="0"/>
        <v>0</v>
      </c>
      <c r="I10" s="149" t="str">
        <f t="shared" ca="1" si="1"/>
        <v/>
      </c>
      <c r="J10" s="86">
        <f t="shared" ca="1" si="8"/>
        <v>0</v>
      </c>
      <c r="K10" s="93"/>
    </row>
    <row r="11" spans="1:33" ht="22.5" customHeight="1">
      <c r="A11" s="83">
        <f t="shared" si="2"/>
        <v>7</v>
      </c>
      <c r="B11" s="97">
        <f t="shared" ca="1" si="7"/>
        <v>0</v>
      </c>
      <c r="C11" s="97">
        <f t="shared" ca="1" si="3"/>
        <v>0</v>
      </c>
      <c r="D11" s="97">
        <f t="shared" ca="1" si="4"/>
        <v>0</v>
      </c>
      <c r="E11" s="97">
        <f t="shared" ca="1" si="5"/>
        <v>0</v>
      </c>
      <c r="F11" s="97" t="str">
        <f t="shared" ca="1" si="6"/>
        <v>福島県</v>
      </c>
      <c r="G11" s="97" t="str">
        <f ca="1">IF(J11&gt;0,申請書!$W$7,"")</f>
        <v/>
      </c>
      <c r="H11" s="86">
        <f t="shared" ca="1" si="0"/>
        <v>0</v>
      </c>
      <c r="I11" s="149" t="str">
        <f t="shared" ca="1" si="1"/>
        <v/>
      </c>
      <c r="J11" s="86">
        <f t="shared" ca="1" si="8"/>
        <v>0</v>
      </c>
      <c r="K11" s="93"/>
    </row>
    <row r="12" spans="1:33" ht="22.5" customHeight="1">
      <c r="A12" s="83">
        <f t="shared" si="2"/>
        <v>8</v>
      </c>
      <c r="B12" s="97">
        <f t="shared" ca="1" si="7"/>
        <v>0</v>
      </c>
      <c r="C12" s="97">
        <f t="shared" ca="1" si="3"/>
        <v>0</v>
      </c>
      <c r="D12" s="97">
        <f t="shared" ca="1" si="4"/>
        <v>0</v>
      </c>
      <c r="E12" s="97">
        <f t="shared" ca="1" si="5"/>
        <v>0</v>
      </c>
      <c r="F12" s="97" t="str">
        <f t="shared" ca="1" si="6"/>
        <v>福島県</v>
      </c>
      <c r="G12" s="97" t="str">
        <f ca="1">IF(J12&gt;0,申請書!$W$7,"")</f>
        <v/>
      </c>
      <c r="H12" s="86">
        <f t="shared" ca="1" si="0"/>
        <v>0</v>
      </c>
      <c r="I12" s="149" t="str">
        <f t="shared" ca="1" si="1"/>
        <v/>
      </c>
      <c r="J12" s="86">
        <f t="shared" ca="1" si="8"/>
        <v>0</v>
      </c>
      <c r="K12" s="93"/>
    </row>
    <row r="13" spans="1:33" ht="22.5" customHeight="1">
      <c r="A13" s="83">
        <f t="shared" si="2"/>
        <v>9</v>
      </c>
      <c r="B13" s="97">
        <f t="shared" ca="1" si="7"/>
        <v>0</v>
      </c>
      <c r="C13" s="97">
        <f t="shared" ca="1" si="3"/>
        <v>0</v>
      </c>
      <c r="D13" s="97">
        <f t="shared" ca="1" si="4"/>
        <v>0</v>
      </c>
      <c r="E13" s="97">
        <f t="shared" ca="1" si="5"/>
        <v>0</v>
      </c>
      <c r="F13" s="97" t="str">
        <f t="shared" ca="1" si="6"/>
        <v>福島県</v>
      </c>
      <c r="G13" s="97" t="str">
        <f ca="1">IF(J13&gt;0,申請書!$W$7,"")</f>
        <v/>
      </c>
      <c r="H13" s="86">
        <f t="shared" ca="1" si="0"/>
        <v>0</v>
      </c>
      <c r="I13" s="149" t="str">
        <f t="shared" ca="1" si="1"/>
        <v/>
      </c>
      <c r="J13" s="86">
        <f t="shared" ca="1" si="8"/>
        <v>0</v>
      </c>
      <c r="K13" s="93"/>
    </row>
    <row r="14" spans="1:33" ht="22.5" customHeight="1">
      <c r="A14" s="83">
        <f t="shared" si="2"/>
        <v>10</v>
      </c>
      <c r="B14" s="97">
        <f t="shared" ca="1" si="7"/>
        <v>0</v>
      </c>
      <c r="C14" s="97">
        <f t="shared" ca="1" si="3"/>
        <v>0</v>
      </c>
      <c r="D14" s="97">
        <f t="shared" ca="1" si="4"/>
        <v>0</v>
      </c>
      <c r="E14" s="97">
        <f t="shared" ca="1" si="5"/>
        <v>0</v>
      </c>
      <c r="F14" s="97" t="str">
        <f t="shared" ca="1" si="6"/>
        <v>福島県</v>
      </c>
      <c r="G14" s="97" t="str">
        <f ca="1">IF(J14&gt;0,申請書!$W$7,"")</f>
        <v/>
      </c>
      <c r="H14" s="86">
        <f t="shared" ca="1" si="0"/>
        <v>0</v>
      </c>
      <c r="I14" s="149" t="str">
        <f t="shared" ca="1" si="1"/>
        <v/>
      </c>
      <c r="J14" s="86">
        <f t="shared" ca="1" si="8"/>
        <v>0</v>
      </c>
      <c r="K14" s="93"/>
    </row>
    <row r="15" spans="1:33" ht="22.5" customHeight="1">
      <c r="A15" s="83">
        <f t="shared" si="2"/>
        <v>11</v>
      </c>
      <c r="B15" s="97">
        <f t="shared" ca="1" si="7"/>
        <v>0</v>
      </c>
      <c r="C15" s="97">
        <f t="shared" ca="1" si="3"/>
        <v>0</v>
      </c>
      <c r="D15" s="97">
        <f t="shared" ca="1" si="4"/>
        <v>0</v>
      </c>
      <c r="E15" s="97">
        <f t="shared" ca="1" si="5"/>
        <v>0</v>
      </c>
      <c r="F15" s="97" t="str">
        <f t="shared" ca="1" si="6"/>
        <v>福島県</v>
      </c>
      <c r="G15" s="97" t="str">
        <f ca="1">IF(J15&gt;0,申請書!$W$7,"")</f>
        <v/>
      </c>
      <c r="H15" s="86">
        <f t="shared" ca="1" si="0"/>
        <v>0</v>
      </c>
      <c r="I15" s="149" t="str">
        <f t="shared" ca="1" si="1"/>
        <v/>
      </c>
      <c r="J15" s="86">
        <f t="shared" ca="1" si="8"/>
        <v>0</v>
      </c>
      <c r="K15" s="93"/>
    </row>
    <row r="16" spans="1:33" ht="22.5" customHeight="1">
      <c r="A16" s="83">
        <f t="shared" si="2"/>
        <v>12</v>
      </c>
      <c r="B16" s="97">
        <f t="shared" ca="1" si="7"/>
        <v>0</v>
      </c>
      <c r="C16" s="97">
        <f t="shared" ca="1" si="3"/>
        <v>0</v>
      </c>
      <c r="D16" s="97">
        <f t="shared" ca="1" si="4"/>
        <v>0</v>
      </c>
      <c r="E16" s="97">
        <f t="shared" ca="1" si="5"/>
        <v>0</v>
      </c>
      <c r="F16" s="97" t="str">
        <f t="shared" ca="1" si="6"/>
        <v>福島県</v>
      </c>
      <c r="G16" s="97" t="str">
        <f ca="1">IF(J16&gt;0,申請書!$W$7,"")</f>
        <v/>
      </c>
      <c r="H16" s="86">
        <f t="shared" ca="1" si="0"/>
        <v>0</v>
      </c>
      <c r="I16" s="149" t="str">
        <f t="shared" ca="1" si="1"/>
        <v/>
      </c>
      <c r="J16" s="86">
        <f t="shared" ca="1" si="8"/>
        <v>0</v>
      </c>
      <c r="K16" s="93"/>
    </row>
    <row r="17" spans="1:11" ht="22.5" customHeight="1">
      <c r="A17" s="83">
        <f t="shared" si="2"/>
        <v>13</v>
      </c>
      <c r="B17" s="97">
        <f t="shared" ca="1" si="7"/>
        <v>0</v>
      </c>
      <c r="C17" s="97">
        <f t="shared" ca="1" si="3"/>
        <v>0</v>
      </c>
      <c r="D17" s="97">
        <f t="shared" ca="1" si="4"/>
        <v>0</v>
      </c>
      <c r="E17" s="97">
        <f t="shared" ca="1" si="5"/>
        <v>0</v>
      </c>
      <c r="F17" s="97" t="str">
        <f t="shared" ca="1" si="6"/>
        <v>福島県</v>
      </c>
      <c r="G17" s="97" t="str">
        <f ca="1">IF(J17&gt;0,申請書!$W$7,"")</f>
        <v/>
      </c>
      <c r="H17" s="86">
        <f t="shared" ca="1" si="0"/>
        <v>0</v>
      </c>
      <c r="I17" s="149" t="str">
        <f t="shared" ca="1" si="1"/>
        <v/>
      </c>
      <c r="J17" s="86">
        <f t="shared" ca="1" si="8"/>
        <v>0</v>
      </c>
      <c r="K17" s="93"/>
    </row>
    <row r="18" spans="1:11" ht="22.5" customHeight="1">
      <c r="A18" s="83">
        <f t="shared" si="2"/>
        <v>14</v>
      </c>
      <c r="B18" s="97">
        <f t="shared" ca="1" si="7"/>
        <v>0</v>
      </c>
      <c r="C18" s="97">
        <f t="shared" ca="1" si="3"/>
        <v>0</v>
      </c>
      <c r="D18" s="97">
        <f t="shared" ca="1" si="4"/>
        <v>0</v>
      </c>
      <c r="E18" s="97">
        <f t="shared" ca="1" si="5"/>
        <v>0</v>
      </c>
      <c r="F18" s="97" t="str">
        <f t="shared" ca="1" si="6"/>
        <v>福島県</v>
      </c>
      <c r="G18" s="97" t="str">
        <f ca="1">IF(J18&gt;0,申請書!$W$7,"")</f>
        <v/>
      </c>
      <c r="H18" s="86">
        <f t="shared" ca="1" si="0"/>
        <v>0</v>
      </c>
      <c r="I18" s="149" t="str">
        <f t="shared" ca="1" si="1"/>
        <v/>
      </c>
      <c r="J18" s="86">
        <f t="shared" ca="1" si="8"/>
        <v>0</v>
      </c>
      <c r="K18" s="93"/>
    </row>
    <row r="19" spans="1:11" ht="22.5" customHeight="1">
      <c r="A19" s="83">
        <f t="shared" si="2"/>
        <v>15</v>
      </c>
      <c r="B19" s="97">
        <f t="shared" ca="1" si="7"/>
        <v>0</v>
      </c>
      <c r="C19" s="97">
        <f t="shared" ca="1" si="3"/>
        <v>0</v>
      </c>
      <c r="D19" s="97">
        <f t="shared" ca="1" si="4"/>
        <v>0</v>
      </c>
      <c r="E19" s="97">
        <f t="shared" ca="1" si="5"/>
        <v>0</v>
      </c>
      <c r="F19" s="97" t="str">
        <f t="shared" ca="1" si="6"/>
        <v>福島県</v>
      </c>
      <c r="G19" s="97" t="str">
        <f ca="1">IF(J19&gt;0,申請書!$W$7,"")</f>
        <v/>
      </c>
      <c r="H19" s="86">
        <f t="shared" ca="1" si="0"/>
        <v>0</v>
      </c>
      <c r="I19" s="149" t="str">
        <f t="shared" ca="1" si="1"/>
        <v/>
      </c>
      <c r="J19" s="86">
        <f t="shared" ca="1" si="8"/>
        <v>0</v>
      </c>
      <c r="K19" s="93"/>
    </row>
    <row r="20" spans="1:11" ht="22.5" customHeight="1">
      <c r="A20" s="83">
        <f t="shared" si="2"/>
        <v>16</v>
      </c>
      <c r="B20" s="97">
        <f t="shared" ca="1" si="7"/>
        <v>0</v>
      </c>
      <c r="C20" s="97">
        <f t="shared" ca="1" si="3"/>
        <v>0</v>
      </c>
      <c r="D20" s="97">
        <f t="shared" ca="1" si="4"/>
        <v>0</v>
      </c>
      <c r="E20" s="97">
        <f t="shared" ca="1" si="5"/>
        <v>0</v>
      </c>
      <c r="F20" s="97" t="str">
        <f t="shared" ca="1" si="6"/>
        <v>福島県</v>
      </c>
      <c r="G20" s="97" t="str">
        <f ca="1">IF(J20&gt;0,申請書!$W$7,"")</f>
        <v/>
      </c>
      <c r="H20" s="86">
        <f t="shared" ca="1" si="0"/>
        <v>0</v>
      </c>
      <c r="I20" s="149" t="str">
        <f t="shared" ca="1" si="1"/>
        <v/>
      </c>
      <c r="J20" s="86">
        <f t="shared" ref="J20:J24" ca="1" si="9">SUM(H20,I20)</f>
        <v>0</v>
      </c>
      <c r="K20" s="93"/>
    </row>
    <row r="21" spans="1:11" ht="22.5" customHeight="1">
      <c r="A21" s="83">
        <f t="shared" si="2"/>
        <v>17</v>
      </c>
      <c r="B21" s="97">
        <f t="shared" ca="1" si="7"/>
        <v>0</v>
      </c>
      <c r="C21" s="97">
        <f t="shared" ca="1" si="3"/>
        <v>0</v>
      </c>
      <c r="D21" s="97">
        <f t="shared" ca="1" si="4"/>
        <v>0</v>
      </c>
      <c r="E21" s="97">
        <f t="shared" ca="1" si="5"/>
        <v>0</v>
      </c>
      <c r="F21" s="97" t="str">
        <f t="shared" ca="1" si="6"/>
        <v>福島県</v>
      </c>
      <c r="G21" s="97" t="str">
        <f ca="1">IF(J21&gt;0,申請書!$W$7,"")</f>
        <v/>
      </c>
      <c r="H21" s="86">
        <f t="shared" ca="1" si="0"/>
        <v>0</v>
      </c>
      <c r="I21" s="149" t="str">
        <f t="shared" ca="1" si="1"/>
        <v/>
      </c>
      <c r="J21" s="86">
        <f t="shared" ca="1" si="9"/>
        <v>0</v>
      </c>
      <c r="K21" s="93"/>
    </row>
    <row r="22" spans="1:11" ht="22.5" customHeight="1">
      <c r="A22" s="83">
        <f t="shared" si="2"/>
        <v>18</v>
      </c>
      <c r="B22" s="97">
        <f t="shared" ca="1" si="7"/>
        <v>0</v>
      </c>
      <c r="C22" s="97">
        <f t="shared" ca="1" si="3"/>
        <v>0</v>
      </c>
      <c r="D22" s="97">
        <f t="shared" ca="1" si="4"/>
        <v>0</v>
      </c>
      <c r="E22" s="97">
        <f t="shared" ca="1" si="5"/>
        <v>0</v>
      </c>
      <c r="F22" s="97" t="str">
        <f t="shared" ca="1" si="6"/>
        <v>福島県</v>
      </c>
      <c r="G22" s="97" t="str">
        <f ca="1">IF(J22&gt;0,申請書!$W$7,"")</f>
        <v/>
      </c>
      <c r="H22" s="86">
        <f t="shared" ca="1" si="0"/>
        <v>0</v>
      </c>
      <c r="I22" s="149" t="str">
        <f t="shared" ca="1" si="1"/>
        <v/>
      </c>
      <c r="J22" s="86">
        <f t="shared" ca="1" si="9"/>
        <v>0</v>
      </c>
      <c r="K22" s="93"/>
    </row>
    <row r="23" spans="1:11" ht="22.5" customHeight="1">
      <c r="A23" s="83">
        <f t="shared" si="2"/>
        <v>19</v>
      </c>
      <c r="B23" s="97">
        <f t="shared" ca="1" si="7"/>
        <v>0</v>
      </c>
      <c r="C23" s="97">
        <f t="shared" ca="1" si="3"/>
        <v>0</v>
      </c>
      <c r="D23" s="97">
        <f t="shared" ca="1" si="4"/>
        <v>0</v>
      </c>
      <c r="E23" s="97">
        <f t="shared" ca="1" si="5"/>
        <v>0</v>
      </c>
      <c r="F23" s="97" t="str">
        <f t="shared" ca="1" si="6"/>
        <v>福島県</v>
      </c>
      <c r="G23" s="97" t="str">
        <f ca="1">IF(J23&gt;0,申請書!$W$7,"")</f>
        <v/>
      </c>
      <c r="H23" s="86">
        <f t="shared" ca="1" si="0"/>
        <v>0</v>
      </c>
      <c r="I23" s="149" t="str">
        <f t="shared" ca="1" si="1"/>
        <v/>
      </c>
      <c r="J23" s="86">
        <f t="shared" ca="1" si="9"/>
        <v>0</v>
      </c>
      <c r="K23" s="93"/>
    </row>
    <row r="24" spans="1:11" ht="22.5" customHeight="1">
      <c r="A24" s="83">
        <f t="shared" si="2"/>
        <v>20</v>
      </c>
      <c r="B24" s="97">
        <f t="shared" ca="1" si="7"/>
        <v>0</v>
      </c>
      <c r="C24" s="97">
        <f t="shared" ca="1" si="3"/>
        <v>0</v>
      </c>
      <c r="D24" s="97">
        <f t="shared" ca="1" si="4"/>
        <v>0</v>
      </c>
      <c r="E24" s="97">
        <f t="shared" ca="1" si="5"/>
        <v>0</v>
      </c>
      <c r="F24" s="97" t="str">
        <f t="shared" ca="1" si="6"/>
        <v>福島県</v>
      </c>
      <c r="G24" s="97" t="str">
        <f ca="1">IF(J24&gt;0,申請書!$W$7,"")</f>
        <v/>
      </c>
      <c r="H24" s="86">
        <f t="shared" ca="1" si="0"/>
        <v>0</v>
      </c>
      <c r="I24" s="149" t="str">
        <f t="shared" ca="1" si="1"/>
        <v/>
      </c>
      <c r="J24" s="86">
        <f t="shared" ca="1" si="9"/>
        <v>0</v>
      </c>
      <c r="K24" s="93"/>
    </row>
    <row r="25" spans="1:11" ht="11.25" customHeight="1"/>
    <row r="26" spans="1:11" customFormat="1">
      <c r="A26" s="3"/>
      <c r="B26" s="2"/>
      <c r="C26" s="2"/>
    </row>
    <row r="27" spans="1:11" customFormat="1" ht="16.5" customHeight="1">
      <c r="A27" s="84"/>
      <c r="B27" s="3" t="s">
        <v>27</v>
      </c>
      <c r="C27" s="2"/>
    </row>
    <row r="28" spans="1:11" customFormat="1" ht="16.5" customHeight="1">
      <c r="A28" s="84"/>
      <c r="B28" s="3"/>
      <c r="C28" s="2"/>
    </row>
    <row r="29" spans="1:11" customFormat="1" ht="16.5" customHeight="1">
      <c r="A29" s="6"/>
      <c r="B29" s="85"/>
      <c r="C29" s="2"/>
    </row>
    <row r="30" spans="1:11" customFormat="1" ht="16.5" customHeight="1">
      <c r="A30" s="6"/>
      <c r="B30" s="85"/>
      <c r="C30" s="2"/>
    </row>
    <row r="31" spans="1:11" customFormat="1" ht="22.5" customHeight="1"/>
    <row r="32" spans="1:11" customFormat="1" ht="22.5" customHeight="1"/>
    <row r="33" customFormat="1" ht="22.5" customHeight="1"/>
    <row r="34" customFormat="1" ht="22.5" customHeight="1"/>
    <row r="35" customFormat="1" ht="22.5" customHeight="1"/>
    <row r="36" customFormat="1" ht="22.5" customHeight="1"/>
    <row r="37" customFormat="1" ht="22.5" customHeight="1"/>
    <row r="38" customFormat="1" ht="22.5" customHeight="1"/>
    <row r="39" customFormat="1" ht="22.5" customHeight="1"/>
    <row r="40" customFormat="1" ht="22.5" customHeight="1"/>
    <row r="41" customFormat="1" ht="22.5" customHeight="1"/>
  </sheetData>
  <sheetProtection sheet="1" objects="1" scenarios="1"/>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24" xr:uid="{00000000-0002-0000-0200-000000000000}">
      <formula1>"可"</formula1>
    </dataValidation>
    <dataValidation type="list" allowBlank="1" showInputMessage="1" showErrorMessage="1" sqref="D5:D24"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4FA5F-084A-4E7E-9A30-667381282FE3}">
  <dimension ref="A1:AV59"/>
  <sheetViews>
    <sheetView showGridLines="0" showZeros="0" zoomScaleNormal="100" zoomScaleSheetLayoutView="100" workbookViewId="0">
      <selection activeCell="P19" sqref="P19:V1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13" t="s">
        <v>201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5"/>
    </row>
    <row r="4" spans="1:48" ht="9"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row>
    <row r="5" spans="1:48">
      <c r="A5" s="216" t="s">
        <v>28</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8"/>
    </row>
    <row r="6" spans="1:48" ht="4.5" customHeight="1">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row>
    <row r="7" spans="1:48" ht="17.25" customHeight="1">
      <c r="A7" s="183" t="s">
        <v>29</v>
      </c>
      <c r="B7" s="184"/>
      <c r="C7" s="184"/>
      <c r="D7" s="184"/>
      <c r="E7" s="184"/>
      <c r="F7" s="184"/>
      <c r="G7" s="185"/>
      <c r="H7" s="238"/>
      <c r="I7" s="239"/>
      <c r="J7" s="239"/>
      <c r="K7" s="239"/>
      <c r="L7" s="239"/>
      <c r="M7" s="239"/>
      <c r="N7" s="240"/>
      <c r="O7" s="183" t="s">
        <v>30</v>
      </c>
      <c r="P7" s="184"/>
      <c r="Q7" s="184"/>
      <c r="R7" s="184"/>
      <c r="S7" s="185"/>
      <c r="T7" s="241"/>
      <c r="U7" s="242"/>
      <c r="V7" s="242"/>
      <c r="W7" s="242"/>
      <c r="X7" s="242"/>
      <c r="Y7" s="242"/>
      <c r="Z7" s="242"/>
      <c r="AA7" s="242"/>
      <c r="AB7" s="242"/>
      <c r="AC7" s="242"/>
      <c r="AD7" s="242"/>
      <c r="AE7" s="242"/>
      <c r="AF7" s="242"/>
      <c r="AG7" s="242"/>
      <c r="AH7" s="242"/>
      <c r="AI7" s="242"/>
      <c r="AJ7" s="242"/>
      <c r="AK7" s="242"/>
      <c r="AL7" s="242"/>
      <c r="AM7" s="243"/>
    </row>
    <row r="8" spans="1:48">
      <c r="A8" s="219" t="s">
        <v>31</v>
      </c>
      <c r="B8" s="220"/>
      <c r="C8" s="221"/>
      <c r="D8" s="183" t="s">
        <v>32</v>
      </c>
      <c r="E8" s="184"/>
      <c r="F8" s="184"/>
      <c r="G8" s="185"/>
      <c r="H8" s="183" t="s">
        <v>20</v>
      </c>
      <c r="I8" s="184"/>
      <c r="J8" s="184"/>
      <c r="K8" s="184"/>
      <c r="L8" s="184"/>
      <c r="M8" s="184"/>
      <c r="N8" s="184"/>
      <c r="O8" s="184"/>
      <c r="P8" s="184"/>
      <c r="Q8" s="184"/>
      <c r="R8" s="184"/>
      <c r="S8" s="185"/>
      <c r="T8" s="219" t="s">
        <v>33</v>
      </c>
      <c r="U8" s="220"/>
      <c r="V8" s="221"/>
      <c r="W8" s="183" t="s">
        <v>14</v>
      </c>
      <c r="X8" s="184"/>
      <c r="Y8" s="184"/>
      <c r="Z8" s="184"/>
      <c r="AA8" s="184"/>
      <c r="AB8" s="184"/>
      <c r="AC8" s="184"/>
      <c r="AD8" s="184"/>
      <c r="AE8" s="184"/>
      <c r="AF8" s="185"/>
      <c r="AG8" s="226" t="s">
        <v>34</v>
      </c>
      <c r="AH8" s="227"/>
      <c r="AI8" s="227"/>
      <c r="AJ8" s="227"/>
      <c r="AK8" s="227"/>
      <c r="AL8" s="227"/>
      <c r="AM8" s="228"/>
    </row>
    <row r="9" spans="1:48" ht="17.25" customHeight="1">
      <c r="A9" s="222"/>
      <c r="B9" s="189"/>
      <c r="C9" s="190"/>
      <c r="D9" s="223" t="s">
        <v>189</v>
      </c>
      <c r="E9" s="224"/>
      <c r="F9" s="224"/>
      <c r="G9" s="225"/>
      <c r="H9" s="229"/>
      <c r="I9" s="230"/>
      <c r="J9" s="230"/>
      <c r="K9" s="230"/>
      <c r="L9" s="230"/>
      <c r="M9" s="230"/>
      <c r="N9" s="230"/>
      <c r="O9" s="230"/>
      <c r="P9" s="230"/>
      <c r="Q9" s="230"/>
      <c r="R9" s="230"/>
      <c r="S9" s="231"/>
      <c r="T9" s="222"/>
      <c r="U9" s="189"/>
      <c r="V9" s="190"/>
      <c r="W9" s="232"/>
      <c r="X9" s="233"/>
      <c r="Y9" s="233"/>
      <c r="Z9" s="233"/>
      <c r="AA9" s="233"/>
      <c r="AB9" s="233"/>
      <c r="AC9" s="233"/>
      <c r="AD9" s="233"/>
      <c r="AE9" s="233"/>
      <c r="AF9" s="234"/>
      <c r="AG9" s="235" t="s">
        <v>211</v>
      </c>
      <c r="AH9" s="236"/>
      <c r="AI9" s="236"/>
      <c r="AJ9" s="236"/>
      <c r="AK9" s="236"/>
      <c r="AL9" s="236"/>
      <c r="AM9" s="237"/>
      <c r="AV9" s="3"/>
    </row>
    <row r="10" spans="1:48" s="3" customFormat="1" ht="20.25" customHeight="1">
      <c r="A10" s="183" t="s">
        <v>35</v>
      </c>
      <c r="B10" s="184"/>
      <c r="C10" s="184"/>
      <c r="D10" s="184"/>
      <c r="E10" s="184"/>
      <c r="F10" s="184"/>
      <c r="G10" s="184"/>
      <c r="H10" s="184"/>
      <c r="I10" s="184"/>
      <c r="J10" s="184"/>
      <c r="K10" s="185"/>
      <c r="L10" s="258"/>
      <c r="M10" s="259"/>
      <c r="N10" s="259"/>
      <c r="O10" s="259"/>
      <c r="P10" s="259"/>
      <c r="Q10" s="259"/>
      <c r="R10" s="259"/>
      <c r="S10" s="259"/>
      <c r="T10" s="259"/>
      <c r="U10" s="259"/>
      <c r="V10" s="259"/>
      <c r="W10" s="259"/>
      <c r="X10" s="259"/>
      <c r="Y10" s="259"/>
      <c r="Z10" s="259"/>
      <c r="AA10" s="259"/>
      <c r="AB10" s="259"/>
      <c r="AC10" s="259"/>
      <c r="AD10" s="259"/>
      <c r="AE10" s="259"/>
      <c r="AF10" s="260"/>
      <c r="AG10" s="245" t="s">
        <v>36</v>
      </c>
      <c r="AH10" s="227"/>
      <c r="AI10" s="228"/>
      <c r="AJ10" s="242"/>
      <c r="AK10" s="242"/>
      <c r="AL10" s="246" t="s">
        <v>37</v>
      </c>
      <c r="AM10" s="247"/>
      <c r="AP10" s="244"/>
      <c r="AQ10" s="244"/>
      <c r="AR10" s="244"/>
      <c r="AS10" s="244"/>
      <c r="AT10" s="244"/>
      <c r="AU10" s="244"/>
    </row>
    <row r="11" spans="1:48" s="3" customFormat="1" ht="18" hidden="1" customHeight="1">
      <c r="A11" s="248" t="s">
        <v>38</v>
      </c>
      <c r="B11" s="249"/>
      <c r="C11" s="249"/>
      <c r="D11" s="249"/>
      <c r="E11" s="249"/>
      <c r="F11" s="249"/>
      <c r="G11" s="249"/>
      <c r="H11" s="250"/>
      <c r="I11" s="5"/>
      <c r="J11" s="128"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1"/>
      <c r="B12" s="131"/>
      <c r="C12" s="131"/>
      <c r="D12" s="131"/>
      <c r="E12" s="131"/>
      <c r="F12" s="131"/>
      <c r="G12" s="131"/>
      <c r="H12" s="131"/>
      <c r="I12" s="132"/>
      <c r="J12" s="133"/>
      <c r="K12" s="132"/>
      <c r="L12" s="130"/>
      <c r="M12" s="130"/>
      <c r="N12" s="130"/>
      <c r="O12" s="130"/>
      <c r="P12" s="130"/>
      <c r="Q12" s="130"/>
      <c r="R12" s="130"/>
      <c r="S12" s="130"/>
      <c r="T12" s="130"/>
      <c r="U12" s="132"/>
      <c r="V12" s="130"/>
      <c r="W12" s="130"/>
      <c r="X12" s="130"/>
      <c r="Y12" s="133"/>
      <c r="Z12" s="134"/>
      <c r="AA12" s="132"/>
      <c r="AB12" s="130"/>
      <c r="AC12" s="130"/>
      <c r="AD12" s="130"/>
      <c r="AE12" s="130"/>
      <c r="AF12" s="130"/>
      <c r="AG12" s="130"/>
      <c r="AH12" s="130"/>
      <c r="AI12" s="130"/>
      <c r="AJ12" s="130"/>
      <c r="AK12" s="130"/>
      <c r="AL12" s="130"/>
      <c r="AM12" s="130"/>
    </row>
    <row r="13" spans="1:48" s="3" customFormat="1" ht="12">
      <c r="A13" s="216" t="s">
        <v>39</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row>
    <row r="14" spans="1:48" s="3" customFormat="1" ht="3" customHeight="1">
      <c r="I14" s="85"/>
      <c r="J14" s="13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07" t="s">
        <v>190</v>
      </c>
      <c r="B15" s="208"/>
      <c r="C15" s="208"/>
      <c r="D15" s="208"/>
      <c r="E15" s="208"/>
      <c r="F15" s="208"/>
      <c r="G15" s="208"/>
      <c r="H15" s="208"/>
      <c r="I15" s="208"/>
      <c r="J15" s="208"/>
      <c r="K15" s="208"/>
      <c r="L15" s="208"/>
      <c r="M15" s="208"/>
      <c r="N15" s="208"/>
      <c r="O15" s="208"/>
      <c r="P15" s="208"/>
      <c r="Q15" s="208"/>
      <c r="R15" s="208"/>
      <c r="S15" s="208"/>
      <c r="T15" s="208"/>
      <c r="U15" s="208"/>
      <c r="V15" s="208"/>
      <c r="W15" s="209"/>
      <c r="X15" s="204" t="s">
        <v>40</v>
      </c>
      <c r="Y15" s="205"/>
      <c r="Z15" s="206"/>
      <c r="AA15" s="261" t="s">
        <v>187</v>
      </c>
      <c r="AB15" s="262"/>
      <c r="AC15" s="262"/>
      <c r="AD15" s="262"/>
      <c r="AE15" s="262"/>
      <c r="AF15" s="262"/>
      <c r="AG15" s="262"/>
      <c r="AH15" s="262"/>
      <c r="AI15" s="262"/>
      <c r="AJ15" s="262"/>
      <c r="AK15" s="262"/>
      <c r="AL15" s="262"/>
      <c r="AM15" s="262"/>
    </row>
    <row r="16" spans="1:48" s="3" customFormat="1" ht="18" hidden="1" customHeight="1">
      <c r="A16" s="207" t="s">
        <v>191</v>
      </c>
      <c r="B16" s="208"/>
      <c r="C16" s="208"/>
      <c r="D16" s="208"/>
      <c r="E16" s="208"/>
      <c r="F16" s="208"/>
      <c r="G16" s="208"/>
      <c r="H16" s="208"/>
      <c r="I16" s="208"/>
      <c r="J16" s="208"/>
      <c r="K16" s="208"/>
      <c r="L16" s="208"/>
      <c r="M16" s="208"/>
      <c r="N16" s="208"/>
      <c r="O16" s="208"/>
      <c r="P16" s="208"/>
      <c r="Q16" s="208"/>
      <c r="R16" s="208"/>
      <c r="S16" s="208"/>
      <c r="T16" s="208"/>
      <c r="U16" s="208"/>
      <c r="V16" s="208"/>
      <c r="W16" s="209"/>
      <c r="X16" s="204" t="s">
        <v>40</v>
      </c>
      <c r="Y16" s="205"/>
      <c r="Z16" s="206"/>
      <c r="AA16" s="261" t="s">
        <v>186</v>
      </c>
      <c r="AB16" s="262"/>
      <c r="AC16" s="262"/>
      <c r="AD16" s="262"/>
      <c r="AE16" s="262"/>
      <c r="AF16" s="262"/>
      <c r="AG16" s="262"/>
      <c r="AH16" s="262"/>
      <c r="AI16" s="262"/>
      <c r="AJ16" s="262"/>
      <c r="AK16" s="262"/>
      <c r="AL16" s="262"/>
      <c r="AM16" s="262"/>
    </row>
    <row r="17" spans="1:48" s="3" customFormat="1" ht="18" customHeight="1">
      <c r="A17" s="210" t="s">
        <v>185</v>
      </c>
      <c r="B17" s="211"/>
      <c r="C17" s="211"/>
      <c r="D17" s="211"/>
      <c r="E17" s="211"/>
      <c r="F17" s="211"/>
      <c r="G17" s="211"/>
      <c r="H17" s="211"/>
      <c r="I17" s="211"/>
      <c r="J17" s="211"/>
      <c r="K17" s="211"/>
      <c r="L17" s="211"/>
      <c r="M17" s="211"/>
      <c r="N17" s="211"/>
      <c r="O17" s="211"/>
      <c r="P17" s="211"/>
      <c r="Q17" s="211"/>
      <c r="R17" s="211"/>
      <c r="S17" s="211"/>
      <c r="T17" s="211"/>
      <c r="U17" s="211"/>
      <c r="V17" s="211"/>
      <c r="W17" s="212"/>
      <c r="X17" s="204" t="s">
        <v>40</v>
      </c>
      <c r="Y17" s="205"/>
      <c r="Z17" s="206"/>
      <c r="AA17" s="146"/>
      <c r="AB17" s="146"/>
      <c r="AC17" s="146"/>
      <c r="AD17" s="146"/>
      <c r="AE17" s="146"/>
      <c r="AF17" s="146"/>
      <c r="AG17" s="146"/>
      <c r="AH17" s="146"/>
      <c r="AI17" s="146"/>
      <c r="AJ17" s="146"/>
      <c r="AK17" s="146"/>
      <c r="AL17" s="146"/>
      <c r="AM17" s="146"/>
    </row>
    <row r="18" spans="1:48" s="3" customFormat="1" ht="6" customHeight="1">
      <c r="I18" s="85"/>
      <c r="J18" s="135"/>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16" t="s">
        <v>192</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8"/>
    </row>
    <row r="20" spans="1:48" s="3" customFormat="1" ht="3" customHeight="1">
      <c r="I20" s="85"/>
      <c r="J20" s="13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07" t="s">
        <v>197</v>
      </c>
      <c r="B21" s="208"/>
      <c r="C21" s="208"/>
      <c r="D21" s="208"/>
      <c r="E21" s="208"/>
      <c r="F21" s="208"/>
      <c r="G21" s="208"/>
      <c r="H21" s="208"/>
      <c r="I21" s="208"/>
      <c r="J21" s="208"/>
      <c r="K21" s="208"/>
      <c r="L21" s="208"/>
      <c r="M21" s="208"/>
      <c r="N21" s="208"/>
      <c r="O21" s="208"/>
      <c r="P21" s="208"/>
      <c r="Q21" s="208"/>
      <c r="R21" s="208"/>
      <c r="S21" s="208"/>
      <c r="T21" s="208"/>
      <c r="U21" s="208"/>
      <c r="V21" s="208"/>
      <c r="W21" s="208"/>
      <c r="X21" s="204" t="s">
        <v>40</v>
      </c>
      <c r="Y21" s="205"/>
      <c r="Z21" s="206"/>
      <c r="AA21" s="148"/>
      <c r="AB21" s="148"/>
      <c r="AC21" s="148"/>
      <c r="AD21" s="148"/>
      <c r="AE21" s="148"/>
      <c r="AF21" s="148"/>
      <c r="AG21" s="148"/>
    </row>
    <row r="22" spans="1:48" s="3" customFormat="1" ht="18" hidden="1" customHeight="1">
      <c r="A22" s="207" t="s">
        <v>194</v>
      </c>
      <c r="B22" s="208"/>
      <c r="C22" s="208"/>
      <c r="D22" s="208"/>
      <c r="E22" s="208"/>
      <c r="F22" s="208"/>
      <c r="G22" s="208"/>
      <c r="H22" s="208"/>
      <c r="I22" s="208"/>
      <c r="J22" s="208"/>
      <c r="K22" s="208"/>
      <c r="L22" s="208"/>
      <c r="M22" s="208"/>
      <c r="N22" s="208"/>
      <c r="O22" s="208"/>
      <c r="P22" s="208"/>
      <c r="Q22" s="208"/>
      <c r="R22" s="208"/>
      <c r="S22" s="208"/>
      <c r="T22" s="208"/>
      <c r="U22" s="208"/>
      <c r="V22" s="208"/>
      <c r="W22" s="208"/>
      <c r="X22" s="204" t="s">
        <v>40</v>
      </c>
      <c r="Y22" s="205"/>
      <c r="Z22" s="206"/>
      <c r="AA22" s="148"/>
      <c r="AB22" s="148"/>
      <c r="AC22" s="148"/>
      <c r="AD22" s="148"/>
      <c r="AE22" s="148"/>
      <c r="AF22" s="148"/>
      <c r="AG22" s="148"/>
    </row>
    <row r="23" spans="1:48" s="3" customFormat="1" ht="6" customHeight="1">
      <c r="I23" s="85"/>
      <c r="J23" s="135"/>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16" t="s">
        <v>41</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8"/>
    </row>
    <row r="25" spans="1:48" s="3" customFormat="1" ht="3" customHeight="1">
      <c r="I25" s="85"/>
      <c r="J25" s="135"/>
      <c r="L25" s="6"/>
      <c r="M25" s="6"/>
      <c r="N25" s="6"/>
      <c r="O25" s="6"/>
      <c r="P25" s="6"/>
      <c r="Q25" s="6"/>
      <c r="R25" s="6"/>
      <c r="S25" s="6"/>
      <c r="T25" s="6"/>
      <c r="U25" s="6"/>
      <c r="V25" s="6"/>
      <c r="W25" s="6"/>
      <c r="X25" s="6"/>
      <c r="Y25" s="6"/>
      <c r="Z25" s="6"/>
      <c r="AA25" s="6"/>
      <c r="AB25" s="6"/>
      <c r="AC25" s="6"/>
      <c r="AD25" s="6"/>
      <c r="AE25" s="6"/>
      <c r="AF25" s="6"/>
      <c r="AG25" s="6"/>
      <c r="AH25" s="152"/>
      <c r="AI25" s="6"/>
      <c r="AJ25" s="6"/>
      <c r="AK25" s="6"/>
      <c r="AL25" s="6"/>
      <c r="AM25" s="6"/>
    </row>
    <row r="26" spans="1:48" ht="19.5" hidden="1" customHeight="1">
      <c r="A26" s="136" t="s">
        <v>181</v>
      </c>
      <c r="B26" s="3"/>
      <c r="C26" s="125"/>
      <c r="D26" s="3"/>
      <c r="E26" s="137"/>
      <c r="F26" s="3"/>
      <c r="G26" s="3"/>
      <c r="H26" s="3"/>
      <c r="I26" s="3"/>
      <c r="J26" s="138"/>
      <c r="K26" s="138"/>
      <c r="L26" s="138"/>
      <c r="M26" s="138"/>
      <c r="N26" s="138"/>
      <c r="O26" s="139"/>
      <c r="P26" s="125"/>
      <c r="S26" s="138"/>
      <c r="T26" s="135"/>
      <c r="U26" s="138"/>
      <c r="V26" s="138"/>
      <c r="W26" s="125"/>
      <c r="AC26" s="254"/>
      <c r="AD26" s="251" t="s">
        <v>42</v>
      </c>
      <c r="AE26" s="252"/>
      <c r="AF26" s="252"/>
      <c r="AG26" s="252"/>
      <c r="AH26" s="253"/>
      <c r="AI26" s="271" t="s">
        <v>43</v>
      </c>
      <c r="AJ26" s="272"/>
      <c r="AK26" s="272"/>
      <c r="AL26" s="272"/>
      <c r="AM26" s="273"/>
      <c r="AV26" s="3"/>
    </row>
    <row r="27" spans="1:48" hidden="1">
      <c r="A27" s="136"/>
      <c r="B27" s="3"/>
      <c r="C27" s="125"/>
      <c r="D27" s="3"/>
      <c r="E27" s="137"/>
      <c r="F27" s="3"/>
      <c r="G27" s="3"/>
      <c r="H27" s="3"/>
      <c r="I27" s="3"/>
      <c r="J27" s="138"/>
      <c r="K27" s="138"/>
      <c r="L27" s="138"/>
      <c r="M27" s="138"/>
      <c r="N27" s="138"/>
      <c r="O27" s="139"/>
      <c r="P27" s="125"/>
      <c r="S27" s="138"/>
      <c r="T27" s="135"/>
      <c r="U27" s="138"/>
      <c r="V27" s="138"/>
      <c r="W27" s="127"/>
      <c r="AC27" s="254"/>
      <c r="AD27" s="255" t="str">
        <f>IFERROR(VLOOKUP(L10,リスト!#REF!,2,FALSE),IFERROR(VLOOKUP(L10,リスト!B2:D8,2,FALSE)*AJ10,""))</f>
        <v/>
      </c>
      <c r="AE27" s="256"/>
      <c r="AF27" s="256"/>
      <c r="AG27" s="257" t="s">
        <v>6</v>
      </c>
      <c r="AH27" s="257"/>
      <c r="AI27" s="267">
        <f>MIN(AD27,ROUNDDOWN((H35+H44)/1000,0))</f>
        <v>0</v>
      </c>
      <c r="AJ27" s="268"/>
      <c r="AK27" s="268"/>
      <c r="AL27" s="263" t="s">
        <v>6</v>
      </c>
      <c r="AM27" s="264"/>
    </row>
    <row r="28" spans="1:48" ht="14.25" hidden="1" thickBot="1">
      <c r="A28" s="125" t="s">
        <v>183</v>
      </c>
      <c r="B28" s="3"/>
      <c r="C28" s="125"/>
      <c r="D28" s="3"/>
      <c r="E28" s="137"/>
      <c r="F28" s="3"/>
      <c r="G28" s="3"/>
      <c r="H28" s="3"/>
      <c r="I28" s="3"/>
      <c r="J28" s="138"/>
      <c r="K28" s="138"/>
      <c r="L28" s="138"/>
      <c r="M28" s="138"/>
      <c r="N28" s="138"/>
      <c r="O28" s="139"/>
      <c r="P28" s="125"/>
      <c r="S28" s="138"/>
      <c r="T28" s="135"/>
      <c r="U28" s="138"/>
      <c r="V28" s="138"/>
      <c r="W28" s="127"/>
      <c r="AC28" s="254"/>
      <c r="AD28" s="255"/>
      <c r="AE28" s="256"/>
      <c r="AF28" s="256"/>
      <c r="AG28" s="257"/>
      <c r="AH28" s="257"/>
      <c r="AI28" s="269"/>
      <c r="AJ28" s="270"/>
      <c r="AK28" s="270"/>
      <c r="AL28" s="265"/>
      <c r="AM28" s="266"/>
    </row>
    <row r="29" spans="1:48" ht="15" hidden="1" customHeight="1">
      <c r="A29" s="183" t="s">
        <v>44</v>
      </c>
      <c r="B29" s="184"/>
      <c r="C29" s="184"/>
      <c r="D29" s="184"/>
      <c r="E29" s="184"/>
      <c r="F29" s="184"/>
      <c r="G29" s="185"/>
      <c r="H29" s="184" t="s">
        <v>45</v>
      </c>
      <c r="I29" s="184"/>
      <c r="J29" s="184"/>
      <c r="K29" s="184"/>
      <c r="L29" s="184"/>
      <c r="M29" s="183" t="s">
        <v>46</v>
      </c>
      <c r="N29" s="184"/>
      <c r="O29" s="184"/>
      <c r="P29" s="184"/>
      <c r="Q29" s="184"/>
      <c r="R29" s="184"/>
      <c r="S29" s="184"/>
      <c r="T29" s="184"/>
      <c r="U29" s="184"/>
      <c r="V29" s="184"/>
      <c r="W29" s="184"/>
      <c r="X29" s="184"/>
      <c r="Y29" s="184"/>
      <c r="Z29" s="184"/>
      <c r="AA29" s="184"/>
      <c r="AB29" s="184"/>
      <c r="AC29" s="184"/>
      <c r="AD29" s="184"/>
      <c r="AE29" s="184"/>
      <c r="AF29" s="184"/>
      <c r="AG29" s="184"/>
      <c r="AH29" s="184"/>
      <c r="AI29" s="189"/>
      <c r="AJ29" s="189"/>
      <c r="AK29" s="189"/>
      <c r="AL29" s="189"/>
      <c r="AM29" s="190"/>
    </row>
    <row r="30" spans="1:48" ht="15" hidden="1" customHeight="1">
      <c r="A30" s="87" t="s">
        <v>47</v>
      </c>
      <c r="B30" s="88"/>
      <c r="C30" s="88"/>
      <c r="D30" s="88"/>
      <c r="E30" s="89"/>
      <c r="F30" s="89"/>
      <c r="G30" s="90"/>
      <c r="H30" s="191"/>
      <c r="I30" s="191"/>
      <c r="J30" s="191"/>
      <c r="K30" s="191"/>
      <c r="L30" s="191"/>
      <c r="M30" s="186"/>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8"/>
    </row>
    <row r="31" spans="1:48" ht="15" hidden="1" customHeight="1">
      <c r="A31" s="72" t="s">
        <v>48</v>
      </c>
      <c r="B31" s="73"/>
      <c r="C31" s="73"/>
      <c r="D31" s="73"/>
      <c r="E31" s="74"/>
      <c r="F31" s="74"/>
      <c r="G31" s="75"/>
      <c r="H31" s="200"/>
      <c r="I31" s="200"/>
      <c r="J31" s="200"/>
      <c r="K31" s="200"/>
      <c r="L31" s="200"/>
      <c r="M31" s="201"/>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3"/>
    </row>
    <row r="32" spans="1:48" ht="15" hidden="1" customHeight="1">
      <c r="A32" s="72" t="s">
        <v>49</v>
      </c>
      <c r="B32" s="73"/>
      <c r="C32" s="73"/>
      <c r="D32" s="73"/>
      <c r="E32" s="74"/>
      <c r="F32" s="74"/>
      <c r="G32" s="75"/>
      <c r="H32" s="200"/>
      <c r="I32" s="200"/>
      <c r="J32" s="200"/>
      <c r="K32" s="200"/>
      <c r="L32" s="200"/>
      <c r="M32" s="201"/>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3"/>
    </row>
    <row r="33" spans="1:48" ht="15" hidden="1" customHeight="1">
      <c r="A33" s="72" t="s">
        <v>50</v>
      </c>
      <c r="B33" s="73"/>
      <c r="C33" s="73"/>
      <c r="D33" s="73"/>
      <c r="E33" s="74"/>
      <c r="F33" s="74"/>
      <c r="G33" s="75"/>
      <c r="H33" s="200"/>
      <c r="I33" s="200"/>
      <c r="J33" s="200"/>
      <c r="K33" s="200"/>
      <c r="L33" s="200"/>
      <c r="M33" s="201"/>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3"/>
      <c r="AV33" s="3"/>
    </row>
    <row r="34" spans="1:48" ht="15" hidden="1" customHeight="1">
      <c r="A34" s="72" t="s">
        <v>51</v>
      </c>
      <c r="B34" s="73"/>
      <c r="C34" s="73"/>
      <c r="D34" s="73"/>
      <c r="E34" s="74"/>
      <c r="F34" s="74"/>
      <c r="G34" s="75"/>
      <c r="H34" s="200"/>
      <c r="I34" s="200"/>
      <c r="J34" s="200"/>
      <c r="K34" s="200"/>
      <c r="L34" s="200"/>
      <c r="M34" s="201"/>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3"/>
    </row>
    <row r="35" spans="1:48" ht="15" hidden="1" customHeight="1">
      <c r="A35" s="76" t="s">
        <v>24</v>
      </c>
      <c r="B35" s="77"/>
      <c r="C35" s="77"/>
      <c r="D35" s="77"/>
      <c r="E35" s="77"/>
      <c r="F35" s="77"/>
      <c r="G35" s="78"/>
      <c r="H35" s="192">
        <f>SUM(H30:L34)</f>
        <v>0</v>
      </c>
      <c r="I35" s="192"/>
      <c r="J35" s="192"/>
      <c r="K35" s="192"/>
      <c r="L35" s="193"/>
      <c r="M35" s="194"/>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7"/>
    </row>
    <row r="36" spans="1:48" hidden="1">
      <c r="A36" s="136"/>
      <c r="B36" s="3"/>
      <c r="C36" s="125"/>
      <c r="D36" s="3"/>
      <c r="E36" s="137"/>
      <c r="F36" s="3"/>
      <c r="G36" s="3"/>
      <c r="H36" s="3"/>
      <c r="I36" s="3"/>
      <c r="J36" s="138"/>
      <c r="K36" s="138"/>
      <c r="L36" s="138"/>
      <c r="M36" s="138"/>
      <c r="N36" s="138"/>
      <c r="O36" s="139"/>
      <c r="P36" s="125"/>
      <c r="S36" s="138"/>
      <c r="T36" s="135"/>
      <c r="U36" s="138"/>
      <c r="V36" s="138"/>
      <c r="W36" s="127"/>
      <c r="AD36" s="125"/>
      <c r="AE36" s="126"/>
      <c r="AF36" s="126"/>
      <c r="AG36" s="126"/>
      <c r="AH36" s="127"/>
      <c r="AI36" s="198"/>
      <c r="AJ36" s="198"/>
      <c r="AK36" s="198"/>
      <c r="AL36" s="199"/>
      <c r="AM36" s="199"/>
    </row>
    <row r="37" spans="1:48" hidden="1">
      <c r="A37" s="125" t="s">
        <v>184</v>
      </c>
      <c r="B37" s="3"/>
      <c r="C37" s="125"/>
      <c r="D37" s="3"/>
      <c r="E37" s="137"/>
      <c r="F37" s="3"/>
      <c r="G37" s="3"/>
      <c r="H37" s="3"/>
      <c r="I37" s="3"/>
      <c r="J37" s="138"/>
      <c r="K37" s="138"/>
      <c r="L37" s="138"/>
      <c r="M37" s="138"/>
      <c r="N37" s="138"/>
      <c r="O37" s="139"/>
      <c r="P37" s="125"/>
      <c r="S37" s="138"/>
      <c r="T37" s="135"/>
      <c r="U37" s="138"/>
      <c r="V37" s="138"/>
      <c r="W37" s="127"/>
      <c r="AD37" s="125"/>
      <c r="AE37" s="126"/>
      <c r="AF37" s="126"/>
      <c r="AG37" s="126"/>
      <c r="AH37" s="127"/>
      <c r="AI37" s="198"/>
      <c r="AJ37" s="198"/>
      <c r="AK37" s="198"/>
      <c r="AL37" s="199"/>
      <c r="AM37" s="199"/>
    </row>
    <row r="38" spans="1:48" ht="15" hidden="1" customHeight="1">
      <c r="A38" s="183" t="s">
        <v>44</v>
      </c>
      <c r="B38" s="184"/>
      <c r="C38" s="184"/>
      <c r="D38" s="184"/>
      <c r="E38" s="184"/>
      <c r="F38" s="184"/>
      <c r="G38" s="185"/>
      <c r="H38" s="184" t="s">
        <v>45</v>
      </c>
      <c r="I38" s="184"/>
      <c r="J38" s="184"/>
      <c r="K38" s="184"/>
      <c r="L38" s="184"/>
      <c r="M38" s="183" t="s">
        <v>46</v>
      </c>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5"/>
    </row>
    <row r="39" spans="1:48" ht="15" hidden="1" customHeight="1">
      <c r="A39" s="87" t="s">
        <v>47</v>
      </c>
      <c r="B39" s="88"/>
      <c r="C39" s="88"/>
      <c r="D39" s="88"/>
      <c r="E39" s="89"/>
      <c r="F39" s="89"/>
      <c r="G39" s="90"/>
      <c r="H39" s="191"/>
      <c r="I39" s="191"/>
      <c r="J39" s="191"/>
      <c r="K39" s="191"/>
      <c r="L39" s="191"/>
      <c r="M39" s="186"/>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8"/>
    </row>
    <row r="40" spans="1:48" ht="15" hidden="1" customHeight="1">
      <c r="A40" s="72" t="s">
        <v>48</v>
      </c>
      <c r="B40" s="73"/>
      <c r="C40" s="73"/>
      <c r="D40" s="73"/>
      <c r="E40" s="74"/>
      <c r="F40" s="74"/>
      <c r="G40" s="75"/>
      <c r="H40" s="200"/>
      <c r="I40" s="200"/>
      <c r="J40" s="200"/>
      <c r="K40" s="200"/>
      <c r="L40" s="200"/>
      <c r="M40" s="201"/>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3"/>
    </row>
    <row r="41" spans="1:48" ht="15" hidden="1" customHeight="1">
      <c r="A41" s="72" t="s">
        <v>49</v>
      </c>
      <c r="B41" s="73"/>
      <c r="C41" s="73"/>
      <c r="D41" s="73"/>
      <c r="E41" s="74"/>
      <c r="F41" s="74"/>
      <c r="G41" s="75"/>
      <c r="H41" s="200"/>
      <c r="I41" s="200"/>
      <c r="J41" s="200"/>
      <c r="K41" s="200"/>
      <c r="L41" s="200"/>
      <c r="M41" s="201"/>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3"/>
    </row>
    <row r="42" spans="1:48" ht="15" hidden="1" customHeight="1">
      <c r="A42" s="72" t="s">
        <v>50</v>
      </c>
      <c r="B42" s="73"/>
      <c r="C42" s="73"/>
      <c r="D42" s="73"/>
      <c r="E42" s="74"/>
      <c r="F42" s="74"/>
      <c r="G42" s="75"/>
      <c r="H42" s="200"/>
      <c r="I42" s="200"/>
      <c r="J42" s="200"/>
      <c r="K42" s="200"/>
      <c r="L42" s="200"/>
      <c r="M42" s="201"/>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3"/>
      <c r="AV42" s="3"/>
    </row>
    <row r="43" spans="1:48" ht="15" hidden="1" customHeight="1">
      <c r="A43" s="72" t="s">
        <v>51</v>
      </c>
      <c r="B43" s="73"/>
      <c r="C43" s="73"/>
      <c r="D43" s="73"/>
      <c r="E43" s="74"/>
      <c r="F43" s="74"/>
      <c r="G43" s="75"/>
      <c r="H43" s="200"/>
      <c r="I43" s="200"/>
      <c r="J43" s="200"/>
      <c r="K43" s="200"/>
      <c r="L43" s="200"/>
      <c r="M43" s="201"/>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3"/>
    </row>
    <row r="44" spans="1:48" ht="15" hidden="1" customHeight="1">
      <c r="A44" s="76" t="s">
        <v>24</v>
      </c>
      <c r="B44" s="77"/>
      <c r="C44" s="77"/>
      <c r="D44" s="77"/>
      <c r="E44" s="77"/>
      <c r="F44" s="77"/>
      <c r="G44" s="78"/>
      <c r="H44" s="192">
        <f>SUM(H39:L43)</f>
        <v>0</v>
      </c>
      <c r="I44" s="192"/>
      <c r="J44" s="192"/>
      <c r="K44" s="192"/>
      <c r="L44" s="193"/>
      <c r="M44" s="194"/>
      <c r="N44" s="195"/>
      <c r="O44" s="195"/>
      <c r="P44" s="195"/>
      <c r="Q44" s="195"/>
      <c r="R44" s="195"/>
      <c r="S44" s="195"/>
      <c r="T44" s="195"/>
      <c r="U44" s="195"/>
      <c r="V44" s="195"/>
      <c r="W44" s="195"/>
      <c r="X44" s="195"/>
      <c r="Y44" s="195"/>
      <c r="Z44" s="195"/>
      <c r="AA44" s="195"/>
      <c r="AB44" s="195"/>
      <c r="AC44" s="195"/>
      <c r="AD44" s="195"/>
      <c r="AE44" s="195"/>
      <c r="AF44" s="195"/>
      <c r="AG44" s="195"/>
      <c r="AH44" s="196"/>
      <c r="AI44" s="195"/>
      <c r="AJ44" s="195"/>
      <c r="AK44" s="195"/>
      <c r="AL44" s="195"/>
      <c r="AM44" s="197"/>
    </row>
    <row r="45" spans="1:48" ht="6" customHeight="1" thickBot="1">
      <c r="A45" s="140"/>
      <c r="B45" s="140"/>
      <c r="C45" s="140"/>
      <c r="D45" s="140"/>
      <c r="E45" s="141"/>
      <c r="F45" s="141"/>
      <c r="G45" s="141"/>
      <c r="H45" s="141"/>
      <c r="I45" s="141"/>
      <c r="J45" s="142"/>
      <c r="K45" s="142"/>
      <c r="L45" s="142"/>
      <c r="M45" s="142"/>
      <c r="N45" s="142"/>
      <c r="AH45" s="151"/>
    </row>
    <row r="46" spans="1:48" s="3" customFormat="1" ht="19.5" customHeight="1">
      <c r="A46" s="147" t="s">
        <v>196</v>
      </c>
      <c r="B46" s="68"/>
      <c r="C46" s="68"/>
      <c r="D46" s="68"/>
      <c r="E46" s="68"/>
      <c r="F46" s="68"/>
      <c r="G46" s="68"/>
      <c r="H46" s="68"/>
      <c r="I46" s="69"/>
      <c r="J46" s="71"/>
      <c r="K46" s="68"/>
      <c r="L46" s="70"/>
      <c r="M46" s="70"/>
      <c r="N46" s="70"/>
      <c r="O46" s="68"/>
      <c r="P46" s="68"/>
      <c r="Q46" s="68"/>
      <c r="R46" s="68"/>
      <c r="S46" s="68"/>
      <c r="T46" s="79"/>
      <c r="U46" s="79"/>
      <c r="V46" s="79"/>
      <c r="W46" s="79"/>
      <c r="AC46" s="254"/>
      <c r="AD46" s="251" t="s">
        <v>42</v>
      </c>
      <c r="AE46" s="252"/>
      <c r="AF46" s="252"/>
      <c r="AG46" s="252"/>
      <c r="AH46" s="252"/>
      <c r="AI46" s="271" t="s">
        <v>43</v>
      </c>
      <c r="AJ46" s="272"/>
      <c r="AK46" s="272"/>
      <c r="AL46" s="272"/>
      <c r="AM46" s="273"/>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54"/>
      <c r="AD47" s="274" t="str">
        <f>IFERROR(VLOOKUP(L10,リスト!B2:E8,4,FALSE)*AJ10,"")</f>
        <v/>
      </c>
      <c r="AE47" s="275"/>
      <c r="AF47" s="275"/>
      <c r="AG47" s="278" t="s">
        <v>6</v>
      </c>
      <c r="AH47" s="278"/>
      <c r="AI47" s="280" t="str">
        <f>IF(AD47="","",MIN(AD47,ROUNDDOWN(H55/1000,0)))</f>
        <v/>
      </c>
      <c r="AJ47" s="281"/>
      <c r="AK47" s="281"/>
      <c r="AL47" s="278" t="s">
        <v>6</v>
      </c>
      <c r="AM47" s="279"/>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54"/>
      <c r="AD48" s="276"/>
      <c r="AE48" s="277"/>
      <c r="AF48" s="277"/>
      <c r="AG48" s="278"/>
      <c r="AH48" s="278"/>
      <c r="AI48" s="282"/>
      <c r="AJ48" s="283"/>
      <c r="AK48" s="283"/>
      <c r="AL48" s="278"/>
      <c r="AM48" s="279"/>
      <c r="AT48" s="4"/>
    </row>
    <row r="49" spans="1:48" ht="15" customHeight="1">
      <c r="A49" s="183" t="s">
        <v>44</v>
      </c>
      <c r="B49" s="184"/>
      <c r="C49" s="184"/>
      <c r="D49" s="184"/>
      <c r="E49" s="184"/>
      <c r="F49" s="184"/>
      <c r="G49" s="185"/>
      <c r="H49" s="184" t="s">
        <v>45</v>
      </c>
      <c r="I49" s="184"/>
      <c r="J49" s="184"/>
      <c r="K49" s="184"/>
      <c r="L49" s="184"/>
      <c r="M49" s="183" t="s">
        <v>226</v>
      </c>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5"/>
    </row>
    <row r="50" spans="1:48" ht="15" customHeight="1">
      <c r="A50" s="87" t="s">
        <v>198</v>
      </c>
      <c r="B50" s="88"/>
      <c r="D50" s="88"/>
      <c r="E50" s="89"/>
      <c r="F50" s="89"/>
      <c r="G50" s="90"/>
      <c r="H50" s="191"/>
      <c r="I50" s="191"/>
      <c r="J50" s="191"/>
      <c r="K50" s="191"/>
      <c r="L50" s="191"/>
      <c r="M50" s="284"/>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6"/>
    </row>
    <row r="51" spans="1:48" ht="15" customHeight="1">
      <c r="A51" s="72" t="s">
        <v>49</v>
      </c>
      <c r="B51" s="73"/>
      <c r="C51" s="73"/>
      <c r="D51" s="73"/>
      <c r="E51" s="74"/>
      <c r="F51" s="74"/>
      <c r="G51" s="75"/>
      <c r="H51" s="200"/>
      <c r="I51" s="200"/>
      <c r="J51" s="200"/>
      <c r="K51" s="200"/>
      <c r="L51" s="200"/>
      <c r="M51" s="287"/>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9"/>
    </row>
    <row r="52" spans="1:48" ht="15" customHeight="1">
      <c r="A52" s="72"/>
      <c r="B52" s="73"/>
      <c r="C52" s="73"/>
      <c r="D52" s="73"/>
      <c r="E52" s="74"/>
      <c r="F52" s="74"/>
      <c r="G52" s="75"/>
      <c r="H52" s="200"/>
      <c r="I52" s="200"/>
      <c r="J52" s="200"/>
      <c r="K52" s="200"/>
      <c r="L52" s="200"/>
      <c r="M52" s="287"/>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9"/>
    </row>
    <row r="53" spans="1:48" ht="15" customHeight="1">
      <c r="A53" s="72"/>
      <c r="B53" s="73"/>
      <c r="C53" s="73"/>
      <c r="D53" s="73"/>
      <c r="E53" s="74"/>
      <c r="F53" s="74"/>
      <c r="G53" s="75"/>
      <c r="H53" s="200"/>
      <c r="I53" s="200"/>
      <c r="J53" s="200"/>
      <c r="K53" s="200"/>
      <c r="L53" s="200"/>
      <c r="M53" s="287"/>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9"/>
    </row>
    <row r="54" spans="1:48" ht="15" customHeight="1">
      <c r="A54" s="72"/>
      <c r="B54" s="73"/>
      <c r="C54" s="73"/>
      <c r="D54" s="73"/>
      <c r="E54" s="74"/>
      <c r="F54" s="74"/>
      <c r="G54" s="75"/>
      <c r="H54" s="200"/>
      <c r="I54" s="200"/>
      <c r="J54" s="200"/>
      <c r="K54" s="200"/>
      <c r="L54" s="200"/>
      <c r="M54" s="287"/>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9"/>
    </row>
    <row r="55" spans="1:48" ht="15" customHeight="1">
      <c r="A55" s="76" t="s">
        <v>24</v>
      </c>
      <c r="B55" s="80"/>
      <c r="C55" s="80"/>
      <c r="D55" s="80"/>
      <c r="E55" s="77"/>
      <c r="F55" s="77"/>
      <c r="G55" s="78"/>
      <c r="H55" s="192">
        <f>SUM(H50:L54)</f>
        <v>0</v>
      </c>
      <c r="I55" s="192"/>
      <c r="J55" s="192"/>
      <c r="K55" s="192"/>
      <c r="L55" s="193"/>
      <c r="M55" s="194"/>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7"/>
    </row>
    <row r="56" spans="1:48" ht="4.5" customHeight="1">
      <c r="A56" s="140"/>
      <c r="B56" s="140"/>
      <c r="C56" s="140"/>
      <c r="D56" s="140"/>
      <c r="E56" s="143"/>
      <c r="F56" s="143"/>
      <c r="G56" s="143"/>
      <c r="H56" s="143"/>
      <c r="I56" s="143"/>
      <c r="J56" s="144"/>
      <c r="K56" s="144"/>
      <c r="L56" s="144"/>
      <c r="M56" s="144"/>
      <c r="N56" s="144"/>
      <c r="O56" s="143"/>
      <c r="P56" s="143"/>
      <c r="Q56" s="143"/>
      <c r="R56" s="143"/>
      <c r="S56" s="143"/>
      <c r="T56" s="143"/>
      <c r="U56" s="143"/>
      <c r="V56" s="143"/>
      <c r="W56" s="143"/>
      <c r="X56" s="143"/>
      <c r="Y56" s="145"/>
      <c r="Z56" s="145"/>
      <c r="AA56" s="145"/>
      <c r="AB56" s="145"/>
      <c r="AC56" s="145"/>
      <c r="AD56" s="145"/>
      <c r="AE56" s="143"/>
      <c r="AF56" s="143"/>
      <c r="AG56" s="143"/>
      <c r="AH56" s="143"/>
      <c r="AI56" s="143"/>
      <c r="AJ56" s="143"/>
      <c r="AK56" s="143"/>
      <c r="AL56" s="143"/>
      <c r="AM56" s="143"/>
    </row>
    <row r="57" spans="1:48">
      <c r="A57" s="2" t="s">
        <v>193</v>
      </c>
    </row>
    <row r="58" spans="1:48">
      <c r="A58" s="2" t="s">
        <v>225</v>
      </c>
    </row>
    <row r="59" spans="1:48">
      <c r="AI59" s="199"/>
      <c r="AJ59" s="199"/>
      <c r="AK59" s="199"/>
      <c r="AL59" s="199"/>
      <c r="AM59" s="199"/>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3">
    <dataValidation imeMode="halfAlpha" allowBlank="1" showInputMessage="1" showErrorMessage="1" sqref="S26:V28 J26:N28 S37:V37 J37:N37" xr:uid="{FBB17609-05B6-4E3F-A24F-FFC3F1B9964B}"/>
    <dataValidation type="list" allowBlank="1" showInputMessage="1" showErrorMessage="1" sqref="X15:Z17 X21:Z22" xr:uid="{0CEB6DA2-E846-4329-9501-D947D3C50CB6}">
      <formula1>"✔"</formula1>
    </dataValidation>
    <dataValidation allowBlank="1" sqref="D9:G9" xr:uid="{C1182BD4-6954-4234-8D3A-80F81112B5E4}"/>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0EF7E537-07F6-47A7-B8BA-3F430B5DDB4F}">
          <x14:formula1>
            <xm:f>リスト!$B$2:$B$8</xm:f>
          </x14:formula1>
          <xm:sqref>L10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B4E57-F2C8-4657-98CD-099382D51B4B}">
  <dimension ref="A1:AV59"/>
  <sheetViews>
    <sheetView showGridLines="0" showZeros="0" zoomScaleNormal="100" zoomScaleSheetLayoutView="100" workbookViewId="0">
      <selection activeCell="P19" sqref="P19:V1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13" t="s">
        <v>201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5"/>
    </row>
    <row r="4" spans="1:48" ht="9"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row>
    <row r="5" spans="1:48">
      <c r="A5" s="216" t="s">
        <v>28</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8"/>
    </row>
    <row r="6" spans="1:48" ht="4.5" customHeight="1">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row>
    <row r="7" spans="1:48" ht="17.25" customHeight="1">
      <c r="A7" s="183" t="s">
        <v>29</v>
      </c>
      <c r="B7" s="184"/>
      <c r="C7" s="184"/>
      <c r="D7" s="184"/>
      <c r="E7" s="184"/>
      <c r="F7" s="184"/>
      <c r="G7" s="185"/>
      <c r="H7" s="238"/>
      <c r="I7" s="239"/>
      <c r="J7" s="239"/>
      <c r="K7" s="239"/>
      <c r="L7" s="239"/>
      <c r="M7" s="239"/>
      <c r="N7" s="240"/>
      <c r="O7" s="183" t="s">
        <v>30</v>
      </c>
      <c r="P7" s="184"/>
      <c r="Q7" s="184"/>
      <c r="R7" s="184"/>
      <c r="S7" s="185"/>
      <c r="T7" s="241"/>
      <c r="U7" s="242"/>
      <c r="V7" s="242"/>
      <c r="W7" s="242"/>
      <c r="X7" s="242"/>
      <c r="Y7" s="242"/>
      <c r="Z7" s="242"/>
      <c r="AA7" s="242"/>
      <c r="AB7" s="242"/>
      <c r="AC7" s="242"/>
      <c r="AD7" s="242"/>
      <c r="AE7" s="242"/>
      <c r="AF7" s="242"/>
      <c r="AG7" s="242"/>
      <c r="AH7" s="242"/>
      <c r="AI7" s="242"/>
      <c r="AJ7" s="242"/>
      <c r="AK7" s="242"/>
      <c r="AL7" s="242"/>
      <c r="AM7" s="243"/>
    </row>
    <row r="8" spans="1:48">
      <c r="A8" s="219" t="s">
        <v>31</v>
      </c>
      <c r="B8" s="220"/>
      <c r="C8" s="221"/>
      <c r="D8" s="183" t="s">
        <v>32</v>
      </c>
      <c r="E8" s="184"/>
      <c r="F8" s="184"/>
      <c r="G8" s="185"/>
      <c r="H8" s="183" t="s">
        <v>20</v>
      </c>
      <c r="I8" s="184"/>
      <c r="J8" s="184"/>
      <c r="K8" s="184"/>
      <c r="L8" s="184"/>
      <c r="M8" s="184"/>
      <c r="N8" s="184"/>
      <c r="O8" s="184"/>
      <c r="P8" s="184"/>
      <c r="Q8" s="184"/>
      <c r="R8" s="184"/>
      <c r="S8" s="185"/>
      <c r="T8" s="219" t="s">
        <v>33</v>
      </c>
      <c r="U8" s="220"/>
      <c r="V8" s="221"/>
      <c r="W8" s="183" t="s">
        <v>14</v>
      </c>
      <c r="X8" s="184"/>
      <c r="Y8" s="184"/>
      <c r="Z8" s="184"/>
      <c r="AA8" s="184"/>
      <c r="AB8" s="184"/>
      <c r="AC8" s="184"/>
      <c r="AD8" s="184"/>
      <c r="AE8" s="184"/>
      <c r="AF8" s="185"/>
      <c r="AG8" s="226" t="s">
        <v>34</v>
      </c>
      <c r="AH8" s="227"/>
      <c r="AI8" s="227"/>
      <c r="AJ8" s="227"/>
      <c r="AK8" s="227"/>
      <c r="AL8" s="227"/>
      <c r="AM8" s="228"/>
    </row>
    <row r="9" spans="1:48" ht="17.25" customHeight="1">
      <c r="A9" s="222"/>
      <c r="B9" s="189"/>
      <c r="C9" s="190"/>
      <c r="D9" s="223" t="s">
        <v>189</v>
      </c>
      <c r="E9" s="224"/>
      <c r="F9" s="224"/>
      <c r="G9" s="225"/>
      <c r="H9" s="229"/>
      <c r="I9" s="230"/>
      <c r="J9" s="230"/>
      <c r="K9" s="230"/>
      <c r="L9" s="230"/>
      <c r="M9" s="230"/>
      <c r="N9" s="230"/>
      <c r="O9" s="230"/>
      <c r="P9" s="230"/>
      <c r="Q9" s="230"/>
      <c r="R9" s="230"/>
      <c r="S9" s="231"/>
      <c r="T9" s="222"/>
      <c r="U9" s="189"/>
      <c r="V9" s="190"/>
      <c r="W9" s="232"/>
      <c r="X9" s="233"/>
      <c r="Y9" s="233"/>
      <c r="Z9" s="233"/>
      <c r="AA9" s="233"/>
      <c r="AB9" s="233"/>
      <c r="AC9" s="233"/>
      <c r="AD9" s="233"/>
      <c r="AE9" s="233"/>
      <c r="AF9" s="234"/>
      <c r="AG9" s="235" t="s">
        <v>211</v>
      </c>
      <c r="AH9" s="236"/>
      <c r="AI9" s="236"/>
      <c r="AJ9" s="236"/>
      <c r="AK9" s="236"/>
      <c r="AL9" s="236"/>
      <c r="AM9" s="237"/>
      <c r="AV9" s="3"/>
    </row>
    <row r="10" spans="1:48" s="3" customFormat="1" ht="20.25" customHeight="1">
      <c r="A10" s="183" t="s">
        <v>35</v>
      </c>
      <c r="B10" s="184"/>
      <c r="C10" s="184"/>
      <c r="D10" s="184"/>
      <c r="E10" s="184"/>
      <c r="F10" s="184"/>
      <c r="G10" s="184"/>
      <c r="H10" s="184"/>
      <c r="I10" s="184"/>
      <c r="J10" s="184"/>
      <c r="K10" s="185"/>
      <c r="L10" s="258"/>
      <c r="M10" s="259"/>
      <c r="N10" s="259"/>
      <c r="O10" s="259"/>
      <c r="P10" s="259"/>
      <c r="Q10" s="259"/>
      <c r="R10" s="259"/>
      <c r="S10" s="259"/>
      <c r="T10" s="259"/>
      <c r="U10" s="259"/>
      <c r="V10" s="259"/>
      <c r="W10" s="259"/>
      <c r="X10" s="259"/>
      <c r="Y10" s="259"/>
      <c r="Z10" s="259"/>
      <c r="AA10" s="259"/>
      <c r="AB10" s="259"/>
      <c r="AC10" s="259"/>
      <c r="AD10" s="259"/>
      <c r="AE10" s="259"/>
      <c r="AF10" s="260"/>
      <c r="AG10" s="245" t="s">
        <v>36</v>
      </c>
      <c r="AH10" s="227"/>
      <c r="AI10" s="228"/>
      <c r="AJ10" s="242"/>
      <c r="AK10" s="242"/>
      <c r="AL10" s="246" t="s">
        <v>37</v>
      </c>
      <c r="AM10" s="247"/>
      <c r="AP10" s="244"/>
      <c r="AQ10" s="244"/>
      <c r="AR10" s="244"/>
      <c r="AS10" s="244"/>
      <c r="AT10" s="244"/>
      <c r="AU10" s="244"/>
    </row>
    <row r="11" spans="1:48" s="3" customFormat="1" ht="18" hidden="1" customHeight="1">
      <c r="A11" s="248" t="s">
        <v>38</v>
      </c>
      <c r="B11" s="249"/>
      <c r="C11" s="249"/>
      <c r="D11" s="249"/>
      <c r="E11" s="249"/>
      <c r="F11" s="249"/>
      <c r="G11" s="249"/>
      <c r="H11" s="250"/>
      <c r="I11" s="5"/>
      <c r="J11" s="128"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1"/>
      <c r="B12" s="131"/>
      <c r="C12" s="131"/>
      <c r="D12" s="131"/>
      <c r="E12" s="131"/>
      <c r="F12" s="131"/>
      <c r="G12" s="131"/>
      <c r="H12" s="131"/>
      <c r="I12" s="132"/>
      <c r="J12" s="133"/>
      <c r="K12" s="132"/>
      <c r="L12" s="130"/>
      <c r="M12" s="130"/>
      <c r="N12" s="130"/>
      <c r="O12" s="130"/>
      <c r="P12" s="130"/>
      <c r="Q12" s="130"/>
      <c r="R12" s="130"/>
      <c r="S12" s="130"/>
      <c r="T12" s="130"/>
      <c r="U12" s="132"/>
      <c r="V12" s="130"/>
      <c r="W12" s="130"/>
      <c r="X12" s="130"/>
      <c r="Y12" s="133"/>
      <c r="Z12" s="134"/>
      <c r="AA12" s="132"/>
      <c r="AB12" s="130"/>
      <c r="AC12" s="130"/>
      <c r="AD12" s="130"/>
      <c r="AE12" s="130"/>
      <c r="AF12" s="130"/>
      <c r="AG12" s="130"/>
      <c r="AH12" s="130"/>
      <c r="AI12" s="130"/>
      <c r="AJ12" s="130"/>
      <c r="AK12" s="130"/>
      <c r="AL12" s="130"/>
      <c r="AM12" s="130"/>
    </row>
    <row r="13" spans="1:48" s="3" customFormat="1" ht="12">
      <c r="A13" s="216" t="s">
        <v>39</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row>
    <row r="14" spans="1:48" s="3" customFormat="1" ht="3" customHeight="1">
      <c r="I14" s="85"/>
      <c r="J14" s="13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07" t="s">
        <v>190</v>
      </c>
      <c r="B15" s="208"/>
      <c r="C15" s="208"/>
      <c r="D15" s="208"/>
      <c r="E15" s="208"/>
      <c r="F15" s="208"/>
      <c r="G15" s="208"/>
      <c r="H15" s="208"/>
      <c r="I15" s="208"/>
      <c r="J15" s="208"/>
      <c r="K15" s="208"/>
      <c r="L15" s="208"/>
      <c r="M15" s="208"/>
      <c r="N15" s="208"/>
      <c r="O15" s="208"/>
      <c r="P15" s="208"/>
      <c r="Q15" s="208"/>
      <c r="R15" s="208"/>
      <c r="S15" s="208"/>
      <c r="T15" s="208"/>
      <c r="U15" s="208"/>
      <c r="V15" s="208"/>
      <c r="W15" s="209"/>
      <c r="X15" s="204" t="s">
        <v>40</v>
      </c>
      <c r="Y15" s="205"/>
      <c r="Z15" s="206"/>
      <c r="AA15" s="261" t="s">
        <v>187</v>
      </c>
      <c r="AB15" s="262"/>
      <c r="AC15" s="262"/>
      <c r="AD15" s="262"/>
      <c r="AE15" s="262"/>
      <c r="AF15" s="262"/>
      <c r="AG15" s="262"/>
      <c r="AH15" s="262"/>
      <c r="AI15" s="262"/>
      <c r="AJ15" s="262"/>
      <c r="AK15" s="262"/>
      <c r="AL15" s="262"/>
      <c r="AM15" s="262"/>
    </row>
    <row r="16" spans="1:48" s="3" customFormat="1" ht="18" hidden="1" customHeight="1">
      <c r="A16" s="207" t="s">
        <v>191</v>
      </c>
      <c r="B16" s="208"/>
      <c r="C16" s="208"/>
      <c r="D16" s="208"/>
      <c r="E16" s="208"/>
      <c r="F16" s="208"/>
      <c r="G16" s="208"/>
      <c r="H16" s="208"/>
      <c r="I16" s="208"/>
      <c r="J16" s="208"/>
      <c r="K16" s="208"/>
      <c r="L16" s="208"/>
      <c r="M16" s="208"/>
      <c r="N16" s="208"/>
      <c r="O16" s="208"/>
      <c r="P16" s="208"/>
      <c r="Q16" s="208"/>
      <c r="R16" s="208"/>
      <c r="S16" s="208"/>
      <c r="T16" s="208"/>
      <c r="U16" s="208"/>
      <c r="V16" s="208"/>
      <c r="W16" s="209"/>
      <c r="X16" s="204" t="s">
        <v>40</v>
      </c>
      <c r="Y16" s="205"/>
      <c r="Z16" s="206"/>
      <c r="AA16" s="261" t="s">
        <v>186</v>
      </c>
      <c r="AB16" s="262"/>
      <c r="AC16" s="262"/>
      <c r="AD16" s="262"/>
      <c r="AE16" s="262"/>
      <c r="AF16" s="262"/>
      <c r="AG16" s="262"/>
      <c r="AH16" s="262"/>
      <c r="AI16" s="262"/>
      <c r="AJ16" s="262"/>
      <c r="AK16" s="262"/>
      <c r="AL16" s="262"/>
      <c r="AM16" s="262"/>
    </row>
    <row r="17" spans="1:48" s="3" customFormat="1" ht="18" customHeight="1">
      <c r="A17" s="210" t="s">
        <v>185</v>
      </c>
      <c r="B17" s="211"/>
      <c r="C17" s="211"/>
      <c r="D17" s="211"/>
      <c r="E17" s="211"/>
      <c r="F17" s="211"/>
      <c r="G17" s="211"/>
      <c r="H17" s="211"/>
      <c r="I17" s="211"/>
      <c r="J17" s="211"/>
      <c r="K17" s="211"/>
      <c r="L17" s="211"/>
      <c r="M17" s="211"/>
      <c r="N17" s="211"/>
      <c r="O17" s="211"/>
      <c r="P17" s="211"/>
      <c r="Q17" s="211"/>
      <c r="R17" s="211"/>
      <c r="S17" s="211"/>
      <c r="T17" s="211"/>
      <c r="U17" s="211"/>
      <c r="V17" s="211"/>
      <c r="W17" s="212"/>
      <c r="X17" s="204" t="s">
        <v>40</v>
      </c>
      <c r="Y17" s="205"/>
      <c r="Z17" s="206"/>
      <c r="AA17" s="146"/>
      <c r="AB17" s="146"/>
      <c r="AC17" s="146"/>
      <c r="AD17" s="146"/>
      <c r="AE17" s="146"/>
      <c r="AF17" s="146"/>
      <c r="AG17" s="146"/>
      <c r="AH17" s="146"/>
      <c r="AI17" s="146"/>
      <c r="AJ17" s="146"/>
      <c r="AK17" s="146"/>
      <c r="AL17" s="146"/>
      <c r="AM17" s="146"/>
    </row>
    <row r="18" spans="1:48" s="3" customFormat="1" ht="6" customHeight="1">
      <c r="I18" s="85"/>
      <c r="J18" s="135"/>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16" t="s">
        <v>192</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8"/>
    </row>
    <row r="20" spans="1:48" s="3" customFormat="1" ht="3" customHeight="1">
      <c r="I20" s="85"/>
      <c r="J20" s="13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07" t="s">
        <v>197</v>
      </c>
      <c r="B21" s="208"/>
      <c r="C21" s="208"/>
      <c r="D21" s="208"/>
      <c r="E21" s="208"/>
      <c r="F21" s="208"/>
      <c r="G21" s="208"/>
      <c r="H21" s="208"/>
      <c r="I21" s="208"/>
      <c r="J21" s="208"/>
      <c r="K21" s="208"/>
      <c r="L21" s="208"/>
      <c r="M21" s="208"/>
      <c r="N21" s="208"/>
      <c r="O21" s="208"/>
      <c r="P21" s="208"/>
      <c r="Q21" s="208"/>
      <c r="R21" s="208"/>
      <c r="S21" s="208"/>
      <c r="T21" s="208"/>
      <c r="U21" s="208"/>
      <c r="V21" s="208"/>
      <c r="W21" s="208"/>
      <c r="X21" s="204" t="s">
        <v>40</v>
      </c>
      <c r="Y21" s="205"/>
      <c r="Z21" s="206"/>
      <c r="AA21" s="148"/>
      <c r="AB21" s="148"/>
      <c r="AC21" s="148"/>
      <c r="AD21" s="148"/>
      <c r="AE21" s="148"/>
      <c r="AF21" s="148"/>
      <c r="AG21" s="148"/>
    </row>
    <row r="22" spans="1:48" s="3" customFormat="1" ht="18" hidden="1" customHeight="1">
      <c r="A22" s="207" t="s">
        <v>194</v>
      </c>
      <c r="B22" s="208"/>
      <c r="C22" s="208"/>
      <c r="D22" s="208"/>
      <c r="E22" s="208"/>
      <c r="F22" s="208"/>
      <c r="G22" s="208"/>
      <c r="H22" s="208"/>
      <c r="I22" s="208"/>
      <c r="J22" s="208"/>
      <c r="K22" s="208"/>
      <c r="L22" s="208"/>
      <c r="M22" s="208"/>
      <c r="N22" s="208"/>
      <c r="O22" s="208"/>
      <c r="P22" s="208"/>
      <c r="Q22" s="208"/>
      <c r="R22" s="208"/>
      <c r="S22" s="208"/>
      <c r="T22" s="208"/>
      <c r="U22" s="208"/>
      <c r="V22" s="208"/>
      <c r="W22" s="208"/>
      <c r="X22" s="204" t="s">
        <v>40</v>
      </c>
      <c r="Y22" s="205"/>
      <c r="Z22" s="206"/>
      <c r="AA22" s="148"/>
      <c r="AB22" s="148"/>
      <c r="AC22" s="148"/>
      <c r="AD22" s="148"/>
      <c r="AE22" s="148"/>
      <c r="AF22" s="148"/>
      <c r="AG22" s="148"/>
    </row>
    <row r="23" spans="1:48" s="3" customFormat="1" ht="6" customHeight="1">
      <c r="I23" s="85"/>
      <c r="J23" s="135"/>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16" t="s">
        <v>41</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8"/>
    </row>
    <row r="25" spans="1:48" s="3" customFormat="1" ht="3" customHeight="1">
      <c r="I25" s="85"/>
      <c r="J25" s="135"/>
      <c r="L25" s="6"/>
      <c r="M25" s="6"/>
      <c r="N25" s="6"/>
      <c r="O25" s="6"/>
      <c r="P25" s="6"/>
      <c r="Q25" s="6"/>
      <c r="R25" s="6"/>
      <c r="S25" s="6"/>
      <c r="T25" s="6"/>
      <c r="U25" s="6"/>
      <c r="V25" s="6"/>
      <c r="W25" s="6"/>
      <c r="X25" s="6"/>
      <c r="Y25" s="6"/>
      <c r="Z25" s="6"/>
      <c r="AA25" s="6"/>
      <c r="AB25" s="6"/>
      <c r="AC25" s="6"/>
      <c r="AD25" s="6"/>
      <c r="AE25" s="6"/>
      <c r="AF25" s="6"/>
      <c r="AG25" s="6"/>
      <c r="AH25" s="152"/>
      <c r="AI25" s="6"/>
      <c r="AJ25" s="6"/>
      <c r="AK25" s="6"/>
      <c r="AL25" s="6"/>
      <c r="AM25" s="6"/>
    </row>
    <row r="26" spans="1:48" ht="19.5" hidden="1" customHeight="1">
      <c r="A26" s="136" t="s">
        <v>181</v>
      </c>
      <c r="B26" s="3"/>
      <c r="C26" s="125"/>
      <c r="D26" s="3"/>
      <c r="E26" s="137"/>
      <c r="F26" s="3"/>
      <c r="G26" s="3"/>
      <c r="H26" s="3"/>
      <c r="I26" s="3"/>
      <c r="J26" s="138"/>
      <c r="K26" s="138"/>
      <c r="L26" s="138"/>
      <c r="M26" s="138"/>
      <c r="N26" s="138"/>
      <c r="O26" s="139"/>
      <c r="P26" s="125"/>
      <c r="S26" s="138"/>
      <c r="T26" s="135"/>
      <c r="U26" s="138"/>
      <c r="V26" s="138"/>
      <c r="W26" s="125"/>
      <c r="AC26" s="254"/>
      <c r="AD26" s="251" t="s">
        <v>42</v>
      </c>
      <c r="AE26" s="252"/>
      <c r="AF26" s="252"/>
      <c r="AG26" s="252"/>
      <c r="AH26" s="253"/>
      <c r="AI26" s="271" t="s">
        <v>43</v>
      </c>
      <c r="AJ26" s="272"/>
      <c r="AK26" s="272"/>
      <c r="AL26" s="272"/>
      <c r="AM26" s="273"/>
      <c r="AV26" s="3"/>
    </row>
    <row r="27" spans="1:48" hidden="1">
      <c r="A27" s="136"/>
      <c r="B27" s="3"/>
      <c r="C27" s="125"/>
      <c r="D27" s="3"/>
      <c r="E27" s="137"/>
      <c r="F27" s="3"/>
      <c r="G27" s="3"/>
      <c r="H27" s="3"/>
      <c r="I27" s="3"/>
      <c r="J27" s="138"/>
      <c r="K27" s="138"/>
      <c r="L27" s="138"/>
      <c r="M27" s="138"/>
      <c r="N27" s="138"/>
      <c r="O27" s="139"/>
      <c r="P27" s="125"/>
      <c r="S27" s="138"/>
      <c r="T27" s="135"/>
      <c r="U27" s="138"/>
      <c r="V27" s="138"/>
      <c r="W27" s="127"/>
      <c r="AC27" s="254"/>
      <c r="AD27" s="255" t="str">
        <f>IFERROR(VLOOKUP(L10,リスト!#REF!,2,FALSE),IFERROR(VLOOKUP(L10,リスト!B2:D8,2,FALSE)*AJ10,""))</f>
        <v/>
      </c>
      <c r="AE27" s="256"/>
      <c r="AF27" s="256"/>
      <c r="AG27" s="257" t="s">
        <v>6</v>
      </c>
      <c r="AH27" s="257"/>
      <c r="AI27" s="267">
        <f>MIN(AD27,ROUNDDOWN((H35+H44)/1000,0))</f>
        <v>0</v>
      </c>
      <c r="AJ27" s="268"/>
      <c r="AK27" s="268"/>
      <c r="AL27" s="263" t="s">
        <v>6</v>
      </c>
      <c r="AM27" s="264"/>
    </row>
    <row r="28" spans="1:48" ht="14.25" hidden="1" thickBot="1">
      <c r="A28" s="125" t="s">
        <v>183</v>
      </c>
      <c r="B28" s="3"/>
      <c r="C28" s="125"/>
      <c r="D28" s="3"/>
      <c r="E28" s="137"/>
      <c r="F28" s="3"/>
      <c r="G28" s="3"/>
      <c r="H28" s="3"/>
      <c r="I28" s="3"/>
      <c r="J28" s="138"/>
      <c r="K28" s="138"/>
      <c r="L28" s="138"/>
      <c r="M28" s="138"/>
      <c r="N28" s="138"/>
      <c r="O28" s="139"/>
      <c r="P28" s="125"/>
      <c r="S28" s="138"/>
      <c r="T28" s="135"/>
      <c r="U28" s="138"/>
      <c r="V28" s="138"/>
      <c r="W28" s="127"/>
      <c r="AC28" s="254"/>
      <c r="AD28" s="255"/>
      <c r="AE28" s="256"/>
      <c r="AF28" s="256"/>
      <c r="AG28" s="257"/>
      <c r="AH28" s="257"/>
      <c r="AI28" s="269"/>
      <c r="AJ28" s="270"/>
      <c r="AK28" s="270"/>
      <c r="AL28" s="265"/>
      <c r="AM28" s="266"/>
    </row>
    <row r="29" spans="1:48" ht="15" hidden="1" customHeight="1">
      <c r="A29" s="183" t="s">
        <v>44</v>
      </c>
      <c r="B29" s="184"/>
      <c r="C29" s="184"/>
      <c r="D29" s="184"/>
      <c r="E29" s="184"/>
      <c r="F29" s="184"/>
      <c r="G29" s="185"/>
      <c r="H29" s="184" t="s">
        <v>45</v>
      </c>
      <c r="I29" s="184"/>
      <c r="J29" s="184"/>
      <c r="K29" s="184"/>
      <c r="L29" s="184"/>
      <c r="M29" s="183" t="s">
        <v>46</v>
      </c>
      <c r="N29" s="184"/>
      <c r="O29" s="184"/>
      <c r="P29" s="184"/>
      <c r="Q29" s="184"/>
      <c r="R29" s="184"/>
      <c r="S29" s="184"/>
      <c r="T29" s="184"/>
      <c r="U29" s="184"/>
      <c r="V29" s="184"/>
      <c r="W29" s="184"/>
      <c r="X29" s="184"/>
      <c r="Y29" s="184"/>
      <c r="Z29" s="184"/>
      <c r="AA29" s="184"/>
      <c r="AB29" s="184"/>
      <c r="AC29" s="184"/>
      <c r="AD29" s="184"/>
      <c r="AE29" s="184"/>
      <c r="AF29" s="184"/>
      <c r="AG29" s="184"/>
      <c r="AH29" s="184"/>
      <c r="AI29" s="189"/>
      <c r="AJ29" s="189"/>
      <c r="AK29" s="189"/>
      <c r="AL29" s="189"/>
      <c r="AM29" s="190"/>
    </row>
    <row r="30" spans="1:48" ht="15" hidden="1" customHeight="1">
      <c r="A30" s="87" t="s">
        <v>47</v>
      </c>
      <c r="B30" s="88"/>
      <c r="C30" s="88"/>
      <c r="D30" s="88"/>
      <c r="E30" s="89"/>
      <c r="F30" s="89"/>
      <c r="G30" s="90"/>
      <c r="H30" s="191"/>
      <c r="I30" s="191"/>
      <c r="J30" s="191"/>
      <c r="K30" s="191"/>
      <c r="L30" s="191"/>
      <c r="M30" s="186"/>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8"/>
    </row>
    <row r="31" spans="1:48" ht="15" hidden="1" customHeight="1">
      <c r="A31" s="72" t="s">
        <v>48</v>
      </c>
      <c r="B31" s="73"/>
      <c r="C31" s="73"/>
      <c r="D31" s="73"/>
      <c r="E31" s="74"/>
      <c r="F31" s="74"/>
      <c r="G31" s="75"/>
      <c r="H31" s="200"/>
      <c r="I31" s="200"/>
      <c r="J31" s="200"/>
      <c r="K31" s="200"/>
      <c r="L31" s="200"/>
      <c r="M31" s="201"/>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3"/>
    </row>
    <row r="32" spans="1:48" ht="15" hidden="1" customHeight="1">
      <c r="A32" s="72" t="s">
        <v>49</v>
      </c>
      <c r="B32" s="73"/>
      <c r="C32" s="73"/>
      <c r="D32" s="73"/>
      <c r="E32" s="74"/>
      <c r="F32" s="74"/>
      <c r="G32" s="75"/>
      <c r="H32" s="200"/>
      <c r="I32" s="200"/>
      <c r="J32" s="200"/>
      <c r="K32" s="200"/>
      <c r="L32" s="200"/>
      <c r="M32" s="201"/>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3"/>
    </row>
    <row r="33" spans="1:48" ht="15" hidden="1" customHeight="1">
      <c r="A33" s="72" t="s">
        <v>50</v>
      </c>
      <c r="B33" s="73"/>
      <c r="C33" s="73"/>
      <c r="D33" s="73"/>
      <c r="E33" s="74"/>
      <c r="F33" s="74"/>
      <c r="G33" s="75"/>
      <c r="H33" s="200"/>
      <c r="I33" s="200"/>
      <c r="J33" s="200"/>
      <c r="K33" s="200"/>
      <c r="L33" s="200"/>
      <c r="M33" s="201"/>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3"/>
      <c r="AV33" s="3"/>
    </row>
    <row r="34" spans="1:48" ht="15" hidden="1" customHeight="1">
      <c r="A34" s="72" t="s">
        <v>51</v>
      </c>
      <c r="B34" s="73"/>
      <c r="C34" s="73"/>
      <c r="D34" s="73"/>
      <c r="E34" s="74"/>
      <c r="F34" s="74"/>
      <c r="G34" s="75"/>
      <c r="H34" s="200"/>
      <c r="I34" s="200"/>
      <c r="J34" s="200"/>
      <c r="K34" s="200"/>
      <c r="L34" s="200"/>
      <c r="M34" s="201"/>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3"/>
    </row>
    <row r="35" spans="1:48" ht="15" hidden="1" customHeight="1">
      <c r="A35" s="76" t="s">
        <v>24</v>
      </c>
      <c r="B35" s="77"/>
      <c r="C35" s="77"/>
      <c r="D35" s="77"/>
      <c r="E35" s="77"/>
      <c r="F35" s="77"/>
      <c r="G35" s="78"/>
      <c r="H35" s="192">
        <f>SUM(H30:L34)</f>
        <v>0</v>
      </c>
      <c r="I35" s="192"/>
      <c r="J35" s="192"/>
      <c r="K35" s="192"/>
      <c r="L35" s="193"/>
      <c r="M35" s="194"/>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7"/>
    </row>
    <row r="36" spans="1:48" hidden="1">
      <c r="A36" s="136"/>
      <c r="B36" s="3"/>
      <c r="C36" s="125"/>
      <c r="D36" s="3"/>
      <c r="E36" s="137"/>
      <c r="F36" s="3"/>
      <c r="G36" s="3"/>
      <c r="H36" s="3"/>
      <c r="I36" s="3"/>
      <c r="J36" s="138"/>
      <c r="K36" s="138"/>
      <c r="L36" s="138"/>
      <c r="M36" s="138"/>
      <c r="N36" s="138"/>
      <c r="O36" s="139"/>
      <c r="P36" s="125"/>
      <c r="S36" s="138"/>
      <c r="T36" s="135"/>
      <c r="U36" s="138"/>
      <c r="V36" s="138"/>
      <c r="W36" s="127"/>
      <c r="AD36" s="125"/>
      <c r="AE36" s="126"/>
      <c r="AF36" s="126"/>
      <c r="AG36" s="126"/>
      <c r="AH36" s="127"/>
      <c r="AI36" s="198"/>
      <c r="AJ36" s="198"/>
      <c r="AK36" s="198"/>
      <c r="AL36" s="199"/>
      <c r="AM36" s="199"/>
    </row>
    <row r="37" spans="1:48" hidden="1">
      <c r="A37" s="125" t="s">
        <v>184</v>
      </c>
      <c r="B37" s="3"/>
      <c r="C37" s="125"/>
      <c r="D37" s="3"/>
      <c r="E37" s="137"/>
      <c r="F37" s="3"/>
      <c r="G37" s="3"/>
      <c r="H37" s="3"/>
      <c r="I37" s="3"/>
      <c r="J37" s="138"/>
      <c r="K37" s="138"/>
      <c r="L37" s="138"/>
      <c r="M37" s="138"/>
      <c r="N37" s="138"/>
      <c r="O37" s="139"/>
      <c r="P37" s="125"/>
      <c r="S37" s="138"/>
      <c r="T37" s="135"/>
      <c r="U37" s="138"/>
      <c r="V37" s="138"/>
      <c r="W37" s="127"/>
      <c r="AD37" s="125"/>
      <c r="AE37" s="126"/>
      <c r="AF37" s="126"/>
      <c r="AG37" s="126"/>
      <c r="AH37" s="127"/>
      <c r="AI37" s="198"/>
      <c r="AJ37" s="198"/>
      <c r="AK37" s="198"/>
      <c r="AL37" s="199"/>
      <c r="AM37" s="199"/>
    </row>
    <row r="38" spans="1:48" ht="15" hidden="1" customHeight="1">
      <c r="A38" s="183" t="s">
        <v>44</v>
      </c>
      <c r="B38" s="184"/>
      <c r="C38" s="184"/>
      <c r="D38" s="184"/>
      <c r="E38" s="184"/>
      <c r="F38" s="184"/>
      <c r="G38" s="185"/>
      <c r="H38" s="184" t="s">
        <v>45</v>
      </c>
      <c r="I38" s="184"/>
      <c r="J38" s="184"/>
      <c r="K38" s="184"/>
      <c r="L38" s="184"/>
      <c r="M38" s="183" t="s">
        <v>46</v>
      </c>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5"/>
    </row>
    <row r="39" spans="1:48" ht="15" hidden="1" customHeight="1">
      <c r="A39" s="87" t="s">
        <v>47</v>
      </c>
      <c r="B39" s="88"/>
      <c r="C39" s="88"/>
      <c r="D39" s="88"/>
      <c r="E39" s="89"/>
      <c r="F39" s="89"/>
      <c r="G39" s="90"/>
      <c r="H39" s="191"/>
      <c r="I39" s="191"/>
      <c r="J39" s="191"/>
      <c r="K39" s="191"/>
      <c r="L39" s="191"/>
      <c r="M39" s="186"/>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8"/>
    </row>
    <row r="40" spans="1:48" ht="15" hidden="1" customHeight="1">
      <c r="A40" s="72" t="s">
        <v>48</v>
      </c>
      <c r="B40" s="73"/>
      <c r="C40" s="73"/>
      <c r="D40" s="73"/>
      <c r="E40" s="74"/>
      <c r="F40" s="74"/>
      <c r="G40" s="75"/>
      <c r="H40" s="200"/>
      <c r="I40" s="200"/>
      <c r="J40" s="200"/>
      <c r="K40" s="200"/>
      <c r="L40" s="200"/>
      <c r="M40" s="201"/>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3"/>
    </row>
    <row r="41" spans="1:48" ht="15" hidden="1" customHeight="1">
      <c r="A41" s="72" t="s">
        <v>49</v>
      </c>
      <c r="B41" s="73"/>
      <c r="C41" s="73"/>
      <c r="D41" s="73"/>
      <c r="E41" s="74"/>
      <c r="F41" s="74"/>
      <c r="G41" s="75"/>
      <c r="H41" s="200"/>
      <c r="I41" s="200"/>
      <c r="J41" s="200"/>
      <c r="K41" s="200"/>
      <c r="L41" s="200"/>
      <c r="M41" s="201"/>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3"/>
    </row>
    <row r="42" spans="1:48" ht="15" hidden="1" customHeight="1">
      <c r="A42" s="72" t="s">
        <v>50</v>
      </c>
      <c r="B42" s="73"/>
      <c r="C42" s="73"/>
      <c r="D42" s="73"/>
      <c r="E42" s="74"/>
      <c r="F42" s="74"/>
      <c r="G42" s="75"/>
      <c r="H42" s="200"/>
      <c r="I42" s="200"/>
      <c r="J42" s="200"/>
      <c r="K42" s="200"/>
      <c r="L42" s="200"/>
      <c r="M42" s="201"/>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3"/>
      <c r="AV42" s="3"/>
    </row>
    <row r="43" spans="1:48" ht="15" hidden="1" customHeight="1">
      <c r="A43" s="72" t="s">
        <v>51</v>
      </c>
      <c r="B43" s="73"/>
      <c r="C43" s="73"/>
      <c r="D43" s="73"/>
      <c r="E43" s="74"/>
      <c r="F43" s="74"/>
      <c r="G43" s="75"/>
      <c r="H43" s="200"/>
      <c r="I43" s="200"/>
      <c r="J43" s="200"/>
      <c r="K43" s="200"/>
      <c r="L43" s="200"/>
      <c r="M43" s="201"/>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3"/>
    </row>
    <row r="44" spans="1:48" ht="15" hidden="1" customHeight="1">
      <c r="A44" s="76" t="s">
        <v>24</v>
      </c>
      <c r="B44" s="77"/>
      <c r="C44" s="77"/>
      <c r="D44" s="77"/>
      <c r="E44" s="77"/>
      <c r="F44" s="77"/>
      <c r="G44" s="78"/>
      <c r="H44" s="192">
        <f>SUM(H39:L43)</f>
        <v>0</v>
      </c>
      <c r="I44" s="192"/>
      <c r="J44" s="192"/>
      <c r="K44" s="192"/>
      <c r="L44" s="193"/>
      <c r="M44" s="194"/>
      <c r="N44" s="195"/>
      <c r="O44" s="195"/>
      <c r="P44" s="195"/>
      <c r="Q44" s="195"/>
      <c r="R44" s="195"/>
      <c r="S44" s="195"/>
      <c r="T44" s="195"/>
      <c r="U44" s="195"/>
      <c r="V44" s="195"/>
      <c r="W44" s="195"/>
      <c r="X44" s="195"/>
      <c r="Y44" s="195"/>
      <c r="Z44" s="195"/>
      <c r="AA44" s="195"/>
      <c r="AB44" s="195"/>
      <c r="AC44" s="195"/>
      <c r="AD44" s="195"/>
      <c r="AE44" s="195"/>
      <c r="AF44" s="195"/>
      <c r="AG44" s="195"/>
      <c r="AH44" s="196"/>
      <c r="AI44" s="195"/>
      <c r="AJ44" s="195"/>
      <c r="AK44" s="195"/>
      <c r="AL44" s="195"/>
      <c r="AM44" s="197"/>
    </row>
    <row r="45" spans="1:48" ht="6" customHeight="1" thickBot="1">
      <c r="A45" s="140"/>
      <c r="B45" s="140"/>
      <c r="C45" s="140"/>
      <c r="D45" s="140"/>
      <c r="E45" s="141"/>
      <c r="F45" s="141"/>
      <c r="G45" s="141"/>
      <c r="H45" s="141"/>
      <c r="I45" s="141"/>
      <c r="J45" s="142"/>
      <c r="K45" s="142"/>
      <c r="L45" s="142"/>
      <c r="M45" s="142"/>
      <c r="N45" s="142"/>
      <c r="AH45" s="151"/>
    </row>
    <row r="46" spans="1:48" s="3" customFormat="1" ht="19.5" customHeight="1">
      <c r="A46" s="147" t="s">
        <v>196</v>
      </c>
      <c r="B46" s="68"/>
      <c r="C46" s="68"/>
      <c r="D46" s="68"/>
      <c r="E46" s="68"/>
      <c r="F46" s="68"/>
      <c r="G46" s="68"/>
      <c r="H46" s="68"/>
      <c r="I46" s="69"/>
      <c r="J46" s="71"/>
      <c r="K46" s="68"/>
      <c r="L46" s="70"/>
      <c r="M46" s="70"/>
      <c r="N46" s="70"/>
      <c r="O46" s="68"/>
      <c r="P46" s="68"/>
      <c r="Q46" s="68"/>
      <c r="R46" s="68"/>
      <c r="S46" s="68"/>
      <c r="T46" s="79"/>
      <c r="U46" s="79"/>
      <c r="V46" s="79"/>
      <c r="W46" s="79"/>
      <c r="AC46" s="254"/>
      <c r="AD46" s="251" t="s">
        <v>42</v>
      </c>
      <c r="AE46" s="252"/>
      <c r="AF46" s="252"/>
      <c r="AG46" s="252"/>
      <c r="AH46" s="252"/>
      <c r="AI46" s="271" t="s">
        <v>43</v>
      </c>
      <c r="AJ46" s="272"/>
      <c r="AK46" s="272"/>
      <c r="AL46" s="272"/>
      <c r="AM46" s="273"/>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54"/>
      <c r="AD47" s="274" t="str">
        <f>IFERROR(VLOOKUP(L10,リスト!B2:E8,4,FALSE)*AJ10,"")</f>
        <v/>
      </c>
      <c r="AE47" s="275"/>
      <c r="AF47" s="275"/>
      <c r="AG47" s="278" t="s">
        <v>6</v>
      </c>
      <c r="AH47" s="278"/>
      <c r="AI47" s="280" t="str">
        <f>IF(AD47="","",MIN(AD47,ROUNDDOWN(H55/1000,0)))</f>
        <v/>
      </c>
      <c r="AJ47" s="281"/>
      <c r="AK47" s="281"/>
      <c r="AL47" s="278" t="s">
        <v>6</v>
      </c>
      <c r="AM47" s="279"/>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54"/>
      <c r="AD48" s="276"/>
      <c r="AE48" s="277"/>
      <c r="AF48" s="277"/>
      <c r="AG48" s="278"/>
      <c r="AH48" s="278"/>
      <c r="AI48" s="282"/>
      <c r="AJ48" s="283"/>
      <c r="AK48" s="283"/>
      <c r="AL48" s="278"/>
      <c r="AM48" s="279"/>
      <c r="AT48" s="4"/>
    </row>
    <row r="49" spans="1:48" ht="15" customHeight="1">
      <c r="A49" s="183" t="s">
        <v>44</v>
      </c>
      <c r="B49" s="184"/>
      <c r="C49" s="184"/>
      <c r="D49" s="184"/>
      <c r="E49" s="184"/>
      <c r="F49" s="184"/>
      <c r="G49" s="185"/>
      <c r="H49" s="184" t="s">
        <v>45</v>
      </c>
      <c r="I49" s="184"/>
      <c r="J49" s="184"/>
      <c r="K49" s="184"/>
      <c r="L49" s="184"/>
      <c r="M49" s="183" t="s">
        <v>226</v>
      </c>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5"/>
    </row>
    <row r="50" spans="1:48" ht="15" customHeight="1">
      <c r="A50" s="87" t="s">
        <v>198</v>
      </c>
      <c r="B50" s="88"/>
      <c r="D50" s="88"/>
      <c r="E50" s="89"/>
      <c r="F50" s="89"/>
      <c r="G50" s="90"/>
      <c r="H50" s="191"/>
      <c r="I50" s="191"/>
      <c r="J50" s="191"/>
      <c r="K50" s="191"/>
      <c r="L50" s="191"/>
      <c r="M50" s="284"/>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6"/>
    </row>
    <row r="51" spans="1:48" ht="15" customHeight="1">
      <c r="A51" s="72" t="s">
        <v>49</v>
      </c>
      <c r="B51" s="73"/>
      <c r="C51" s="73"/>
      <c r="D51" s="73"/>
      <c r="E51" s="74"/>
      <c r="F51" s="74"/>
      <c r="G51" s="75"/>
      <c r="H51" s="200"/>
      <c r="I51" s="200"/>
      <c r="J51" s="200"/>
      <c r="K51" s="200"/>
      <c r="L51" s="200"/>
      <c r="M51" s="287"/>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9"/>
    </row>
    <row r="52" spans="1:48" ht="15" customHeight="1">
      <c r="A52" s="72"/>
      <c r="B52" s="73"/>
      <c r="C52" s="73"/>
      <c r="D52" s="73"/>
      <c r="E52" s="74"/>
      <c r="F52" s="74"/>
      <c r="G52" s="75"/>
      <c r="H52" s="200"/>
      <c r="I52" s="200"/>
      <c r="J52" s="200"/>
      <c r="K52" s="200"/>
      <c r="L52" s="200"/>
      <c r="M52" s="287"/>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9"/>
    </row>
    <row r="53" spans="1:48" ht="15" customHeight="1">
      <c r="A53" s="72"/>
      <c r="B53" s="73"/>
      <c r="C53" s="73"/>
      <c r="D53" s="73"/>
      <c r="E53" s="74"/>
      <c r="F53" s="74"/>
      <c r="G53" s="75"/>
      <c r="H53" s="200"/>
      <c r="I53" s="200"/>
      <c r="J53" s="200"/>
      <c r="K53" s="200"/>
      <c r="L53" s="200"/>
      <c r="M53" s="287"/>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9"/>
    </row>
    <row r="54" spans="1:48" ht="15" customHeight="1">
      <c r="A54" s="72"/>
      <c r="B54" s="73"/>
      <c r="C54" s="73"/>
      <c r="D54" s="73"/>
      <c r="E54" s="74"/>
      <c r="F54" s="74"/>
      <c r="G54" s="75"/>
      <c r="H54" s="200"/>
      <c r="I54" s="200"/>
      <c r="J54" s="200"/>
      <c r="K54" s="200"/>
      <c r="L54" s="200"/>
      <c r="M54" s="287"/>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9"/>
    </row>
    <row r="55" spans="1:48" ht="15" customHeight="1">
      <c r="A55" s="76" t="s">
        <v>24</v>
      </c>
      <c r="B55" s="80"/>
      <c r="C55" s="80"/>
      <c r="D55" s="80"/>
      <c r="E55" s="77"/>
      <c r="F55" s="77"/>
      <c r="G55" s="78"/>
      <c r="H55" s="192">
        <f>SUM(H50:L54)</f>
        <v>0</v>
      </c>
      <c r="I55" s="192"/>
      <c r="J55" s="192"/>
      <c r="K55" s="192"/>
      <c r="L55" s="193"/>
      <c r="M55" s="194"/>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7"/>
    </row>
    <row r="56" spans="1:48" ht="4.5" customHeight="1">
      <c r="A56" s="140"/>
      <c r="B56" s="140"/>
      <c r="C56" s="140"/>
      <c r="D56" s="140"/>
      <c r="E56" s="143"/>
      <c r="F56" s="143"/>
      <c r="G56" s="143"/>
      <c r="H56" s="143"/>
      <c r="I56" s="143"/>
      <c r="J56" s="144"/>
      <c r="K56" s="144"/>
      <c r="L56" s="144"/>
      <c r="M56" s="144"/>
      <c r="N56" s="144"/>
      <c r="O56" s="143"/>
      <c r="P56" s="143"/>
      <c r="Q56" s="143"/>
      <c r="R56" s="143"/>
      <c r="S56" s="143"/>
      <c r="T56" s="143"/>
      <c r="U56" s="143"/>
      <c r="V56" s="143"/>
      <c r="W56" s="143"/>
      <c r="X56" s="143"/>
      <c r="Y56" s="145"/>
      <c r="Z56" s="145"/>
      <c r="AA56" s="145"/>
      <c r="AB56" s="145"/>
      <c r="AC56" s="145"/>
      <c r="AD56" s="145"/>
      <c r="AE56" s="143"/>
      <c r="AF56" s="143"/>
      <c r="AG56" s="143"/>
      <c r="AH56" s="143"/>
      <c r="AI56" s="143"/>
      <c r="AJ56" s="143"/>
      <c r="AK56" s="143"/>
      <c r="AL56" s="143"/>
      <c r="AM56" s="143"/>
    </row>
    <row r="57" spans="1:48">
      <c r="A57" s="2" t="s">
        <v>193</v>
      </c>
    </row>
    <row r="58" spans="1:48">
      <c r="A58" s="2" t="s">
        <v>225</v>
      </c>
    </row>
    <row r="59" spans="1:48">
      <c r="AI59" s="199"/>
      <c r="AJ59" s="199"/>
      <c r="AK59" s="199"/>
      <c r="AL59" s="199"/>
      <c r="AM59" s="199"/>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3">
    <dataValidation allowBlank="1" sqref="D9:G9" xr:uid="{F6A6AB3A-A537-4075-81C2-0C6D59CB5AE3}"/>
    <dataValidation type="list" allowBlank="1" showInputMessage="1" showErrorMessage="1" sqref="X15:Z17 X21:Z22" xr:uid="{C038F742-D634-41CD-85B3-40FF4C8198F1}">
      <formula1>"✔"</formula1>
    </dataValidation>
    <dataValidation imeMode="halfAlpha" allowBlank="1" showInputMessage="1" showErrorMessage="1" sqref="S26:V28 J26:N28 S37:V37 J37:N37" xr:uid="{AA484BBC-15B4-415A-8CA3-AAFC6E905E8A}"/>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BA7A65FB-B8E5-48B6-9366-A739254EA194}">
          <x14:formula1>
            <xm:f>リスト!$B$2:$B$8</xm:f>
          </x14:formula1>
          <xm:sqref>L10</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8B1EE-B2CD-4853-AB95-3615AFC742BE}">
  <dimension ref="A1:AV59"/>
  <sheetViews>
    <sheetView showGridLines="0" showZeros="0" zoomScaleNormal="100" zoomScaleSheetLayoutView="100" workbookViewId="0">
      <selection activeCell="A19" sqref="A19:AM1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13" t="s">
        <v>201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5"/>
    </row>
    <row r="4" spans="1:48" ht="9"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row>
    <row r="5" spans="1:48">
      <c r="A5" s="216" t="s">
        <v>28</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8"/>
    </row>
    <row r="6" spans="1:48" ht="4.5" customHeight="1">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row>
    <row r="7" spans="1:48" ht="17.25" customHeight="1">
      <c r="A7" s="183" t="s">
        <v>29</v>
      </c>
      <c r="B7" s="184"/>
      <c r="C7" s="184"/>
      <c r="D7" s="184"/>
      <c r="E7" s="184"/>
      <c r="F7" s="184"/>
      <c r="G7" s="185"/>
      <c r="H7" s="238"/>
      <c r="I7" s="239"/>
      <c r="J7" s="239"/>
      <c r="K7" s="239"/>
      <c r="L7" s="239"/>
      <c r="M7" s="239"/>
      <c r="N7" s="240"/>
      <c r="O7" s="183" t="s">
        <v>30</v>
      </c>
      <c r="P7" s="184"/>
      <c r="Q7" s="184"/>
      <c r="R7" s="184"/>
      <c r="S7" s="185"/>
      <c r="T7" s="241"/>
      <c r="U7" s="242"/>
      <c r="V7" s="242"/>
      <c r="W7" s="242"/>
      <c r="X7" s="242"/>
      <c r="Y7" s="242"/>
      <c r="Z7" s="242"/>
      <c r="AA7" s="242"/>
      <c r="AB7" s="242"/>
      <c r="AC7" s="242"/>
      <c r="AD7" s="242"/>
      <c r="AE7" s="242"/>
      <c r="AF7" s="242"/>
      <c r="AG7" s="242"/>
      <c r="AH7" s="242"/>
      <c r="AI7" s="242"/>
      <c r="AJ7" s="242"/>
      <c r="AK7" s="242"/>
      <c r="AL7" s="242"/>
      <c r="AM7" s="243"/>
    </row>
    <row r="8" spans="1:48">
      <c r="A8" s="219" t="s">
        <v>31</v>
      </c>
      <c r="B8" s="220"/>
      <c r="C8" s="221"/>
      <c r="D8" s="183" t="s">
        <v>32</v>
      </c>
      <c r="E8" s="184"/>
      <c r="F8" s="184"/>
      <c r="G8" s="185"/>
      <c r="H8" s="183" t="s">
        <v>20</v>
      </c>
      <c r="I8" s="184"/>
      <c r="J8" s="184"/>
      <c r="K8" s="184"/>
      <c r="L8" s="184"/>
      <c r="M8" s="184"/>
      <c r="N8" s="184"/>
      <c r="O8" s="184"/>
      <c r="P8" s="184"/>
      <c r="Q8" s="184"/>
      <c r="R8" s="184"/>
      <c r="S8" s="185"/>
      <c r="T8" s="219" t="s">
        <v>33</v>
      </c>
      <c r="U8" s="220"/>
      <c r="V8" s="221"/>
      <c r="W8" s="183" t="s">
        <v>14</v>
      </c>
      <c r="X8" s="184"/>
      <c r="Y8" s="184"/>
      <c r="Z8" s="184"/>
      <c r="AA8" s="184"/>
      <c r="AB8" s="184"/>
      <c r="AC8" s="184"/>
      <c r="AD8" s="184"/>
      <c r="AE8" s="184"/>
      <c r="AF8" s="185"/>
      <c r="AG8" s="226" t="s">
        <v>34</v>
      </c>
      <c r="AH8" s="227"/>
      <c r="AI8" s="227"/>
      <c r="AJ8" s="227"/>
      <c r="AK8" s="227"/>
      <c r="AL8" s="227"/>
      <c r="AM8" s="228"/>
    </row>
    <row r="9" spans="1:48" ht="17.25" customHeight="1">
      <c r="A9" s="222"/>
      <c r="B9" s="189"/>
      <c r="C9" s="190"/>
      <c r="D9" s="223" t="s">
        <v>189</v>
      </c>
      <c r="E9" s="224"/>
      <c r="F9" s="224"/>
      <c r="G9" s="225"/>
      <c r="H9" s="229"/>
      <c r="I9" s="230"/>
      <c r="J9" s="230"/>
      <c r="K9" s="230"/>
      <c r="L9" s="230"/>
      <c r="M9" s="230"/>
      <c r="N9" s="230"/>
      <c r="O9" s="230"/>
      <c r="P9" s="230"/>
      <c r="Q9" s="230"/>
      <c r="R9" s="230"/>
      <c r="S9" s="231"/>
      <c r="T9" s="222"/>
      <c r="U9" s="189"/>
      <c r="V9" s="190"/>
      <c r="W9" s="232"/>
      <c r="X9" s="233"/>
      <c r="Y9" s="233"/>
      <c r="Z9" s="233"/>
      <c r="AA9" s="233"/>
      <c r="AB9" s="233"/>
      <c r="AC9" s="233"/>
      <c r="AD9" s="233"/>
      <c r="AE9" s="233"/>
      <c r="AF9" s="234"/>
      <c r="AG9" s="235" t="s">
        <v>211</v>
      </c>
      <c r="AH9" s="236"/>
      <c r="AI9" s="236"/>
      <c r="AJ9" s="236"/>
      <c r="AK9" s="236"/>
      <c r="AL9" s="236"/>
      <c r="AM9" s="237"/>
      <c r="AV9" s="3"/>
    </row>
    <row r="10" spans="1:48" s="3" customFormat="1" ht="20.25" customHeight="1">
      <c r="A10" s="183" t="s">
        <v>35</v>
      </c>
      <c r="B10" s="184"/>
      <c r="C10" s="184"/>
      <c r="D10" s="184"/>
      <c r="E10" s="184"/>
      <c r="F10" s="184"/>
      <c r="G10" s="184"/>
      <c r="H10" s="184"/>
      <c r="I10" s="184"/>
      <c r="J10" s="184"/>
      <c r="K10" s="185"/>
      <c r="L10" s="258"/>
      <c r="M10" s="259"/>
      <c r="N10" s="259"/>
      <c r="O10" s="259"/>
      <c r="P10" s="259"/>
      <c r="Q10" s="259"/>
      <c r="R10" s="259"/>
      <c r="S10" s="259"/>
      <c r="T10" s="259"/>
      <c r="U10" s="259"/>
      <c r="V10" s="259"/>
      <c r="W10" s="259"/>
      <c r="X10" s="259"/>
      <c r="Y10" s="259"/>
      <c r="Z10" s="259"/>
      <c r="AA10" s="259"/>
      <c r="AB10" s="259"/>
      <c r="AC10" s="259"/>
      <c r="AD10" s="259"/>
      <c r="AE10" s="259"/>
      <c r="AF10" s="260"/>
      <c r="AG10" s="245" t="s">
        <v>36</v>
      </c>
      <c r="AH10" s="227"/>
      <c r="AI10" s="228"/>
      <c r="AJ10" s="242"/>
      <c r="AK10" s="242"/>
      <c r="AL10" s="246" t="s">
        <v>37</v>
      </c>
      <c r="AM10" s="247"/>
      <c r="AP10" s="244"/>
      <c r="AQ10" s="244"/>
      <c r="AR10" s="244"/>
      <c r="AS10" s="244"/>
      <c r="AT10" s="244"/>
      <c r="AU10" s="244"/>
    </row>
    <row r="11" spans="1:48" s="3" customFormat="1" ht="18" hidden="1" customHeight="1">
      <c r="A11" s="248" t="s">
        <v>38</v>
      </c>
      <c r="B11" s="249"/>
      <c r="C11" s="249"/>
      <c r="D11" s="249"/>
      <c r="E11" s="249"/>
      <c r="F11" s="249"/>
      <c r="G11" s="249"/>
      <c r="H11" s="250"/>
      <c r="I11" s="5"/>
      <c r="J11" s="128"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1"/>
      <c r="B12" s="131"/>
      <c r="C12" s="131"/>
      <c r="D12" s="131"/>
      <c r="E12" s="131"/>
      <c r="F12" s="131"/>
      <c r="G12" s="131"/>
      <c r="H12" s="131"/>
      <c r="I12" s="132"/>
      <c r="J12" s="133"/>
      <c r="K12" s="132"/>
      <c r="L12" s="130"/>
      <c r="M12" s="130"/>
      <c r="N12" s="130"/>
      <c r="O12" s="130"/>
      <c r="P12" s="130"/>
      <c r="Q12" s="130"/>
      <c r="R12" s="130"/>
      <c r="S12" s="130"/>
      <c r="T12" s="130"/>
      <c r="U12" s="132"/>
      <c r="V12" s="130"/>
      <c r="W12" s="130"/>
      <c r="X12" s="130"/>
      <c r="Y12" s="133"/>
      <c r="Z12" s="134"/>
      <c r="AA12" s="132"/>
      <c r="AB12" s="130"/>
      <c r="AC12" s="130"/>
      <c r="AD12" s="130"/>
      <c r="AE12" s="130"/>
      <c r="AF12" s="130"/>
      <c r="AG12" s="130"/>
      <c r="AH12" s="130"/>
      <c r="AI12" s="130"/>
      <c r="AJ12" s="130"/>
      <c r="AK12" s="130"/>
      <c r="AL12" s="130"/>
      <c r="AM12" s="130"/>
    </row>
    <row r="13" spans="1:48" s="3" customFormat="1" ht="12">
      <c r="A13" s="216" t="s">
        <v>39</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row>
    <row r="14" spans="1:48" s="3" customFormat="1" ht="3" customHeight="1">
      <c r="I14" s="85"/>
      <c r="J14" s="13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07" t="s">
        <v>190</v>
      </c>
      <c r="B15" s="208"/>
      <c r="C15" s="208"/>
      <c r="D15" s="208"/>
      <c r="E15" s="208"/>
      <c r="F15" s="208"/>
      <c r="G15" s="208"/>
      <c r="H15" s="208"/>
      <c r="I15" s="208"/>
      <c r="J15" s="208"/>
      <c r="K15" s="208"/>
      <c r="L15" s="208"/>
      <c r="M15" s="208"/>
      <c r="N15" s="208"/>
      <c r="O15" s="208"/>
      <c r="P15" s="208"/>
      <c r="Q15" s="208"/>
      <c r="R15" s="208"/>
      <c r="S15" s="208"/>
      <c r="T15" s="208"/>
      <c r="U15" s="208"/>
      <c r="V15" s="208"/>
      <c r="W15" s="209"/>
      <c r="X15" s="204" t="s">
        <v>40</v>
      </c>
      <c r="Y15" s="205"/>
      <c r="Z15" s="206"/>
      <c r="AA15" s="261" t="s">
        <v>187</v>
      </c>
      <c r="AB15" s="262"/>
      <c r="AC15" s="262"/>
      <c r="AD15" s="262"/>
      <c r="AE15" s="262"/>
      <c r="AF15" s="262"/>
      <c r="AG15" s="262"/>
      <c r="AH15" s="262"/>
      <c r="AI15" s="262"/>
      <c r="AJ15" s="262"/>
      <c r="AK15" s="262"/>
      <c r="AL15" s="262"/>
      <c r="AM15" s="262"/>
    </row>
    <row r="16" spans="1:48" s="3" customFormat="1" ht="18" hidden="1" customHeight="1">
      <c r="A16" s="207" t="s">
        <v>191</v>
      </c>
      <c r="B16" s="208"/>
      <c r="C16" s="208"/>
      <c r="D16" s="208"/>
      <c r="E16" s="208"/>
      <c r="F16" s="208"/>
      <c r="G16" s="208"/>
      <c r="H16" s="208"/>
      <c r="I16" s="208"/>
      <c r="J16" s="208"/>
      <c r="K16" s="208"/>
      <c r="L16" s="208"/>
      <c r="M16" s="208"/>
      <c r="N16" s="208"/>
      <c r="O16" s="208"/>
      <c r="P16" s="208"/>
      <c r="Q16" s="208"/>
      <c r="R16" s="208"/>
      <c r="S16" s="208"/>
      <c r="T16" s="208"/>
      <c r="U16" s="208"/>
      <c r="V16" s="208"/>
      <c r="W16" s="209"/>
      <c r="X16" s="204" t="s">
        <v>40</v>
      </c>
      <c r="Y16" s="205"/>
      <c r="Z16" s="206"/>
      <c r="AA16" s="261" t="s">
        <v>186</v>
      </c>
      <c r="AB16" s="262"/>
      <c r="AC16" s="262"/>
      <c r="AD16" s="262"/>
      <c r="AE16" s="262"/>
      <c r="AF16" s="262"/>
      <c r="AG16" s="262"/>
      <c r="AH16" s="262"/>
      <c r="AI16" s="262"/>
      <c r="AJ16" s="262"/>
      <c r="AK16" s="262"/>
      <c r="AL16" s="262"/>
      <c r="AM16" s="262"/>
    </row>
    <row r="17" spans="1:48" s="3" customFormat="1" ht="18" customHeight="1">
      <c r="A17" s="210" t="s">
        <v>185</v>
      </c>
      <c r="B17" s="211"/>
      <c r="C17" s="211"/>
      <c r="D17" s="211"/>
      <c r="E17" s="211"/>
      <c r="F17" s="211"/>
      <c r="G17" s="211"/>
      <c r="H17" s="211"/>
      <c r="I17" s="211"/>
      <c r="J17" s="211"/>
      <c r="K17" s="211"/>
      <c r="L17" s="211"/>
      <c r="M17" s="211"/>
      <c r="N17" s="211"/>
      <c r="O17" s="211"/>
      <c r="P17" s="211"/>
      <c r="Q17" s="211"/>
      <c r="R17" s="211"/>
      <c r="S17" s="211"/>
      <c r="T17" s="211"/>
      <c r="U17" s="211"/>
      <c r="V17" s="211"/>
      <c r="W17" s="212"/>
      <c r="X17" s="204" t="s">
        <v>40</v>
      </c>
      <c r="Y17" s="205"/>
      <c r="Z17" s="206"/>
      <c r="AA17" s="146"/>
      <c r="AB17" s="146"/>
      <c r="AC17" s="146"/>
      <c r="AD17" s="146"/>
      <c r="AE17" s="146"/>
      <c r="AF17" s="146"/>
      <c r="AG17" s="146"/>
      <c r="AH17" s="146"/>
      <c r="AI17" s="146"/>
      <c r="AJ17" s="146"/>
      <c r="AK17" s="146"/>
      <c r="AL17" s="146"/>
      <c r="AM17" s="146"/>
    </row>
    <row r="18" spans="1:48" s="3" customFormat="1" ht="6" customHeight="1">
      <c r="I18" s="85"/>
      <c r="J18" s="135"/>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16" t="s">
        <v>192</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8"/>
    </row>
    <row r="20" spans="1:48" s="3" customFormat="1" ht="3" customHeight="1">
      <c r="I20" s="85"/>
      <c r="J20" s="13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07" t="s">
        <v>197</v>
      </c>
      <c r="B21" s="208"/>
      <c r="C21" s="208"/>
      <c r="D21" s="208"/>
      <c r="E21" s="208"/>
      <c r="F21" s="208"/>
      <c r="G21" s="208"/>
      <c r="H21" s="208"/>
      <c r="I21" s="208"/>
      <c r="J21" s="208"/>
      <c r="K21" s="208"/>
      <c r="L21" s="208"/>
      <c r="M21" s="208"/>
      <c r="N21" s="208"/>
      <c r="O21" s="208"/>
      <c r="P21" s="208"/>
      <c r="Q21" s="208"/>
      <c r="R21" s="208"/>
      <c r="S21" s="208"/>
      <c r="T21" s="208"/>
      <c r="U21" s="208"/>
      <c r="V21" s="208"/>
      <c r="W21" s="208"/>
      <c r="X21" s="204" t="s">
        <v>40</v>
      </c>
      <c r="Y21" s="205"/>
      <c r="Z21" s="206"/>
      <c r="AA21" s="148"/>
      <c r="AB21" s="148"/>
      <c r="AC21" s="148"/>
      <c r="AD21" s="148"/>
      <c r="AE21" s="148"/>
      <c r="AF21" s="148"/>
      <c r="AG21" s="148"/>
    </row>
    <row r="22" spans="1:48" s="3" customFormat="1" ht="18" hidden="1" customHeight="1">
      <c r="A22" s="207" t="s">
        <v>194</v>
      </c>
      <c r="B22" s="208"/>
      <c r="C22" s="208"/>
      <c r="D22" s="208"/>
      <c r="E22" s="208"/>
      <c r="F22" s="208"/>
      <c r="G22" s="208"/>
      <c r="H22" s="208"/>
      <c r="I22" s="208"/>
      <c r="J22" s="208"/>
      <c r="K22" s="208"/>
      <c r="L22" s="208"/>
      <c r="M22" s="208"/>
      <c r="N22" s="208"/>
      <c r="O22" s="208"/>
      <c r="P22" s="208"/>
      <c r="Q22" s="208"/>
      <c r="R22" s="208"/>
      <c r="S22" s="208"/>
      <c r="T22" s="208"/>
      <c r="U22" s="208"/>
      <c r="V22" s="208"/>
      <c r="W22" s="208"/>
      <c r="X22" s="204" t="s">
        <v>40</v>
      </c>
      <c r="Y22" s="205"/>
      <c r="Z22" s="206"/>
      <c r="AA22" s="148"/>
      <c r="AB22" s="148"/>
      <c r="AC22" s="148"/>
      <c r="AD22" s="148"/>
      <c r="AE22" s="148"/>
      <c r="AF22" s="148"/>
      <c r="AG22" s="148"/>
    </row>
    <row r="23" spans="1:48" s="3" customFormat="1" ht="6" customHeight="1">
      <c r="I23" s="85"/>
      <c r="J23" s="135"/>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16" t="s">
        <v>41</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8"/>
    </row>
    <row r="25" spans="1:48" s="3" customFormat="1" ht="3" customHeight="1">
      <c r="I25" s="85"/>
      <c r="J25" s="135"/>
      <c r="L25" s="6"/>
      <c r="M25" s="6"/>
      <c r="N25" s="6"/>
      <c r="O25" s="6"/>
      <c r="P25" s="6"/>
      <c r="Q25" s="6"/>
      <c r="R25" s="6"/>
      <c r="S25" s="6"/>
      <c r="T25" s="6"/>
      <c r="U25" s="6"/>
      <c r="V25" s="6"/>
      <c r="W25" s="6"/>
      <c r="X25" s="6"/>
      <c r="Y25" s="6"/>
      <c r="Z25" s="6"/>
      <c r="AA25" s="6"/>
      <c r="AB25" s="6"/>
      <c r="AC25" s="6"/>
      <c r="AD25" s="6"/>
      <c r="AE25" s="6"/>
      <c r="AF25" s="6"/>
      <c r="AG25" s="6"/>
      <c r="AH25" s="152"/>
      <c r="AI25" s="6"/>
      <c r="AJ25" s="6"/>
      <c r="AK25" s="6"/>
      <c r="AL25" s="6"/>
      <c r="AM25" s="6"/>
    </row>
    <row r="26" spans="1:48" ht="19.5" hidden="1" customHeight="1">
      <c r="A26" s="136" t="s">
        <v>181</v>
      </c>
      <c r="B26" s="3"/>
      <c r="C26" s="125"/>
      <c r="D26" s="3"/>
      <c r="E26" s="137"/>
      <c r="F26" s="3"/>
      <c r="G26" s="3"/>
      <c r="H26" s="3"/>
      <c r="I26" s="3"/>
      <c r="J26" s="138"/>
      <c r="K26" s="138"/>
      <c r="L26" s="138"/>
      <c r="M26" s="138"/>
      <c r="N26" s="138"/>
      <c r="O26" s="139"/>
      <c r="P26" s="125"/>
      <c r="S26" s="138"/>
      <c r="T26" s="135"/>
      <c r="U26" s="138"/>
      <c r="V26" s="138"/>
      <c r="W26" s="125"/>
      <c r="AC26" s="254"/>
      <c r="AD26" s="251" t="s">
        <v>42</v>
      </c>
      <c r="AE26" s="252"/>
      <c r="AF26" s="252"/>
      <c r="AG26" s="252"/>
      <c r="AH26" s="253"/>
      <c r="AI26" s="271" t="s">
        <v>43</v>
      </c>
      <c r="AJ26" s="272"/>
      <c r="AK26" s="272"/>
      <c r="AL26" s="272"/>
      <c r="AM26" s="273"/>
      <c r="AV26" s="3"/>
    </row>
    <row r="27" spans="1:48" hidden="1">
      <c r="A27" s="136"/>
      <c r="B27" s="3"/>
      <c r="C27" s="125"/>
      <c r="D27" s="3"/>
      <c r="E27" s="137"/>
      <c r="F27" s="3"/>
      <c r="G27" s="3"/>
      <c r="H27" s="3"/>
      <c r="I27" s="3"/>
      <c r="J27" s="138"/>
      <c r="K27" s="138"/>
      <c r="L27" s="138"/>
      <c r="M27" s="138"/>
      <c r="N27" s="138"/>
      <c r="O27" s="139"/>
      <c r="P27" s="125"/>
      <c r="S27" s="138"/>
      <c r="T27" s="135"/>
      <c r="U27" s="138"/>
      <c r="V27" s="138"/>
      <c r="W27" s="127"/>
      <c r="AC27" s="254"/>
      <c r="AD27" s="255" t="str">
        <f>IFERROR(VLOOKUP(L10,リスト!#REF!,2,FALSE),IFERROR(VLOOKUP(L10,リスト!B2:D8,2,FALSE)*AJ10,""))</f>
        <v/>
      </c>
      <c r="AE27" s="256"/>
      <c r="AF27" s="256"/>
      <c r="AG27" s="257" t="s">
        <v>6</v>
      </c>
      <c r="AH27" s="257"/>
      <c r="AI27" s="267">
        <f>MIN(AD27,ROUNDDOWN((H35+H44)/1000,0))</f>
        <v>0</v>
      </c>
      <c r="AJ27" s="268"/>
      <c r="AK27" s="268"/>
      <c r="AL27" s="263" t="s">
        <v>6</v>
      </c>
      <c r="AM27" s="264"/>
    </row>
    <row r="28" spans="1:48" ht="14.25" hidden="1" thickBot="1">
      <c r="A28" s="125" t="s">
        <v>183</v>
      </c>
      <c r="B28" s="3"/>
      <c r="C28" s="125"/>
      <c r="D28" s="3"/>
      <c r="E28" s="137"/>
      <c r="F28" s="3"/>
      <c r="G28" s="3"/>
      <c r="H28" s="3"/>
      <c r="I28" s="3"/>
      <c r="J28" s="138"/>
      <c r="K28" s="138"/>
      <c r="L28" s="138"/>
      <c r="M28" s="138"/>
      <c r="N28" s="138"/>
      <c r="O28" s="139"/>
      <c r="P28" s="125"/>
      <c r="S28" s="138"/>
      <c r="T28" s="135"/>
      <c r="U28" s="138"/>
      <c r="V28" s="138"/>
      <c r="W28" s="127"/>
      <c r="AC28" s="254"/>
      <c r="AD28" s="255"/>
      <c r="AE28" s="256"/>
      <c r="AF28" s="256"/>
      <c r="AG28" s="257"/>
      <c r="AH28" s="257"/>
      <c r="AI28" s="269"/>
      <c r="AJ28" s="270"/>
      <c r="AK28" s="270"/>
      <c r="AL28" s="265"/>
      <c r="AM28" s="266"/>
    </row>
    <row r="29" spans="1:48" ht="15" hidden="1" customHeight="1">
      <c r="A29" s="183" t="s">
        <v>44</v>
      </c>
      <c r="B29" s="184"/>
      <c r="C29" s="184"/>
      <c r="D29" s="184"/>
      <c r="E29" s="184"/>
      <c r="F29" s="184"/>
      <c r="G29" s="185"/>
      <c r="H29" s="184" t="s">
        <v>45</v>
      </c>
      <c r="I29" s="184"/>
      <c r="J29" s="184"/>
      <c r="K29" s="184"/>
      <c r="L29" s="184"/>
      <c r="M29" s="183" t="s">
        <v>46</v>
      </c>
      <c r="N29" s="184"/>
      <c r="O29" s="184"/>
      <c r="P29" s="184"/>
      <c r="Q29" s="184"/>
      <c r="R29" s="184"/>
      <c r="S29" s="184"/>
      <c r="T29" s="184"/>
      <c r="U29" s="184"/>
      <c r="V29" s="184"/>
      <c r="W29" s="184"/>
      <c r="X29" s="184"/>
      <c r="Y29" s="184"/>
      <c r="Z29" s="184"/>
      <c r="AA29" s="184"/>
      <c r="AB29" s="184"/>
      <c r="AC29" s="184"/>
      <c r="AD29" s="184"/>
      <c r="AE29" s="184"/>
      <c r="AF29" s="184"/>
      <c r="AG29" s="184"/>
      <c r="AH29" s="184"/>
      <c r="AI29" s="189"/>
      <c r="AJ29" s="189"/>
      <c r="AK29" s="189"/>
      <c r="AL29" s="189"/>
      <c r="AM29" s="190"/>
    </row>
    <row r="30" spans="1:48" ht="15" hidden="1" customHeight="1">
      <c r="A30" s="87" t="s">
        <v>47</v>
      </c>
      <c r="B30" s="88"/>
      <c r="C30" s="88"/>
      <c r="D30" s="88"/>
      <c r="E30" s="89"/>
      <c r="F30" s="89"/>
      <c r="G30" s="90"/>
      <c r="H30" s="191"/>
      <c r="I30" s="191"/>
      <c r="J30" s="191"/>
      <c r="K30" s="191"/>
      <c r="L30" s="191"/>
      <c r="M30" s="186"/>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8"/>
    </row>
    <row r="31" spans="1:48" ht="15" hidden="1" customHeight="1">
      <c r="A31" s="72" t="s">
        <v>48</v>
      </c>
      <c r="B31" s="73"/>
      <c r="C31" s="73"/>
      <c r="D31" s="73"/>
      <c r="E31" s="74"/>
      <c r="F31" s="74"/>
      <c r="G31" s="75"/>
      <c r="H31" s="200"/>
      <c r="I31" s="200"/>
      <c r="J31" s="200"/>
      <c r="K31" s="200"/>
      <c r="L31" s="200"/>
      <c r="M31" s="201"/>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3"/>
    </row>
    <row r="32" spans="1:48" ht="15" hidden="1" customHeight="1">
      <c r="A32" s="72" t="s">
        <v>49</v>
      </c>
      <c r="B32" s="73"/>
      <c r="C32" s="73"/>
      <c r="D32" s="73"/>
      <c r="E32" s="74"/>
      <c r="F32" s="74"/>
      <c r="G32" s="75"/>
      <c r="H32" s="200"/>
      <c r="I32" s="200"/>
      <c r="J32" s="200"/>
      <c r="K32" s="200"/>
      <c r="L32" s="200"/>
      <c r="M32" s="201"/>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3"/>
    </row>
    <row r="33" spans="1:48" ht="15" hidden="1" customHeight="1">
      <c r="A33" s="72" t="s">
        <v>50</v>
      </c>
      <c r="B33" s="73"/>
      <c r="C33" s="73"/>
      <c r="D33" s="73"/>
      <c r="E33" s="74"/>
      <c r="F33" s="74"/>
      <c r="G33" s="75"/>
      <c r="H33" s="200"/>
      <c r="I33" s="200"/>
      <c r="J33" s="200"/>
      <c r="K33" s="200"/>
      <c r="L33" s="200"/>
      <c r="M33" s="201"/>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3"/>
      <c r="AV33" s="3"/>
    </row>
    <row r="34" spans="1:48" ht="15" hidden="1" customHeight="1">
      <c r="A34" s="72" t="s">
        <v>51</v>
      </c>
      <c r="B34" s="73"/>
      <c r="C34" s="73"/>
      <c r="D34" s="73"/>
      <c r="E34" s="74"/>
      <c r="F34" s="74"/>
      <c r="G34" s="75"/>
      <c r="H34" s="200"/>
      <c r="I34" s="200"/>
      <c r="J34" s="200"/>
      <c r="K34" s="200"/>
      <c r="L34" s="200"/>
      <c r="M34" s="201"/>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3"/>
    </row>
    <row r="35" spans="1:48" ht="15" hidden="1" customHeight="1">
      <c r="A35" s="76" t="s">
        <v>24</v>
      </c>
      <c r="B35" s="77"/>
      <c r="C35" s="77"/>
      <c r="D35" s="77"/>
      <c r="E35" s="77"/>
      <c r="F35" s="77"/>
      <c r="G35" s="78"/>
      <c r="H35" s="192">
        <f>SUM(H30:L34)</f>
        <v>0</v>
      </c>
      <c r="I35" s="192"/>
      <c r="J35" s="192"/>
      <c r="K35" s="192"/>
      <c r="L35" s="193"/>
      <c r="M35" s="194"/>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7"/>
    </row>
    <row r="36" spans="1:48" hidden="1">
      <c r="A36" s="136"/>
      <c r="B36" s="3"/>
      <c r="C36" s="125"/>
      <c r="D36" s="3"/>
      <c r="E36" s="137"/>
      <c r="F36" s="3"/>
      <c r="G36" s="3"/>
      <c r="H36" s="3"/>
      <c r="I36" s="3"/>
      <c r="J36" s="138"/>
      <c r="K36" s="138"/>
      <c r="L36" s="138"/>
      <c r="M36" s="138"/>
      <c r="N36" s="138"/>
      <c r="O36" s="139"/>
      <c r="P36" s="125"/>
      <c r="S36" s="138"/>
      <c r="T36" s="135"/>
      <c r="U36" s="138"/>
      <c r="V36" s="138"/>
      <c r="W36" s="127"/>
      <c r="AD36" s="125"/>
      <c r="AE36" s="126"/>
      <c r="AF36" s="126"/>
      <c r="AG36" s="126"/>
      <c r="AH36" s="127"/>
      <c r="AI36" s="198"/>
      <c r="AJ36" s="198"/>
      <c r="AK36" s="198"/>
      <c r="AL36" s="199"/>
      <c r="AM36" s="199"/>
    </row>
    <row r="37" spans="1:48" hidden="1">
      <c r="A37" s="125" t="s">
        <v>184</v>
      </c>
      <c r="B37" s="3"/>
      <c r="C37" s="125"/>
      <c r="D37" s="3"/>
      <c r="E37" s="137"/>
      <c r="F37" s="3"/>
      <c r="G37" s="3"/>
      <c r="H37" s="3"/>
      <c r="I37" s="3"/>
      <c r="J37" s="138"/>
      <c r="K37" s="138"/>
      <c r="L37" s="138"/>
      <c r="M37" s="138"/>
      <c r="N37" s="138"/>
      <c r="O37" s="139"/>
      <c r="P37" s="125"/>
      <c r="S37" s="138"/>
      <c r="T37" s="135"/>
      <c r="U37" s="138"/>
      <c r="V37" s="138"/>
      <c r="W37" s="127"/>
      <c r="AD37" s="125"/>
      <c r="AE37" s="126"/>
      <c r="AF37" s="126"/>
      <c r="AG37" s="126"/>
      <c r="AH37" s="127"/>
      <c r="AI37" s="198"/>
      <c r="AJ37" s="198"/>
      <c r="AK37" s="198"/>
      <c r="AL37" s="199"/>
      <c r="AM37" s="199"/>
    </row>
    <row r="38" spans="1:48" ht="15" hidden="1" customHeight="1">
      <c r="A38" s="183" t="s">
        <v>44</v>
      </c>
      <c r="B38" s="184"/>
      <c r="C38" s="184"/>
      <c r="D38" s="184"/>
      <c r="E38" s="184"/>
      <c r="F38" s="184"/>
      <c r="G38" s="185"/>
      <c r="H38" s="184" t="s">
        <v>45</v>
      </c>
      <c r="I38" s="184"/>
      <c r="J38" s="184"/>
      <c r="K38" s="184"/>
      <c r="L38" s="184"/>
      <c r="M38" s="183" t="s">
        <v>46</v>
      </c>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5"/>
    </row>
    <row r="39" spans="1:48" ht="15" hidden="1" customHeight="1">
      <c r="A39" s="87" t="s">
        <v>47</v>
      </c>
      <c r="B39" s="88"/>
      <c r="C39" s="88"/>
      <c r="D39" s="88"/>
      <c r="E39" s="89"/>
      <c r="F39" s="89"/>
      <c r="G39" s="90"/>
      <c r="H39" s="191"/>
      <c r="I39" s="191"/>
      <c r="J39" s="191"/>
      <c r="K39" s="191"/>
      <c r="L39" s="191"/>
      <c r="M39" s="186"/>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8"/>
    </row>
    <row r="40" spans="1:48" ht="15" hidden="1" customHeight="1">
      <c r="A40" s="72" t="s">
        <v>48</v>
      </c>
      <c r="B40" s="73"/>
      <c r="C40" s="73"/>
      <c r="D40" s="73"/>
      <c r="E40" s="74"/>
      <c r="F40" s="74"/>
      <c r="G40" s="75"/>
      <c r="H40" s="200"/>
      <c r="I40" s="200"/>
      <c r="J40" s="200"/>
      <c r="K40" s="200"/>
      <c r="L40" s="200"/>
      <c r="M40" s="201"/>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3"/>
    </row>
    <row r="41" spans="1:48" ht="15" hidden="1" customHeight="1">
      <c r="A41" s="72" t="s">
        <v>49</v>
      </c>
      <c r="B41" s="73"/>
      <c r="C41" s="73"/>
      <c r="D41" s="73"/>
      <c r="E41" s="74"/>
      <c r="F41" s="74"/>
      <c r="G41" s="75"/>
      <c r="H41" s="200"/>
      <c r="I41" s="200"/>
      <c r="J41" s="200"/>
      <c r="K41" s="200"/>
      <c r="L41" s="200"/>
      <c r="M41" s="201"/>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3"/>
    </row>
    <row r="42" spans="1:48" ht="15" hidden="1" customHeight="1">
      <c r="A42" s="72" t="s">
        <v>50</v>
      </c>
      <c r="B42" s="73"/>
      <c r="C42" s="73"/>
      <c r="D42" s="73"/>
      <c r="E42" s="74"/>
      <c r="F42" s="74"/>
      <c r="G42" s="75"/>
      <c r="H42" s="200"/>
      <c r="I42" s="200"/>
      <c r="J42" s="200"/>
      <c r="K42" s="200"/>
      <c r="L42" s="200"/>
      <c r="M42" s="201"/>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3"/>
      <c r="AV42" s="3"/>
    </row>
    <row r="43" spans="1:48" ht="15" hidden="1" customHeight="1">
      <c r="A43" s="72" t="s">
        <v>51</v>
      </c>
      <c r="B43" s="73"/>
      <c r="C43" s="73"/>
      <c r="D43" s="73"/>
      <c r="E43" s="74"/>
      <c r="F43" s="74"/>
      <c r="G43" s="75"/>
      <c r="H43" s="200"/>
      <c r="I43" s="200"/>
      <c r="J43" s="200"/>
      <c r="K43" s="200"/>
      <c r="L43" s="200"/>
      <c r="M43" s="201"/>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3"/>
    </row>
    <row r="44" spans="1:48" ht="15" hidden="1" customHeight="1">
      <c r="A44" s="76" t="s">
        <v>24</v>
      </c>
      <c r="B44" s="77"/>
      <c r="C44" s="77"/>
      <c r="D44" s="77"/>
      <c r="E44" s="77"/>
      <c r="F44" s="77"/>
      <c r="G44" s="78"/>
      <c r="H44" s="192">
        <f>SUM(H39:L43)</f>
        <v>0</v>
      </c>
      <c r="I44" s="192"/>
      <c r="J44" s="192"/>
      <c r="K44" s="192"/>
      <c r="L44" s="193"/>
      <c r="M44" s="194"/>
      <c r="N44" s="195"/>
      <c r="O44" s="195"/>
      <c r="P44" s="195"/>
      <c r="Q44" s="195"/>
      <c r="R44" s="195"/>
      <c r="S44" s="195"/>
      <c r="T44" s="195"/>
      <c r="U44" s="195"/>
      <c r="V44" s="195"/>
      <c r="W44" s="195"/>
      <c r="X44" s="195"/>
      <c r="Y44" s="195"/>
      <c r="Z44" s="195"/>
      <c r="AA44" s="195"/>
      <c r="AB44" s="195"/>
      <c r="AC44" s="195"/>
      <c r="AD44" s="195"/>
      <c r="AE44" s="195"/>
      <c r="AF44" s="195"/>
      <c r="AG44" s="195"/>
      <c r="AH44" s="196"/>
      <c r="AI44" s="195"/>
      <c r="AJ44" s="195"/>
      <c r="AK44" s="195"/>
      <c r="AL44" s="195"/>
      <c r="AM44" s="197"/>
    </row>
    <row r="45" spans="1:48" ht="6" customHeight="1" thickBot="1">
      <c r="A45" s="140"/>
      <c r="B45" s="140"/>
      <c r="C45" s="140"/>
      <c r="D45" s="140"/>
      <c r="E45" s="141"/>
      <c r="F45" s="141"/>
      <c r="G45" s="141"/>
      <c r="H45" s="141"/>
      <c r="I45" s="141"/>
      <c r="J45" s="142"/>
      <c r="K45" s="142"/>
      <c r="L45" s="142"/>
      <c r="M45" s="142"/>
      <c r="N45" s="142"/>
      <c r="AH45" s="151"/>
    </row>
    <row r="46" spans="1:48" s="3" customFormat="1" ht="19.5" customHeight="1">
      <c r="A46" s="147" t="s">
        <v>196</v>
      </c>
      <c r="B46" s="68"/>
      <c r="C46" s="68"/>
      <c r="D46" s="68"/>
      <c r="E46" s="68"/>
      <c r="F46" s="68"/>
      <c r="G46" s="68"/>
      <c r="H46" s="68"/>
      <c r="I46" s="69"/>
      <c r="J46" s="71"/>
      <c r="K46" s="68"/>
      <c r="L46" s="70"/>
      <c r="M46" s="70"/>
      <c r="N46" s="70"/>
      <c r="O46" s="68"/>
      <c r="P46" s="68"/>
      <c r="Q46" s="68"/>
      <c r="R46" s="68"/>
      <c r="S46" s="68"/>
      <c r="T46" s="79"/>
      <c r="U46" s="79"/>
      <c r="V46" s="79"/>
      <c r="W46" s="79"/>
      <c r="AC46" s="254"/>
      <c r="AD46" s="251" t="s">
        <v>42</v>
      </c>
      <c r="AE46" s="252"/>
      <c r="AF46" s="252"/>
      <c r="AG46" s="252"/>
      <c r="AH46" s="252"/>
      <c r="AI46" s="271" t="s">
        <v>43</v>
      </c>
      <c r="AJ46" s="272"/>
      <c r="AK46" s="272"/>
      <c r="AL46" s="272"/>
      <c r="AM46" s="273"/>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54"/>
      <c r="AD47" s="274" t="str">
        <f>IFERROR(VLOOKUP(L10,リスト!B2:E8,4,FALSE)*AJ10,"")</f>
        <v/>
      </c>
      <c r="AE47" s="275"/>
      <c r="AF47" s="275"/>
      <c r="AG47" s="278" t="s">
        <v>6</v>
      </c>
      <c r="AH47" s="278"/>
      <c r="AI47" s="280" t="str">
        <f>IF(AD47="","",MIN(AD47,ROUNDDOWN(H55/1000,0)))</f>
        <v/>
      </c>
      <c r="AJ47" s="281"/>
      <c r="AK47" s="281"/>
      <c r="AL47" s="278" t="s">
        <v>6</v>
      </c>
      <c r="AM47" s="279"/>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54"/>
      <c r="AD48" s="276"/>
      <c r="AE48" s="277"/>
      <c r="AF48" s="277"/>
      <c r="AG48" s="278"/>
      <c r="AH48" s="278"/>
      <c r="AI48" s="282"/>
      <c r="AJ48" s="283"/>
      <c r="AK48" s="283"/>
      <c r="AL48" s="278"/>
      <c r="AM48" s="279"/>
      <c r="AT48" s="4"/>
    </row>
    <row r="49" spans="1:48" ht="15" customHeight="1">
      <c r="A49" s="183" t="s">
        <v>44</v>
      </c>
      <c r="B49" s="184"/>
      <c r="C49" s="184"/>
      <c r="D49" s="184"/>
      <c r="E49" s="184"/>
      <c r="F49" s="184"/>
      <c r="G49" s="185"/>
      <c r="H49" s="184" t="s">
        <v>45</v>
      </c>
      <c r="I49" s="184"/>
      <c r="J49" s="184"/>
      <c r="K49" s="184"/>
      <c r="L49" s="184"/>
      <c r="M49" s="183" t="s">
        <v>226</v>
      </c>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5"/>
    </row>
    <row r="50" spans="1:48" ht="15" customHeight="1">
      <c r="A50" s="87" t="s">
        <v>198</v>
      </c>
      <c r="B50" s="88"/>
      <c r="D50" s="88"/>
      <c r="E50" s="89"/>
      <c r="F50" s="89"/>
      <c r="G50" s="90"/>
      <c r="H50" s="191"/>
      <c r="I50" s="191"/>
      <c r="J50" s="191"/>
      <c r="K50" s="191"/>
      <c r="L50" s="191"/>
      <c r="M50" s="284"/>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6"/>
    </row>
    <row r="51" spans="1:48" ht="15" customHeight="1">
      <c r="A51" s="72" t="s">
        <v>49</v>
      </c>
      <c r="B51" s="73"/>
      <c r="C51" s="73"/>
      <c r="D51" s="73"/>
      <c r="E51" s="74"/>
      <c r="F51" s="74"/>
      <c r="G51" s="75"/>
      <c r="H51" s="200"/>
      <c r="I51" s="200"/>
      <c r="J51" s="200"/>
      <c r="K51" s="200"/>
      <c r="L51" s="200"/>
      <c r="M51" s="287"/>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9"/>
    </row>
    <row r="52" spans="1:48" ht="15" customHeight="1">
      <c r="A52" s="72"/>
      <c r="B52" s="73"/>
      <c r="C52" s="73"/>
      <c r="D52" s="73"/>
      <c r="E52" s="74"/>
      <c r="F52" s="74"/>
      <c r="G52" s="75"/>
      <c r="H52" s="200"/>
      <c r="I52" s="200"/>
      <c r="J52" s="200"/>
      <c r="K52" s="200"/>
      <c r="L52" s="200"/>
      <c r="M52" s="287"/>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9"/>
    </row>
    <row r="53" spans="1:48" ht="15" customHeight="1">
      <c r="A53" s="72"/>
      <c r="B53" s="73"/>
      <c r="C53" s="73"/>
      <c r="D53" s="73"/>
      <c r="E53" s="74"/>
      <c r="F53" s="74"/>
      <c r="G53" s="75"/>
      <c r="H53" s="200"/>
      <c r="I53" s="200"/>
      <c r="J53" s="200"/>
      <c r="K53" s="200"/>
      <c r="L53" s="200"/>
      <c r="M53" s="287"/>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9"/>
    </row>
    <row r="54" spans="1:48" ht="15" customHeight="1">
      <c r="A54" s="72"/>
      <c r="B54" s="73"/>
      <c r="C54" s="73"/>
      <c r="D54" s="73"/>
      <c r="E54" s="74"/>
      <c r="F54" s="74"/>
      <c r="G54" s="75"/>
      <c r="H54" s="200"/>
      <c r="I54" s="200"/>
      <c r="J54" s="200"/>
      <c r="K54" s="200"/>
      <c r="L54" s="200"/>
      <c r="M54" s="287"/>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9"/>
    </row>
    <row r="55" spans="1:48" ht="15" customHeight="1">
      <c r="A55" s="76" t="s">
        <v>24</v>
      </c>
      <c r="B55" s="80"/>
      <c r="C55" s="80"/>
      <c r="D55" s="80"/>
      <c r="E55" s="77"/>
      <c r="F55" s="77"/>
      <c r="G55" s="78"/>
      <c r="H55" s="192">
        <f>SUM(H50:L54)</f>
        <v>0</v>
      </c>
      <c r="I55" s="192"/>
      <c r="J55" s="192"/>
      <c r="K55" s="192"/>
      <c r="L55" s="193"/>
      <c r="M55" s="194"/>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7"/>
    </row>
    <row r="56" spans="1:48" ht="4.5" customHeight="1">
      <c r="A56" s="140"/>
      <c r="B56" s="140"/>
      <c r="C56" s="140"/>
      <c r="D56" s="140"/>
      <c r="E56" s="143"/>
      <c r="F56" s="143"/>
      <c r="G56" s="143"/>
      <c r="H56" s="143"/>
      <c r="I56" s="143"/>
      <c r="J56" s="144"/>
      <c r="K56" s="144"/>
      <c r="L56" s="144"/>
      <c r="M56" s="144"/>
      <c r="N56" s="144"/>
      <c r="O56" s="143"/>
      <c r="P56" s="143"/>
      <c r="Q56" s="143"/>
      <c r="R56" s="143"/>
      <c r="S56" s="143"/>
      <c r="T56" s="143"/>
      <c r="U56" s="143"/>
      <c r="V56" s="143"/>
      <c r="W56" s="143"/>
      <c r="X56" s="143"/>
      <c r="Y56" s="145"/>
      <c r="Z56" s="145"/>
      <c r="AA56" s="145"/>
      <c r="AB56" s="145"/>
      <c r="AC56" s="145"/>
      <c r="AD56" s="145"/>
      <c r="AE56" s="143"/>
      <c r="AF56" s="143"/>
      <c r="AG56" s="143"/>
      <c r="AH56" s="143"/>
      <c r="AI56" s="143"/>
      <c r="AJ56" s="143"/>
      <c r="AK56" s="143"/>
      <c r="AL56" s="143"/>
      <c r="AM56" s="143"/>
    </row>
    <row r="57" spans="1:48">
      <c r="A57" s="2" t="s">
        <v>193</v>
      </c>
    </row>
    <row r="58" spans="1:48">
      <c r="A58" s="2" t="s">
        <v>225</v>
      </c>
    </row>
    <row r="59" spans="1:48">
      <c r="AI59" s="199"/>
      <c r="AJ59" s="199"/>
      <c r="AK59" s="199"/>
      <c r="AL59" s="199"/>
      <c r="AM59" s="199"/>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3">
    <dataValidation imeMode="halfAlpha" allowBlank="1" showInputMessage="1" showErrorMessage="1" sqref="S26:V28 J26:N28 S37:V37 J37:N37" xr:uid="{10754A03-07DE-4171-85C0-341FC6C61845}"/>
    <dataValidation type="list" allowBlank="1" showInputMessage="1" showErrorMessage="1" sqref="X15:Z17 X21:Z22" xr:uid="{4D79E99C-AB7D-4580-B66B-A48BDE0EBEE5}">
      <formula1>"✔"</formula1>
    </dataValidation>
    <dataValidation allowBlank="1" sqref="D9:G9" xr:uid="{4E55BEF4-8EA2-4C3D-9F23-988347D9BF04}"/>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5078DBFC-A229-451F-A918-BA010635C79B}">
          <x14:formula1>
            <xm:f>リスト!$B$2:$B$8</xm:f>
          </x14:formula1>
          <xm:sqref>L10</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241F1-59FC-4335-A42F-6B3260F9220C}">
  <dimension ref="A1:AV59"/>
  <sheetViews>
    <sheetView showGridLines="0" showZeros="0" zoomScaleNormal="100" zoomScaleSheetLayoutView="100" workbookViewId="0">
      <selection activeCell="A19" sqref="A19:AM1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13" t="s">
        <v>201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5"/>
    </row>
    <row r="4" spans="1:48" ht="9"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row>
    <row r="5" spans="1:48">
      <c r="A5" s="216" t="s">
        <v>28</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8"/>
    </row>
    <row r="6" spans="1:48" ht="4.5" customHeight="1">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row>
    <row r="7" spans="1:48" ht="17.25" customHeight="1">
      <c r="A7" s="183" t="s">
        <v>29</v>
      </c>
      <c r="B7" s="184"/>
      <c r="C7" s="184"/>
      <c r="D7" s="184"/>
      <c r="E7" s="184"/>
      <c r="F7" s="184"/>
      <c r="G7" s="185"/>
      <c r="H7" s="238"/>
      <c r="I7" s="239"/>
      <c r="J7" s="239"/>
      <c r="K7" s="239"/>
      <c r="L7" s="239"/>
      <c r="M7" s="239"/>
      <c r="N7" s="240"/>
      <c r="O7" s="183" t="s">
        <v>30</v>
      </c>
      <c r="P7" s="184"/>
      <c r="Q7" s="184"/>
      <c r="R7" s="184"/>
      <c r="S7" s="185"/>
      <c r="T7" s="241"/>
      <c r="U7" s="242"/>
      <c r="V7" s="242"/>
      <c r="W7" s="242"/>
      <c r="X7" s="242"/>
      <c r="Y7" s="242"/>
      <c r="Z7" s="242"/>
      <c r="AA7" s="242"/>
      <c r="AB7" s="242"/>
      <c r="AC7" s="242"/>
      <c r="AD7" s="242"/>
      <c r="AE7" s="242"/>
      <c r="AF7" s="242"/>
      <c r="AG7" s="242"/>
      <c r="AH7" s="242"/>
      <c r="AI7" s="242"/>
      <c r="AJ7" s="242"/>
      <c r="AK7" s="242"/>
      <c r="AL7" s="242"/>
      <c r="AM7" s="243"/>
    </row>
    <row r="8" spans="1:48">
      <c r="A8" s="219" t="s">
        <v>31</v>
      </c>
      <c r="B8" s="220"/>
      <c r="C8" s="221"/>
      <c r="D8" s="183" t="s">
        <v>32</v>
      </c>
      <c r="E8" s="184"/>
      <c r="F8" s="184"/>
      <c r="G8" s="185"/>
      <c r="H8" s="183" t="s">
        <v>20</v>
      </c>
      <c r="I8" s="184"/>
      <c r="J8" s="184"/>
      <c r="K8" s="184"/>
      <c r="L8" s="184"/>
      <c r="M8" s="184"/>
      <c r="N8" s="184"/>
      <c r="O8" s="184"/>
      <c r="P8" s="184"/>
      <c r="Q8" s="184"/>
      <c r="R8" s="184"/>
      <c r="S8" s="185"/>
      <c r="T8" s="219" t="s">
        <v>33</v>
      </c>
      <c r="U8" s="220"/>
      <c r="V8" s="221"/>
      <c r="W8" s="183" t="s">
        <v>14</v>
      </c>
      <c r="X8" s="184"/>
      <c r="Y8" s="184"/>
      <c r="Z8" s="184"/>
      <c r="AA8" s="184"/>
      <c r="AB8" s="184"/>
      <c r="AC8" s="184"/>
      <c r="AD8" s="184"/>
      <c r="AE8" s="184"/>
      <c r="AF8" s="185"/>
      <c r="AG8" s="226" t="s">
        <v>34</v>
      </c>
      <c r="AH8" s="227"/>
      <c r="AI8" s="227"/>
      <c r="AJ8" s="227"/>
      <c r="AK8" s="227"/>
      <c r="AL8" s="227"/>
      <c r="AM8" s="228"/>
    </row>
    <row r="9" spans="1:48" ht="17.25" customHeight="1">
      <c r="A9" s="222"/>
      <c r="B9" s="189"/>
      <c r="C9" s="190"/>
      <c r="D9" s="223" t="s">
        <v>189</v>
      </c>
      <c r="E9" s="224"/>
      <c r="F9" s="224"/>
      <c r="G9" s="225"/>
      <c r="H9" s="229"/>
      <c r="I9" s="230"/>
      <c r="J9" s="230"/>
      <c r="K9" s="230"/>
      <c r="L9" s="230"/>
      <c r="M9" s="230"/>
      <c r="N9" s="230"/>
      <c r="O9" s="230"/>
      <c r="P9" s="230"/>
      <c r="Q9" s="230"/>
      <c r="R9" s="230"/>
      <c r="S9" s="231"/>
      <c r="T9" s="222"/>
      <c r="U9" s="189"/>
      <c r="V9" s="190"/>
      <c r="W9" s="232"/>
      <c r="X9" s="233"/>
      <c r="Y9" s="233"/>
      <c r="Z9" s="233"/>
      <c r="AA9" s="233"/>
      <c r="AB9" s="233"/>
      <c r="AC9" s="233"/>
      <c r="AD9" s="233"/>
      <c r="AE9" s="233"/>
      <c r="AF9" s="234"/>
      <c r="AG9" s="235" t="s">
        <v>211</v>
      </c>
      <c r="AH9" s="236"/>
      <c r="AI9" s="236"/>
      <c r="AJ9" s="236"/>
      <c r="AK9" s="236"/>
      <c r="AL9" s="236"/>
      <c r="AM9" s="237"/>
      <c r="AV9" s="3"/>
    </row>
    <row r="10" spans="1:48" s="3" customFormat="1" ht="20.25" customHeight="1">
      <c r="A10" s="183" t="s">
        <v>35</v>
      </c>
      <c r="B10" s="184"/>
      <c r="C10" s="184"/>
      <c r="D10" s="184"/>
      <c r="E10" s="184"/>
      <c r="F10" s="184"/>
      <c r="G10" s="184"/>
      <c r="H10" s="184"/>
      <c r="I10" s="184"/>
      <c r="J10" s="184"/>
      <c r="K10" s="185"/>
      <c r="L10" s="258"/>
      <c r="M10" s="259"/>
      <c r="N10" s="259"/>
      <c r="O10" s="259"/>
      <c r="P10" s="259"/>
      <c r="Q10" s="259"/>
      <c r="R10" s="259"/>
      <c r="S10" s="259"/>
      <c r="T10" s="259"/>
      <c r="U10" s="259"/>
      <c r="V10" s="259"/>
      <c r="W10" s="259"/>
      <c r="X10" s="259"/>
      <c r="Y10" s="259"/>
      <c r="Z10" s="259"/>
      <c r="AA10" s="259"/>
      <c r="AB10" s="259"/>
      <c r="AC10" s="259"/>
      <c r="AD10" s="259"/>
      <c r="AE10" s="259"/>
      <c r="AF10" s="260"/>
      <c r="AG10" s="245" t="s">
        <v>36</v>
      </c>
      <c r="AH10" s="227"/>
      <c r="AI10" s="228"/>
      <c r="AJ10" s="242"/>
      <c r="AK10" s="242"/>
      <c r="AL10" s="246" t="s">
        <v>37</v>
      </c>
      <c r="AM10" s="247"/>
      <c r="AP10" s="244"/>
      <c r="AQ10" s="244"/>
      <c r="AR10" s="244"/>
      <c r="AS10" s="244"/>
      <c r="AT10" s="244"/>
      <c r="AU10" s="244"/>
    </row>
    <row r="11" spans="1:48" s="3" customFormat="1" ht="18" hidden="1" customHeight="1">
      <c r="A11" s="248" t="s">
        <v>38</v>
      </c>
      <c r="B11" s="249"/>
      <c r="C11" s="249"/>
      <c r="D11" s="249"/>
      <c r="E11" s="249"/>
      <c r="F11" s="249"/>
      <c r="G11" s="249"/>
      <c r="H11" s="250"/>
      <c r="I11" s="5"/>
      <c r="J11" s="128"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1"/>
      <c r="B12" s="131"/>
      <c r="C12" s="131"/>
      <c r="D12" s="131"/>
      <c r="E12" s="131"/>
      <c r="F12" s="131"/>
      <c r="G12" s="131"/>
      <c r="H12" s="131"/>
      <c r="I12" s="132"/>
      <c r="J12" s="133"/>
      <c r="K12" s="132"/>
      <c r="L12" s="130"/>
      <c r="M12" s="130"/>
      <c r="N12" s="130"/>
      <c r="O12" s="130"/>
      <c r="P12" s="130"/>
      <c r="Q12" s="130"/>
      <c r="R12" s="130"/>
      <c r="S12" s="130"/>
      <c r="T12" s="130"/>
      <c r="U12" s="132"/>
      <c r="V12" s="130"/>
      <c r="W12" s="130"/>
      <c r="X12" s="130"/>
      <c r="Y12" s="133"/>
      <c r="Z12" s="134"/>
      <c r="AA12" s="132"/>
      <c r="AB12" s="130"/>
      <c r="AC12" s="130"/>
      <c r="AD12" s="130"/>
      <c r="AE12" s="130"/>
      <c r="AF12" s="130"/>
      <c r="AG12" s="130"/>
      <c r="AH12" s="130"/>
      <c r="AI12" s="130"/>
      <c r="AJ12" s="130"/>
      <c r="AK12" s="130"/>
      <c r="AL12" s="130"/>
      <c r="AM12" s="130"/>
    </row>
    <row r="13" spans="1:48" s="3" customFormat="1" ht="12">
      <c r="A13" s="216" t="s">
        <v>39</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row>
    <row r="14" spans="1:48" s="3" customFormat="1" ht="3" customHeight="1">
      <c r="I14" s="85"/>
      <c r="J14" s="135" t="s">
        <v>233</v>
      </c>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07" t="s">
        <v>190</v>
      </c>
      <c r="B15" s="208"/>
      <c r="C15" s="208"/>
      <c r="D15" s="208"/>
      <c r="E15" s="208"/>
      <c r="F15" s="208"/>
      <c r="G15" s="208"/>
      <c r="H15" s="208"/>
      <c r="I15" s="208"/>
      <c r="J15" s="208"/>
      <c r="K15" s="208"/>
      <c r="L15" s="208"/>
      <c r="M15" s="208"/>
      <c r="N15" s="208"/>
      <c r="O15" s="208"/>
      <c r="P15" s="208"/>
      <c r="Q15" s="208"/>
      <c r="R15" s="208"/>
      <c r="S15" s="208"/>
      <c r="T15" s="208"/>
      <c r="U15" s="208"/>
      <c r="V15" s="208"/>
      <c r="W15" s="209"/>
      <c r="X15" s="204" t="s">
        <v>40</v>
      </c>
      <c r="Y15" s="205"/>
      <c r="Z15" s="206"/>
      <c r="AA15" s="261" t="s">
        <v>187</v>
      </c>
      <c r="AB15" s="262"/>
      <c r="AC15" s="262"/>
      <c r="AD15" s="262"/>
      <c r="AE15" s="262"/>
      <c r="AF15" s="262"/>
      <c r="AG15" s="262"/>
      <c r="AH15" s="262"/>
      <c r="AI15" s="262"/>
      <c r="AJ15" s="262"/>
      <c r="AK15" s="262"/>
      <c r="AL15" s="262"/>
      <c r="AM15" s="262"/>
    </row>
    <row r="16" spans="1:48" s="3" customFormat="1" ht="18" hidden="1" customHeight="1">
      <c r="A16" s="207" t="s">
        <v>191</v>
      </c>
      <c r="B16" s="208"/>
      <c r="C16" s="208"/>
      <c r="D16" s="208"/>
      <c r="E16" s="208"/>
      <c r="F16" s="208"/>
      <c r="G16" s="208"/>
      <c r="H16" s="208"/>
      <c r="I16" s="208"/>
      <c r="J16" s="208"/>
      <c r="K16" s="208"/>
      <c r="L16" s="208"/>
      <c r="M16" s="208"/>
      <c r="N16" s="208"/>
      <c r="O16" s="208"/>
      <c r="P16" s="208"/>
      <c r="Q16" s="208"/>
      <c r="R16" s="208"/>
      <c r="S16" s="208"/>
      <c r="T16" s="208"/>
      <c r="U16" s="208"/>
      <c r="V16" s="208"/>
      <c r="W16" s="209"/>
      <c r="X16" s="204" t="s">
        <v>40</v>
      </c>
      <c r="Y16" s="205"/>
      <c r="Z16" s="206"/>
      <c r="AA16" s="261" t="s">
        <v>186</v>
      </c>
      <c r="AB16" s="262"/>
      <c r="AC16" s="262"/>
      <c r="AD16" s="262"/>
      <c r="AE16" s="262"/>
      <c r="AF16" s="262"/>
      <c r="AG16" s="262"/>
      <c r="AH16" s="262"/>
      <c r="AI16" s="262"/>
      <c r="AJ16" s="262"/>
      <c r="AK16" s="262"/>
      <c r="AL16" s="262"/>
      <c r="AM16" s="262"/>
    </row>
    <row r="17" spans="1:48" s="3" customFormat="1" ht="18" customHeight="1">
      <c r="A17" s="210" t="s">
        <v>185</v>
      </c>
      <c r="B17" s="211"/>
      <c r="C17" s="211"/>
      <c r="D17" s="211"/>
      <c r="E17" s="211"/>
      <c r="F17" s="211"/>
      <c r="G17" s="211"/>
      <c r="H17" s="211"/>
      <c r="I17" s="211"/>
      <c r="J17" s="211"/>
      <c r="K17" s="211"/>
      <c r="L17" s="211"/>
      <c r="M17" s="211"/>
      <c r="N17" s="211"/>
      <c r="O17" s="211"/>
      <c r="P17" s="211"/>
      <c r="Q17" s="211"/>
      <c r="R17" s="211"/>
      <c r="S17" s="211"/>
      <c r="T17" s="211"/>
      <c r="U17" s="211"/>
      <c r="V17" s="211"/>
      <c r="W17" s="212"/>
      <c r="X17" s="204" t="s">
        <v>40</v>
      </c>
      <c r="Y17" s="205"/>
      <c r="Z17" s="206"/>
      <c r="AA17" s="146"/>
      <c r="AB17" s="146"/>
      <c r="AC17" s="146"/>
      <c r="AD17" s="146"/>
      <c r="AE17" s="146"/>
      <c r="AF17" s="146"/>
      <c r="AG17" s="146"/>
      <c r="AH17" s="146"/>
      <c r="AI17" s="146"/>
      <c r="AJ17" s="146"/>
      <c r="AK17" s="146"/>
      <c r="AL17" s="146"/>
      <c r="AM17" s="146"/>
    </row>
    <row r="18" spans="1:48" s="3" customFormat="1" ht="6" customHeight="1">
      <c r="I18" s="85"/>
      <c r="J18" s="135"/>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16" t="s">
        <v>192</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8"/>
    </row>
    <row r="20" spans="1:48" s="3" customFormat="1" ht="3" customHeight="1">
      <c r="I20" s="85"/>
      <c r="J20" s="13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07" t="s">
        <v>197</v>
      </c>
      <c r="B21" s="208"/>
      <c r="C21" s="208"/>
      <c r="D21" s="208"/>
      <c r="E21" s="208"/>
      <c r="F21" s="208"/>
      <c r="G21" s="208"/>
      <c r="H21" s="208"/>
      <c r="I21" s="208"/>
      <c r="J21" s="208"/>
      <c r="K21" s="208"/>
      <c r="L21" s="208"/>
      <c r="M21" s="208"/>
      <c r="N21" s="208"/>
      <c r="O21" s="208"/>
      <c r="P21" s="208"/>
      <c r="Q21" s="208"/>
      <c r="R21" s="208"/>
      <c r="S21" s="208"/>
      <c r="T21" s="208"/>
      <c r="U21" s="208"/>
      <c r="V21" s="208"/>
      <c r="W21" s="208"/>
      <c r="X21" s="204" t="s">
        <v>40</v>
      </c>
      <c r="Y21" s="205"/>
      <c r="Z21" s="206"/>
      <c r="AA21" s="148"/>
      <c r="AB21" s="148"/>
      <c r="AC21" s="148"/>
      <c r="AD21" s="148"/>
      <c r="AE21" s="148"/>
      <c r="AF21" s="148"/>
      <c r="AG21" s="148"/>
    </row>
    <row r="22" spans="1:48" s="3" customFormat="1" ht="18" hidden="1" customHeight="1">
      <c r="A22" s="207" t="s">
        <v>194</v>
      </c>
      <c r="B22" s="208"/>
      <c r="C22" s="208"/>
      <c r="D22" s="208"/>
      <c r="E22" s="208"/>
      <c r="F22" s="208"/>
      <c r="G22" s="208"/>
      <c r="H22" s="208"/>
      <c r="I22" s="208"/>
      <c r="J22" s="208"/>
      <c r="K22" s="208"/>
      <c r="L22" s="208"/>
      <c r="M22" s="208"/>
      <c r="N22" s="208"/>
      <c r="O22" s="208"/>
      <c r="P22" s="208"/>
      <c r="Q22" s="208"/>
      <c r="R22" s="208"/>
      <c r="S22" s="208"/>
      <c r="T22" s="208"/>
      <c r="U22" s="208"/>
      <c r="V22" s="208"/>
      <c r="W22" s="208"/>
      <c r="X22" s="204" t="s">
        <v>40</v>
      </c>
      <c r="Y22" s="205"/>
      <c r="Z22" s="206"/>
      <c r="AA22" s="148"/>
      <c r="AB22" s="148"/>
      <c r="AC22" s="148"/>
      <c r="AD22" s="148"/>
      <c r="AE22" s="148"/>
      <c r="AF22" s="148"/>
      <c r="AG22" s="148"/>
    </row>
    <row r="23" spans="1:48" s="3" customFormat="1" ht="6" customHeight="1">
      <c r="I23" s="85"/>
      <c r="J23" s="135"/>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16" t="s">
        <v>41</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8"/>
    </row>
    <row r="25" spans="1:48" s="3" customFormat="1" ht="3" customHeight="1">
      <c r="I25" s="85"/>
      <c r="J25" s="135"/>
      <c r="L25" s="6"/>
      <c r="M25" s="6"/>
      <c r="N25" s="6"/>
      <c r="O25" s="6"/>
      <c r="P25" s="6"/>
      <c r="Q25" s="6"/>
      <c r="R25" s="6"/>
      <c r="S25" s="6"/>
      <c r="T25" s="6"/>
      <c r="U25" s="6"/>
      <c r="V25" s="6"/>
      <c r="W25" s="6"/>
      <c r="X25" s="6"/>
      <c r="Y25" s="6"/>
      <c r="Z25" s="6"/>
      <c r="AA25" s="6"/>
      <c r="AB25" s="6"/>
      <c r="AC25" s="6"/>
      <c r="AD25" s="6"/>
      <c r="AE25" s="6"/>
      <c r="AF25" s="6"/>
      <c r="AG25" s="6"/>
      <c r="AH25" s="152"/>
      <c r="AI25" s="6"/>
      <c r="AJ25" s="6"/>
      <c r="AK25" s="6"/>
      <c r="AL25" s="6"/>
      <c r="AM25" s="6"/>
    </row>
    <row r="26" spans="1:48" ht="19.5" hidden="1" customHeight="1">
      <c r="A26" s="136" t="s">
        <v>181</v>
      </c>
      <c r="B26" s="3"/>
      <c r="C26" s="125"/>
      <c r="D26" s="3"/>
      <c r="E26" s="137"/>
      <c r="F26" s="3"/>
      <c r="G26" s="3"/>
      <c r="H26" s="3"/>
      <c r="I26" s="3"/>
      <c r="J26" s="138"/>
      <c r="K26" s="138"/>
      <c r="L26" s="138"/>
      <c r="M26" s="138"/>
      <c r="N26" s="138"/>
      <c r="O26" s="139"/>
      <c r="P26" s="125"/>
      <c r="S26" s="138"/>
      <c r="T26" s="135"/>
      <c r="U26" s="138"/>
      <c r="V26" s="138"/>
      <c r="W26" s="125"/>
      <c r="AC26" s="254"/>
      <c r="AD26" s="251" t="s">
        <v>42</v>
      </c>
      <c r="AE26" s="252"/>
      <c r="AF26" s="252"/>
      <c r="AG26" s="252"/>
      <c r="AH26" s="253"/>
      <c r="AI26" s="271" t="s">
        <v>43</v>
      </c>
      <c r="AJ26" s="272"/>
      <c r="AK26" s="272"/>
      <c r="AL26" s="272"/>
      <c r="AM26" s="273"/>
      <c r="AV26" s="3"/>
    </row>
    <row r="27" spans="1:48" hidden="1">
      <c r="A27" s="136"/>
      <c r="B27" s="3"/>
      <c r="C27" s="125"/>
      <c r="D27" s="3"/>
      <c r="E27" s="137"/>
      <c r="F27" s="3"/>
      <c r="G27" s="3"/>
      <c r="H27" s="3"/>
      <c r="I27" s="3"/>
      <c r="J27" s="138"/>
      <c r="K27" s="138"/>
      <c r="L27" s="138"/>
      <c r="M27" s="138"/>
      <c r="N27" s="138"/>
      <c r="O27" s="139"/>
      <c r="P27" s="125"/>
      <c r="S27" s="138"/>
      <c r="T27" s="135"/>
      <c r="U27" s="138"/>
      <c r="V27" s="138"/>
      <c r="W27" s="127"/>
      <c r="AC27" s="254"/>
      <c r="AD27" s="255" t="str">
        <f>IFERROR(VLOOKUP(L10,リスト!#REF!,2,FALSE),IFERROR(VLOOKUP(L10,リスト!B2:D8,2,FALSE)*AJ10,""))</f>
        <v/>
      </c>
      <c r="AE27" s="256"/>
      <c r="AF27" s="256"/>
      <c r="AG27" s="257" t="s">
        <v>6</v>
      </c>
      <c r="AH27" s="257"/>
      <c r="AI27" s="267">
        <f>MIN(AD27,ROUNDDOWN((H35+H44)/1000,0))</f>
        <v>0</v>
      </c>
      <c r="AJ27" s="268"/>
      <c r="AK27" s="268"/>
      <c r="AL27" s="263" t="s">
        <v>6</v>
      </c>
      <c r="AM27" s="264"/>
    </row>
    <row r="28" spans="1:48" ht="14.25" hidden="1" thickBot="1">
      <c r="A28" s="125" t="s">
        <v>183</v>
      </c>
      <c r="B28" s="3"/>
      <c r="C28" s="125"/>
      <c r="D28" s="3"/>
      <c r="E28" s="137"/>
      <c r="F28" s="3"/>
      <c r="G28" s="3"/>
      <c r="H28" s="3"/>
      <c r="I28" s="3"/>
      <c r="J28" s="138"/>
      <c r="K28" s="138"/>
      <c r="L28" s="138"/>
      <c r="M28" s="138"/>
      <c r="N28" s="138"/>
      <c r="O28" s="139"/>
      <c r="P28" s="125"/>
      <c r="S28" s="138"/>
      <c r="T28" s="135"/>
      <c r="U28" s="138"/>
      <c r="V28" s="138"/>
      <c r="W28" s="127"/>
      <c r="AC28" s="254"/>
      <c r="AD28" s="255"/>
      <c r="AE28" s="256"/>
      <c r="AF28" s="256"/>
      <c r="AG28" s="257"/>
      <c r="AH28" s="257"/>
      <c r="AI28" s="269"/>
      <c r="AJ28" s="270"/>
      <c r="AK28" s="270"/>
      <c r="AL28" s="265"/>
      <c r="AM28" s="266"/>
    </row>
    <row r="29" spans="1:48" ht="15" hidden="1" customHeight="1">
      <c r="A29" s="183" t="s">
        <v>44</v>
      </c>
      <c r="B29" s="184"/>
      <c r="C29" s="184"/>
      <c r="D29" s="184"/>
      <c r="E29" s="184"/>
      <c r="F29" s="184"/>
      <c r="G29" s="185"/>
      <c r="H29" s="184" t="s">
        <v>45</v>
      </c>
      <c r="I29" s="184"/>
      <c r="J29" s="184"/>
      <c r="K29" s="184"/>
      <c r="L29" s="184"/>
      <c r="M29" s="183" t="s">
        <v>46</v>
      </c>
      <c r="N29" s="184"/>
      <c r="O29" s="184"/>
      <c r="P29" s="184"/>
      <c r="Q29" s="184"/>
      <c r="R29" s="184"/>
      <c r="S29" s="184"/>
      <c r="T29" s="184"/>
      <c r="U29" s="184"/>
      <c r="V29" s="184"/>
      <c r="W29" s="184"/>
      <c r="X29" s="184"/>
      <c r="Y29" s="184"/>
      <c r="Z29" s="184"/>
      <c r="AA29" s="184"/>
      <c r="AB29" s="184"/>
      <c r="AC29" s="184"/>
      <c r="AD29" s="184"/>
      <c r="AE29" s="184"/>
      <c r="AF29" s="184"/>
      <c r="AG29" s="184"/>
      <c r="AH29" s="184"/>
      <c r="AI29" s="189"/>
      <c r="AJ29" s="189"/>
      <c r="AK29" s="189"/>
      <c r="AL29" s="189"/>
      <c r="AM29" s="190"/>
    </row>
    <row r="30" spans="1:48" ht="15" hidden="1" customHeight="1">
      <c r="A30" s="87" t="s">
        <v>47</v>
      </c>
      <c r="B30" s="88"/>
      <c r="C30" s="88"/>
      <c r="D30" s="88"/>
      <c r="E30" s="89"/>
      <c r="F30" s="89"/>
      <c r="G30" s="90"/>
      <c r="H30" s="191"/>
      <c r="I30" s="191"/>
      <c r="J30" s="191"/>
      <c r="K30" s="191"/>
      <c r="L30" s="191"/>
      <c r="M30" s="186"/>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8"/>
    </row>
    <row r="31" spans="1:48" ht="15" hidden="1" customHeight="1">
      <c r="A31" s="72" t="s">
        <v>48</v>
      </c>
      <c r="B31" s="73"/>
      <c r="C31" s="73"/>
      <c r="D31" s="73"/>
      <c r="E31" s="74"/>
      <c r="F31" s="74"/>
      <c r="G31" s="75"/>
      <c r="H31" s="200"/>
      <c r="I31" s="200"/>
      <c r="J31" s="200"/>
      <c r="K31" s="200"/>
      <c r="L31" s="200"/>
      <c r="M31" s="201"/>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3"/>
    </row>
    <row r="32" spans="1:48" ht="15" hidden="1" customHeight="1">
      <c r="A32" s="72" t="s">
        <v>49</v>
      </c>
      <c r="B32" s="73"/>
      <c r="C32" s="73"/>
      <c r="D32" s="73"/>
      <c r="E32" s="74"/>
      <c r="F32" s="74"/>
      <c r="G32" s="75"/>
      <c r="H32" s="200"/>
      <c r="I32" s="200"/>
      <c r="J32" s="200"/>
      <c r="K32" s="200"/>
      <c r="L32" s="200"/>
      <c r="M32" s="201"/>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3"/>
    </row>
    <row r="33" spans="1:48" ht="15" hidden="1" customHeight="1">
      <c r="A33" s="72" t="s">
        <v>50</v>
      </c>
      <c r="B33" s="73"/>
      <c r="C33" s="73"/>
      <c r="D33" s="73"/>
      <c r="E33" s="74"/>
      <c r="F33" s="74"/>
      <c r="G33" s="75"/>
      <c r="H33" s="200"/>
      <c r="I33" s="200"/>
      <c r="J33" s="200"/>
      <c r="K33" s="200"/>
      <c r="L33" s="200"/>
      <c r="M33" s="201"/>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3"/>
      <c r="AV33" s="3"/>
    </row>
    <row r="34" spans="1:48" ht="15" hidden="1" customHeight="1">
      <c r="A34" s="72" t="s">
        <v>51</v>
      </c>
      <c r="B34" s="73"/>
      <c r="C34" s="73"/>
      <c r="D34" s="73"/>
      <c r="E34" s="74"/>
      <c r="F34" s="74"/>
      <c r="G34" s="75"/>
      <c r="H34" s="200"/>
      <c r="I34" s="200"/>
      <c r="J34" s="200"/>
      <c r="K34" s="200"/>
      <c r="L34" s="200"/>
      <c r="M34" s="201"/>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3"/>
    </row>
    <row r="35" spans="1:48" ht="15" hidden="1" customHeight="1">
      <c r="A35" s="76" t="s">
        <v>24</v>
      </c>
      <c r="B35" s="77"/>
      <c r="C35" s="77"/>
      <c r="D35" s="77"/>
      <c r="E35" s="77"/>
      <c r="F35" s="77"/>
      <c r="G35" s="78"/>
      <c r="H35" s="192">
        <f>SUM(H30:L34)</f>
        <v>0</v>
      </c>
      <c r="I35" s="192"/>
      <c r="J35" s="192"/>
      <c r="K35" s="192"/>
      <c r="L35" s="193"/>
      <c r="M35" s="194"/>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7"/>
    </row>
    <row r="36" spans="1:48" hidden="1">
      <c r="A36" s="136"/>
      <c r="B36" s="3"/>
      <c r="C36" s="125"/>
      <c r="D36" s="3"/>
      <c r="E36" s="137"/>
      <c r="F36" s="3"/>
      <c r="G36" s="3"/>
      <c r="H36" s="3"/>
      <c r="I36" s="3"/>
      <c r="J36" s="138"/>
      <c r="K36" s="138"/>
      <c r="L36" s="138"/>
      <c r="M36" s="138"/>
      <c r="N36" s="138"/>
      <c r="O36" s="139"/>
      <c r="P36" s="125"/>
      <c r="S36" s="138"/>
      <c r="T36" s="135"/>
      <c r="U36" s="138"/>
      <c r="V36" s="138"/>
      <c r="W36" s="127"/>
      <c r="AD36" s="125"/>
      <c r="AE36" s="126"/>
      <c r="AF36" s="126"/>
      <c r="AG36" s="126"/>
      <c r="AH36" s="127"/>
      <c r="AI36" s="198"/>
      <c r="AJ36" s="198"/>
      <c r="AK36" s="198"/>
      <c r="AL36" s="199"/>
      <c r="AM36" s="199"/>
    </row>
    <row r="37" spans="1:48" hidden="1">
      <c r="A37" s="125" t="s">
        <v>184</v>
      </c>
      <c r="B37" s="3"/>
      <c r="C37" s="125"/>
      <c r="D37" s="3"/>
      <c r="E37" s="137"/>
      <c r="F37" s="3"/>
      <c r="G37" s="3"/>
      <c r="H37" s="3"/>
      <c r="I37" s="3"/>
      <c r="J37" s="138"/>
      <c r="K37" s="138"/>
      <c r="L37" s="138"/>
      <c r="M37" s="138"/>
      <c r="N37" s="138"/>
      <c r="O37" s="139"/>
      <c r="P37" s="125"/>
      <c r="S37" s="138"/>
      <c r="T37" s="135"/>
      <c r="U37" s="138"/>
      <c r="V37" s="138"/>
      <c r="W37" s="127"/>
      <c r="AD37" s="125"/>
      <c r="AE37" s="126"/>
      <c r="AF37" s="126"/>
      <c r="AG37" s="126"/>
      <c r="AH37" s="127"/>
      <c r="AI37" s="198"/>
      <c r="AJ37" s="198"/>
      <c r="AK37" s="198"/>
      <c r="AL37" s="199"/>
      <c r="AM37" s="199"/>
    </row>
    <row r="38" spans="1:48" ht="15" hidden="1" customHeight="1">
      <c r="A38" s="183" t="s">
        <v>44</v>
      </c>
      <c r="B38" s="184"/>
      <c r="C38" s="184"/>
      <c r="D38" s="184"/>
      <c r="E38" s="184"/>
      <c r="F38" s="184"/>
      <c r="G38" s="185"/>
      <c r="H38" s="184" t="s">
        <v>45</v>
      </c>
      <c r="I38" s="184"/>
      <c r="J38" s="184"/>
      <c r="K38" s="184"/>
      <c r="L38" s="184"/>
      <c r="M38" s="183" t="s">
        <v>46</v>
      </c>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5"/>
    </row>
    <row r="39" spans="1:48" ht="15" hidden="1" customHeight="1">
      <c r="A39" s="87" t="s">
        <v>47</v>
      </c>
      <c r="B39" s="88"/>
      <c r="C39" s="88"/>
      <c r="D39" s="88"/>
      <c r="E39" s="89"/>
      <c r="F39" s="89"/>
      <c r="G39" s="90"/>
      <c r="H39" s="191"/>
      <c r="I39" s="191"/>
      <c r="J39" s="191"/>
      <c r="K39" s="191"/>
      <c r="L39" s="191"/>
      <c r="M39" s="186"/>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8"/>
    </row>
    <row r="40" spans="1:48" ht="15" hidden="1" customHeight="1">
      <c r="A40" s="72" t="s">
        <v>48</v>
      </c>
      <c r="B40" s="73"/>
      <c r="C40" s="73"/>
      <c r="D40" s="73"/>
      <c r="E40" s="74"/>
      <c r="F40" s="74"/>
      <c r="G40" s="75"/>
      <c r="H40" s="200"/>
      <c r="I40" s="200"/>
      <c r="J40" s="200"/>
      <c r="K40" s="200"/>
      <c r="L40" s="200"/>
      <c r="M40" s="201"/>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3"/>
    </row>
    <row r="41" spans="1:48" ht="15" hidden="1" customHeight="1">
      <c r="A41" s="72" t="s">
        <v>49</v>
      </c>
      <c r="B41" s="73"/>
      <c r="C41" s="73"/>
      <c r="D41" s="73"/>
      <c r="E41" s="74"/>
      <c r="F41" s="74"/>
      <c r="G41" s="75"/>
      <c r="H41" s="200"/>
      <c r="I41" s="200"/>
      <c r="J41" s="200"/>
      <c r="K41" s="200"/>
      <c r="L41" s="200"/>
      <c r="M41" s="201"/>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3"/>
    </row>
    <row r="42" spans="1:48" ht="15" hidden="1" customHeight="1">
      <c r="A42" s="72" t="s">
        <v>50</v>
      </c>
      <c r="B42" s="73"/>
      <c r="C42" s="73"/>
      <c r="D42" s="73"/>
      <c r="E42" s="74"/>
      <c r="F42" s="74"/>
      <c r="G42" s="75"/>
      <c r="H42" s="200"/>
      <c r="I42" s="200"/>
      <c r="J42" s="200"/>
      <c r="K42" s="200"/>
      <c r="L42" s="200"/>
      <c r="M42" s="201"/>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3"/>
      <c r="AV42" s="3"/>
    </row>
    <row r="43" spans="1:48" ht="15" hidden="1" customHeight="1">
      <c r="A43" s="72" t="s">
        <v>51</v>
      </c>
      <c r="B43" s="73"/>
      <c r="C43" s="73"/>
      <c r="D43" s="73"/>
      <c r="E43" s="74"/>
      <c r="F43" s="74"/>
      <c r="G43" s="75"/>
      <c r="H43" s="200"/>
      <c r="I43" s="200"/>
      <c r="J43" s="200"/>
      <c r="K43" s="200"/>
      <c r="L43" s="200"/>
      <c r="M43" s="201"/>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3"/>
    </row>
    <row r="44" spans="1:48" ht="15" hidden="1" customHeight="1">
      <c r="A44" s="76" t="s">
        <v>24</v>
      </c>
      <c r="B44" s="77"/>
      <c r="C44" s="77"/>
      <c r="D44" s="77"/>
      <c r="E44" s="77"/>
      <c r="F44" s="77"/>
      <c r="G44" s="78"/>
      <c r="H44" s="192">
        <f>SUM(H39:L43)</f>
        <v>0</v>
      </c>
      <c r="I44" s="192"/>
      <c r="J44" s="192"/>
      <c r="K44" s="192"/>
      <c r="L44" s="193"/>
      <c r="M44" s="194"/>
      <c r="N44" s="195"/>
      <c r="O44" s="195"/>
      <c r="P44" s="195"/>
      <c r="Q44" s="195"/>
      <c r="R44" s="195"/>
      <c r="S44" s="195"/>
      <c r="T44" s="195"/>
      <c r="U44" s="195"/>
      <c r="V44" s="195"/>
      <c r="W44" s="195"/>
      <c r="X44" s="195"/>
      <c r="Y44" s="195"/>
      <c r="Z44" s="195"/>
      <c r="AA44" s="195"/>
      <c r="AB44" s="195"/>
      <c r="AC44" s="195"/>
      <c r="AD44" s="195"/>
      <c r="AE44" s="195"/>
      <c r="AF44" s="195"/>
      <c r="AG44" s="195"/>
      <c r="AH44" s="196"/>
      <c r="AI44" s="195"/>
      <c r="AJ44" s="195"/>
      <c r="AK44" s="195"/>
      <c r="AL44" s="195"/>
      <c r="AM44" s="197"/>
    </row>
    <row r="45" spans="1:48" ht="6" customHeight="1" thickBot="1">
      <c r="A45" s="140"/>
      <c r="B45" s="140"/>
      <c r="C45" s="140"/>
      <c r="D45" s="140"/>
      <c r="E45" s="141"/>
      <c r="F45" s="141"/>
      <c r="G45" s="141"/>
      <c r="H45" s="141"/>
      <c r="I45" s="141"/>
      <c r="J45" s="142"/>
      <c r="K45" s="142"/>
      <c r="L45" s="142"/>
      <c r="M45" s="142"/>
      <c r="N45" s="142"/>
      <c r="AH45" s="151"/>
    </row>
    <row r="46" spans="1:48" s="3" customFormat="1" ht="19.5" customHeight="1">
      <c r="A46" s="147" t="s">
        <v>196</v>
      </c>
      <c r="B46" s="68"/>
      <c r="C46" s="68"/>
      <c r="D46" s="68"/>
      <c r="E46" s="68"/>
      <c r="F46" s="68"/>
      <c r="G46" s="68"/>
      <c r="H46" s="68"/>
      <c r="I46" s="69"/>
      <c r="J46" s="71"/>
      <c r="K46" s="68"/>
      <c r="L46" s="70"/>
      <c r="M46" s="70"/>
      <c r="N46" s="70"/>
      <c r="O46" s="68"/>
      <c r="P46" s="68"/>
      <c r="Q46" s="68"/>
      <c r="R46" s="68"/>
      <c r="S46" s="68"/>
      <c r="T46" s="79"/>
      <c r="U46" s="79"/>
      <c r="V46" s="79"/>
      <c r="W46" s="79"/>
      <c r="AC46" s="254"/>
      <c r="AD46" s="251" t="s">
        <v>42</v>
      </c>
      <c r="AE46" s="252"/>
      <c r="AF46" s="252"/>
      <c r="AG46" s="252"/>
      <c r="AH46" s="252"/>
      <c r="AI46" s="271" t="s">
        <v>43</v>
      </c>
      <c r="AJ46" s="272"/>
      <c r="AK46" s="272"/>
      <c r="AL46" s="272"/>
      <c r="AM46" s="273"/>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54"/>
      <c r="AD47" s="274" t="str">
        <f>IFERROR(VLOOKUP(L10,リスト!B2:E8,4,FALSE)*AJ10,"")</f>
        <v/>
      </c>
      <c r="AE47" s="275"/>
      <c r="AF47" s="275"/>
      <c r="AG47" s="278" t="s">
        <v>6</v>
      </c>
      <c r="AH47" s="278"/>
      <c r="AI47" s="280" t="str">
        <f>IF(AD47="","",MIN(AD47,ROUNDDOWN(H55/1000,0)))</f>
        <v/>
      </c>
      <c r="AJ47" s="281"/>
      <c r="AK47" s="281"/>
      <c r="AL47" s="278" t="s">
        <v>6</v>
      </c>
      <c r="AM47" s="279"/>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54"/>
      <c r="AD48" s="276"/>
      <c r="AE48" s="277"/>
      <c r="AF48" s="277"/>
      <c r="AG48" s="278"/>
      <c r="AH48" s="278"/>
      <c r="AI48" s="282"/>
      <c r="AJ48" s="283"/>
      <c r="AK48" s="283"/>
      <c r="AL48" s="278"/>
      <c r="AM48" s="279"/>
      <c r="AT48" s="4"/>
    </row>
    <row r="49" spans="1:48" ht="15" customHeight="1">
      <c r="A49" s="183" t="s">
        <v>44</v>
      </c>
      <c r="B49" s="184"/>
      <c r="C49" s="184"/>
      <c r="D49" s="184"/>
      <c r="E49" s="184"/>
      <c r="F49" s="184"/>
      <c r="G49" s="185"/>
      <c r="H49" s="184" t="s">
        <v>45</v>
      </c>
      <c r="I49" s="184"/>
      <c r="J49" s="184"/>
      <c r="K49" s="184"/>
      <c r="L49" s="184"/>
      <c r="M49" s="183" t="s">
        <v>226</v>
      </c>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5"/>
    </row>
    <row r="50" spans="1:48" ht="15" customHeight="1">
      <c r="A50" s="87" t="s">
        <v>198</v>
      </c>
      <c r="B50" s="88"/>
      <c r="D50" s="88"/>
      <c r="E50" s="89"/>
      <c r="F50" s="89"/>
      <c r="G50" s="90"/>
      <c r="H50" s="191"/>
      <c r="I50" s="191"/>
      <c r="J50" s="191"/>
      <c r="K50" s="191"/>
      <c r="L50" s="191"/>
      <c r="M50" s="284"/>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6"/>
    </row>
    <row r="51" spans="1:48" ht="15" customHeight="1">
      <c r="A51" s="72" t="s">
        <v>49</v>
      </c>
      <c r="B51" s="73"/>
      <c r="C51" s="73"/>
      <c r="D51" s="73"/>
      <c r="E51" s="74"/>
      <c r="F51" s="74"/>
      <c r="G51" s="75"/>
      <c r="H51" s="200"/>
      <c r="I51" s="200"/>
      <c r="J51" s="200"/>
      <c r="K51" s="200"/>
      <c r="L51" s="200"/>
      <c r="M51" s="287"/>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9"/>
    </row>
    <row r="52" spans="1:48" ht="15" customHeight="1">
      <c r="A52" s="72"/>
      <c r="B52" s="73"/>
      <c r="C52" s="73"/>
      <c r="D52" s="73"/>
      <c r="E52" s="74"/>
      <c r="F52" s="74"/>
      <c r="G52" s="75"/>
      <c r="H52" s="200"/>
      <c r="I52" s="200"/>
      <c r="J52" s="200"/>
      <c r="K52" s="200"/>
      <c r="L52" s="200"/>
      <c r="M52" s="287"/>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9"/>
    </row>
    <row r="53" spans="1:48" ht="15" customHeight="1">
      <c r="A53" s="72"/>
      <c r="B53" s="73"/>
      <c r="C53" s="73"/>
      <c r="D53" s="73"/>
      <c r="E53" s="74"/>
      <c r="F53" s="74"/>
      <c r="G53" s="75"/>
      <c r="H53" s="200"/>
      <c r="I53" s="200"/>
      <c r="J53" s="200"/>
      <c r="K53" s="200"/>
      <c r="L53" s="200"/>
      <c r="M53" s="287"/>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9"/>
    </row>
    <row r="54" spans="1:48" ht="15" customHeight="1">
      <c r="A54" s="72"/>
      <c r="B54" s="73"/>
      <c r="C54" s="73"/>
      <c r="D54" s="73"/>
      <c r="E54" s="74"/>
      <c r="F54" s="74"/>
      <c r="G54" s="75"/>
      <c r="H54" s="200"/>
      <c r="I54" s="200"/>
      <c r="J54" s="200"/>
      <c r="K54" s="200"/>
      <c r="L54" s="200"/>
      <c r="M54" s="287"/>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9"/>
    </row>
    <row r="55" spans="1:48" ht="15" customHeight="1">
      <c r="A55" s="76" t="s">
        <v>24</v>
      </c>
      <c r="B55" s="80"/>
      <c r="C55" s="80"/>
      <c r="D55" s="80"/>
      <c r="E55" s="77"/>
      <c r="F55" s="77"/>
      <c r="G55" s="78"/>
      <c r="H55" s="192">
        <f>SUM(H50:L54)</f>
        <v>0</v>
      </c>
      <c r="I55" s="192"/>
      <c r="J55" s="192"/>
      <c r="K55" s="192"/>
      <c r="L55" s="193"/>
      <c r="M55" s="194"/>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7"/>
    </row>
    <row r="56" spans="1:48" ht="4.5" customHeight="1">
      <c r="A56" s="140"/>
      <c r="B56" s="140"/>
      <c r="C56" s="140"/>
      <c r="D56" s="140"/>
      <c r="E56" s="143"/>
      <c r="F56" s="143"/>
      <c r="G56" s="143"/>
      <c r="H56" s="143"/>
      <c r="I56" s="143"/>
      <c r="J56" s="144"/>
      <c r="K56" s="144"/>
      <c r="L56" s="144"/>
      <c r="M56" s="144"/>
      <c r="N56" s="144"/>
      <c r="O56" s="143"/>
      <c r="P56" s="143"/>
      <c r="Q56" s="143"/>
      <c r="R56" s="143"/>
      <c r="S56" s="143"/>
      <c r="T56" s="143"/>
      <c r="U56" s="143"/>
      <c r="V56" s="143"/>
      <c r="W56" s="143"/>
      <c r="X56" s="143"/>
      <c r="Y56" s="145"/>
      <c r="Z56" s="145"/>
      <c r="AA56" s="145"/>
      <c r="AB56" s="145"/>
      <c r="AC56" s="145"/>
      <c r="AD56" s="145"/>
      <c r="AE56" s="143"/>
      <c r="AF56" s="143"/>
      <c r="AG56" s="143"/>
      <c r="AH56" s="143"/>
      <c r="AI56" s="143"/>
      <c r="AJ56" s="143"/>
      <c r="AK56" s="143"/>
      <c r="AL56" s="143"/>
      <c r="AM56" s="143"/>
    </row>
    <row r="57" spans="1:48">
      <c r="A57" s="2" t="s">
        <v>193</v>
      </c>
    </row>
    <row r="58" spans="1:48">
      <c r="A58" s="2" t="s">
        <v>225</v>
      </c>
    </row>
    <row r="59" spans="1:48">
      <c r="AI59" s="199"/>
      <c r="AJ59" s="199"/>
      <c r="AK59" s="199"/>
      <c r="AL59" s="199"/>
      <c r="AM59" s="199"/>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3">
    <dataValidation allowBlank="1" sqref="D9:G9" xr:uid="{821677DD-D467-4489-A2A4-D0DE7EADB89C}"/>
    <dataValidation type="list" allowBlank="1" showInputMessage="1" showErrorMessage="1" sqref="X15:Z17 X21:Z22" xr:uid="{6FF9909C-A200-4FD5-B6BD-160DB4737921}">
      <formula1>"✔"</formula1>
    </dataValidation>
    <dataValidation imeMode="halfAlpha" allowBlank="1" showInputMessage="1" showErrorMessage="1" sqref="S26:V28 J26:N28 S37:V37 J37:N37" xr:uid="{BBCF0E10-9D8A-4A4E-8F2C-090FDAAF6A2A}"/>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37C18277-668F-4873-B258-DC7E1E2EB76E}">
          <x14:formula1>
            <xm:f>リスト!$B$2:$B$8</xm:f>
          </x14:formula1>
          <xm:sqref>L10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1:AG44"/>
  <sheetViews>
    <sheetView showGridLines="0" topLeftCell="A18" zoomScale="50" zoomScaleNormal="50" zoomScaleSheetLayoutView="55" workbookViewId="0">
      <selection activeCell="M31" sqref="M31:P31"/>
    </sheetView>
  </sheetViews>
  <sheetFormatPr defaultColWidth="9" defaultRowHeight="13.5"/>
  <cols>
    <col min="1" max="1" width="6" style="98" customWidth="1"/>
    <col min="2" max="2" width="6.125" style="98" customWidth="1"/>
    <col min="3" max="3" width="6.75" style="98" customWidth="1"/>
    <col min="4" max="4" width="5.625" style="98" customWidth="1"/>
    <col min="5" max="5" width="13.625" style="98" customWidth="1"/>
    <col min="6" max="7" width="9.375" style="98" customWidth="1"/>
    <col min="8" max="15" width="8.75" style="98" customWidth="1"/>
    <col min="16" max="22" width="8" style="98" customWidth="1"/>
    <col min="23" max="23" width="5.625" style="98" customWidth="1"/>
    <col min="24" max="24" width="6" style="98" customWidth="1"/>
    <col min="25" max="25" width="9.875" style="98" customWidth="1"/>
    <col min="26" max="16384" width="9" style="98"/>
  </cols>
  <sheetData>
    <row r="1" spans="1:25" ht="37.5" customHeight="1">
      <c r="A1" s="337" t="s">
        <v>210</v>
      </c>
      <c r="B1" s="337"/>
      <c r="C1" s="337"/>
      <c r="D1" s="337"/>
      <c r="E1" s="337"/>
      <c r="F1" s="337"/>
      <c r="G1" s="337"/>
      <c r="H1" s="337"/>
      <c r="I1" s="337"/>
      <c r="J1" s="337"/>
      <c r="K1" s="337"/>
      <c r="L1" s="337"/>
      <c r="M1" s="337"/>
      <c r="N1" s="337"/>
      <c r="O1" s="337"/>
      <c r="P1" s="337"/>
      <c r="Q1" s="337"/>
      <c r="R1" s="337"/>
      <c r="S1" s="337"/>
      <c r="T1" s="337"/>
      <c r="U1" s="337"/>
      <c r="V1" s="337"/>
      <c r="W1" s="337"/>
      <c r="X1" s="337"/>
      <c r="Y1" s="337"/>
    </row>
    <row r="2" spans="1:25" s="99" customFormat="1" ht="77.25" customHeight="1"/>
    <row r="3" spans="1:25" s="99" customFormat="1" ht="39" customHeight="1">
      <c r="K3" s="99" t="s">
        <v>20</v>
      </c>
    </row>
    <row r="4" spans="1:25" s="99" customFormat="1" ht="50.25" customHeight="1">
      <c r="K4" s="100" t="s">
        <v>146</v>
      </c>
      <c r="L4" s="381" t="s">
        <v>219</v>
      </c>
      <c r="M4" s="381"/>
      <c r="N4" s="381"/>
      <c r="O4" s="101" t="s">
        <v>147</v>
      </c>
      <c r="P4" s="381" t="s">
        <v>220</v>
      </c>
      <c r="Q4" s="381"/>
      <c r="R4" s="381"/>
      <c r="S4" s="382"/>
    </row>
    <row r="5" spans="1:25" s="99" customFormat="1" ht="51.75" customHeight="1">
      <c r="K5" s="338" t="str">
        <f>申請書!AB32</f>
        <v>福島市○○町○ー○</v>
      </c>
      <c r="L5" s="339"/>
      <c r="M5" s="339"/>
      <c r="N5" s="339"/>
      <c r="O5" s="339"/>
      <c r="P5" s="339"/>
      <c r="Q5" s="339"/>
      <c r="R5" s="339"/>
      <c r="S5" s="339"/>
      <c r="T5" s="339"/>
      <c r="U5" s="339"/>
      <c r="V5" s="339"/>
      <c r="W5" s="339"/>
      <c r="X5" s="339"/>
      <c r="Y5"/>
    </row>
    <row r="6" spans="1:25" s="99" customFormat="1" ht="69" customHeight="1">
      <c r="K6" s="102" t="s">
        <v>148</v>
      </c>
      <c r="L6" s="102"/>
      <c r="M6" s="340" t="str">
        <f>申請書!W7</f>
        <v>株式会社▲▲</v>
      </c>
      <c r="N6" s="340"/>
      <c r="O6" s="340"/>
      <c r="P6" s="340"/>
      <c r="Q6" s="340"/>
      <c r="R6" s="340"/>
      <c r="S6" s="340"/>
      <c r="T6" s="340"/>
      <c r="U6" s="340"/>
      <c r="V6" s="340"/>
      <c r="W6" s="340"/>
      <c r="X6" s="340"/>
      <c r="Y6"/>
    </row>
    <row r="7" spans="1:25" s="99" customFormat="1" ht="69" customHeight="1">
      <c r="K7" s="336" t="s">
        <v>149</v>
      </c>
      <c r="L7" s="336"/>
      <c r="M7" s="340" t="str">
        <f>申請書!W8</f>
        <v>代表取締役　福島　一郎</v>
      </c>
      <c r="N7" s="340"/>
      <c r="O7" s="340"/>
      <c r="P7" s="340"/>
      <c r="Q7" s="340"/>
      <c r="R7" s="340"/>
      <c r="S7" s="340"/>
      <c r="T7" s="340"/>
      <c r="U7" s="340"/>
      <c r="V7" s="340"/>
      <c r="W7" s="340"/>
      <c r="X7" s="340"/>
      <c r="Y7" s="103"/>
    </row>
    <row r="8" spans="1:25" s="99" customFormat="1" ht="15" customHeight="1"/>
    <row r="9" spans="1:25" s="104" customFormat="1" ht="61.5" customHeight="1">
      <c r="J9" s="341" t="s">
        <v>151</v>
      </c>
      <c r="K9" s="341"/>
      <c r="L9" s="341"/>
      <c r="M9" s="341"/>
      <c r="N9" s="341"/>
      <c r="O9" s="341"/>
      <c r="P9" s="341"/>
      <c r="Q9" s="341"/>
      <c r="R9" s="341"/>
      <c r="S9" s="341"/>
      <c r="T9" s="341"/>
      <c r="U9" s="341"/>
      <c r="V9" s="341"/>
      <c r="W9" s="341"/>
      <c r="X9" s="341"/>
      <c r="Y9" s="341"/>
    </row>
    <row r="10" spans="1:25" s="99" customFormat="1" ht="12" customHeight="1">
      <c r="A10" s="103"/>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row>
    <row r="11" spans="1:25" s="99" customFormat="1" ht="15.75" customHeight="1" thickBot="1">
      <c r="A11" s="103"/>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row>
    <row r="12" spans="1:25" s="99" customFormat="1" ht="52.5" customHeight="1" thickBot="1">
      <c r="A12" s="342" t="s">
        <v>152</v>
      </c>
      <c r="B12" s="343"/>
      <c r="C12" s="343"/>
      <c r="D12" s="343"/>
      <c r="E12" s="343"/>
      <c r="F12" s="343"/>
      <c r="G12" s="343"/>
      <c r="H12" s="343"/>
      <c r="I12" s="343"/>
      <c r="J12" s="343"/>
      <c r="K12" s="343"/>
      <c r="L12" s="343"/>
      <c r="M12" s="343"/>
      <c r="N12" s="343"/>
      <c r="O12" s="343"/>
      <c r="P12" s="343"/>
      <c r="Q12" s="343"/>
      <c r="R12" s="343"/>
      <c r="S12" s="343"/>
      <c r="T12" s="343"/>
      <c r="U12" s="343"/>
      <c r="V12" s="343"/>
      <c r="W12" s="343"/>
      <c r="X12" s="344"/>
      <c r="Y12" s="103"/>
    </row>
    <row r="13" spans="1:25" s="104" customFormat="1" ht="30.75" customHeight="1" thickBot="1">
      <c r="A13" s="106"/>
      <c r="X13" s="107"/>
      <c r="Y13" s="103"/>
    </row>
    <row r="14" spans="1:25" s="104" customFormat="1" ht="90.75" customHeight="1" thickBot="1">
      <c r="A14" s="106"/>
      <c r="B14" s="345" t="s">
        <v>153</v>
      </c>
      <c r="C14" s="346"/>
      <c r="D14" s="346"/>
      <c r="E14" s="346"/>
      <c r="F14" s="346"/>
      <c r="G14" s="346"/>
      <c r="H14" s="346"/>
      <c r="I14" s="346"/>
      <c r="J14" s="383" t="s">
        <v>221</v>
      </c>
      <c r="K14" s="384"/>
      <c r="L14" s="384"/>
      <c r="M14" s="384"/>
      <c r="N14" s="384"/>
      <c r="O14" s="384"/>
      <c r="P14" s="384"/>
      <c r="Q14" s="384"/>
      <c r="R14" s="384"/>
      <c r="S14" s="384"/>
      <c r="T14" s="384"/>
      <c r="U14" s="384"/>
      <c r="V14" s="384"/>
      <c r="W14" s="385"/>
      <c r="X14" s="107"/>
      <c r="Y14" s="106"/>
    </row>
    <row r="15" spans="1:25" s="104" customFormat="1" ht="26.25" customHeight="1">
      <c r="A15" s="106"/>
      <c r="P15" s="347"/>
      <c r="Q15" s="347"/>
      <c r="R15" s="347"/>
      <c r="S15" s="347"/>
      <c r="T15" s="347"/>
      <c r="X15" s="107"/>
      <c r="Y15" s="106"/>
    </row>
    <row r="16" spans="1:25" s="104" customFormat="1" ht="67.5" customHeight="1" thickBot="1">
      <c r="A16" s="106"/>
      <c r="B16" s="99" t="s">
        <v>154</v>
      </c>
      <c r="P16" s="348"/>
      <c r="Q16" s="348"/>
      <c r="R16" s="348"/>
      <c r="S16" s="348"/>
      <c r="T16" s="348"/>
      <c r="U16" s="108"/>
      <c r="V16" s="108"/>
      <c r="W16" s="108"/>
      <c r="X16" s="107"/>
      <c r="Y16" s="106"/>
    </row>
    <row r="17" spans="1:33" s="104" customFormat="1" ht="96" customHeight="1" thickBot="1">
      <c r="A17" s="106"/>
      <c r="B17" s="350" t="s">
        <v>155</v>
      </c>
      <c r="C17" s="355"/>
      <c r="D17" s="355"/>
      <c r="E17" s="356"/>
      <c r="F17" s="386" t="s">
        <v>229</v>
      </c>
      <c r="G17" s="387"/>
      <c r="H17" s="387"/>
      <c r="I17" s="387"/>
      <c r="J17" s="388"/>
      <c r="K17" s="389"/>
      <c r="L17" s="353" t="s">
        <v>156</v>
      </c>
      <c r="M17" s="354"/>
      <c r="N17" s="354"/>
      <c r="O17" s="357"/>
      <c r="P17" s="396" t="s">
        <v>230</v>
      </c>
      <c r="Q17" s="387"/>
      <c r="R17" s="387"/>
      <c r="S17" s="387"/>
      <c r="T17" s="387"/>
      <c r="U17" s="388"/>
      <c r="V17" s="397"/>
      <c r="W17" s="398"/>
      <c r="X17" s="107"/>
      <c r="Y17" s="106"/>
      <c r="AB17" s="349" t="s">
        <v>157</v>
      </c>
      <c r="AC17" s="349"/>
      <c r="AD17" s="349"/>
      <c r="AE17" s="349"/>
      <c r="AF17" s="349"/>
      <c r="AG17" s="349"/>
    </row>
    <row r="18" spans="1:33" s="104" customFormat="1" ht="96" customHeight="1" thickBot="1">
      <c r="A18" s="106"/>
      <c r="B18" s="350" t="s">
        <v>158</v>
      </c>
      <c r="C18" s="351"/>
      <c r="D18" s="351"/>
      <c r="E18" s="352"/>
      <c r="F18" s="390" t="s">
        <v>231</v>
      </c>
      <c r="G18" s="391"/>
      <c r="H18" s="391"/>
      <c r="I18" s="391"/>
      <c r="J18" s="391"/>
      <c r="K18" s="392"/>
      <c r="L18" s="353" t="s">
        <v>159</v>
      </c>
      <c r="M18" s="354"/>
      <c r="N18" s="354"/>
      <c r="O18" s="354"/>
      <c r="P18" s="399" t="s">
        <v>232</v>
      </c>
      <c r="Q18" s="391"/>
      <c r="R18" s="391"/>
      <c r="S18" s="391"/>
      <c r="T18" s="391"/>
      <c r="U18" s="391"/>
      <c r="V18" s="391"/>
      <c r="W18" s="392"/>
      <c r="X18" s="107"/>
      <c r="Y18" s="106"/>
    </row>
    <row r="19" spans="1:33" s="104" customFormat="1" ht="111" customHeight="1" thickBot="1">
      <c r="A19" s="106"/>
      <c r="B19" s="353" t="s">
        <v>160</v>
      </c>
      <c r="C19" s="358"/>
      <c r="D19" s="358"/>
      <c r="E19" s="358"/>
      <c r="F19" s="393" t="s">
        <v>222</v>
      </c>
      <c r="G19" s="394"/>
      <c r="H19" s="394"/>
      <c r="I19" s="394"/>
      <c r="J19" s="394"/>
      <c r="K19" s="395"/>
      <c r="L19" s="359" t="s">
        <v>161</v>
      </c>
      <c r="M19" s="360"/>
      <c r="N19" s="360"/>
      <c r="O19" s="360"/>
      <c r="P19" s="399" t="s">
        <v>223</v>
      </c>
      <c r="Q19" s="391"/>
      <c r="R19" s="391"/>
      <c r="S19" s="391"/>
      <c r="T19" s="391"/>
      <c r="U19" s="391"/>
      <c r="V19" s="391"/>
      <c r="W19" s="400"/>
      <c r="X19" s="107"/>
      <c r="Y19" s="106"/>
    </row>
    <row r="20" spans="1:33" s="104" customFormat="1" ht="27" customHeight="1">
      <c r="A20" s="106"/>
      <c r="B20" s="109"/>
      <c r="C20" s="109"/>
      <c r="D20" s="109"/>
      <c r="E20" s="109"/>
      <c r="J20" s="110"/>
      <c r="K20" s="110"/>
      <c r="L20" s="110"/>
      <c r="M20" s="110"/>
      <c r="N20" s="109"/>
      <c r="O20" s="109"/>
      <c r="P20" s="109"/>
      <c r="Q20" s="111"/>
      <c r="R20" s="111"/>
      <c r="X20" s="107"/>
      <c r="Y20" s="106"/>
    </row>
    <row r="21" spans="1:33" s="104" customFormat="1" ht="27.95" customHeight="1">
      <c r="A21" s="106"/>
      <c r="B21" s="112" t="s">
        <v>162</v>
      </c>
      <c r="C21" s="109"/>
      <c r="D21" s="109"/>
      <c r="E21" s="109"/>
      <c r="F21" s="109"/>
      <c r="G21" s="109"/>
      <c r="H21" s="109"/>
      <c r="I21" s="109"/>
      <c r="J21" s="109"/>
      <c r="K21" s="109"/>
      <c r="L21" s="109"/>
      <c r="M21" s="109"/>
      <c r="N21" s="109"/>
      <c r="O21" s="109"/>
      <c r="P21" s="113"/>
      <c r="Q21" s="113"/>
      <c r="R21" s="113"/>
      <c r="S21" s="113"/>
      <c r="T21" s="111"/>
      <c r="U21" s="111"/>
      <c r="X21" s="107"/>
      <c r="Y21" s="106"/>
    </row>
    <row r="22" spans="1:33" s="115" customFormat="1" ht="27.95" customHeight="1">
      <c r="A22" s="114"/>
      <c r="C22" s="116" t="s">
        <v>163</v>
      </c>
      <c r="D22" s="117"/>
      <c r="E22" s="117"/>
      <c r="F22" s="117"/>
      <c r="G22" s="117"/>
      <c r="H22" s="117"/>
      <c r="I22" s="117"/>
      <c r="J22" s="117"/>
      <c r="K22" s="117"/>
      <c r="L22" s="117"/>
      <c r="M22" s="117"/>
      <c r="N22" s="117"/>
      <c r="O22" s="117"/>
      <c r="P22" s="118"/>
      <c r="Q22" s="118"/>
      <c r="R22" s="118"/>
      <c r="S22" s="118"/>
      <c r="T22" s="116"/>
      <c r="U22" s="116"/>
      <c r="V22" s="116"/>
      <c r="X22" s="119"/>
      <c r="Y22" s="106"/>
    </row>
    <row r="23" spans="1:33" s="115" customFormat="1" ht="27.95" customHeight="1" thickBot="1">
      <c r="A23" s="114"/>
      <c r="C23" s="116" t="s">
        <v>164</v>
      </c>
      <c r="D23" s="117"/>
      <c r="E23" s="117"/>
      <c r="F23" s="117"/>
      <c r="G23" s="117"/>
      <c r="H23" s="117"/>
      <c r="I23" s="117"/>
      <c r="J23" s="117"/>
      <c r="K23" s="117"/>
      <c r="L23" s="117"/>
      <c r="M23" s="117"/>
      <c r="N23" s="117"/>
      <c r="O23" s="117"/>
      <c r="P23" s="118"/>
      <c r="Q23" s="118"/>
      <c r="R23" s="118"/>
      <c r="S23" s="118"/>
      <c r="T23" s="116"/>
      <c r="U23" s="116"/>
      <c r="V23" s="116"/>
      <c r="X23" s="119"/>
      <c r="Y23" s="106"/>
    </row>
    <row r="24" spans="1:33" s="115" customFormat="1" ht="74.25" customHeight="1" thickBot="1">
      <c r="A24" s="114"/>
      <c r="B24" s="361" t="s">
        <v>165</v>
      </c>
      <c r="C24" s="351"/>
      <c r="D24" s="351"/>
      <c r="E24" s="362"/>
      <c r="F24" s="358" t="s">
        <v>166</v>
      </c>
      <c r="G24" s="369"/>
      <c r="H24" s="401"/>
      <c r="I24" s="402"/>
      <c r="J24" s="402"/>
      <c r="K24" s="402"/>
      <c r="L24" s="402"/>
      <c r="M24" s="402"/>
      <c r="N24" s="402"/>
      <c r="O24" s="370" t="s">
        <v>167</v>
      </c>
      <c r="P24" s="371"/>
      <c r="Q24" s="403"/>
      <c r="R24" s="404"/>
      <c r="S24" s="405"/>
      <c r="X24" s="119"/>
      <c r="Y24" s="106"/>
    </row>
    <row r="25" spans="1:33" s="115" customFormat="1" ht="74.25" customHeight="1" thickBot="1">
      <c r="A25" s="114"/>
      <c r="B25" s="363"/>
      <c r="C25" s="364"/>
      <c r="D25" s="364"/>
      <c r="E25" s="365"/>
      <c r="F25" s="358" t="s">
        <v>168</v>
      </c>
      <c r="G25" s="358"/>
      <c r="H25" s="406"/>
      <c r="I25" s="402"/>
      <c r="J25" s="402"/>
      <c r="K25" s="402"/>
      <c r="L25" s="402"/>
      <c r="M25" s="402"/>
      <c r="N25" s="407"/>
      <c r="O25" s="370" t="s">
        <v>169</v>
      </c>
      <c r="P25" s="371"/>
      <c r="Q25" s="406"/>
      <c r="R25" s="402"/>
      <c r="S25" s="402"/>
      <c r="T25" s="407"/>
      <c r="U25" s="117"/>
      <c r="V25" s="117"/>
      <c r="W25" s="117"/>
      <c r="X25" s="119"/>
      <c r="Y25" s="106"/>
    </row>
    <row r="26" spans="1:33" s="104" customFormat="1" ht="73.5" customHeight="1" thickBot="1">
      <c r="A26" s="106"/>
      <c r="B26" s="363"/>
      <c r="C26" s="364"/>
      <c r="D26" s="364"/>
      <c r="E26" s="365"/>
      <c r="F26" s="372" t="s">
        <v>170</v>
      </c>
      <c r="G26" s="373"/>
      <c r="H26" s="408">
        <v>1</v>
      </c>
      <c r="I26" s="409"/>
      <c r="J26" s="409"/>
      <c r="K26" s="409"/>
      <c r="L26" s="410">
        <v>0</v>
      </c>
      <c r="M26" s="374"/>
      <c r="N26" s="375"/>
      <c r="O26" s="375"/>
      <c r="X26" s="107"/>
      <c r="Y26" s="106"/>
    </row>
    <row r="27" spans="1:33" s="104" customFormat="1" ht="73.5" customHeight="1" thickBot="1">
      <c r="A27" s="106"/>
      <c r="B27" s="366"/>
      <c r="C27" s="367"/>
      <c r="D27" s="367"/>
      <c r="E27" s="368"/>
      <c r="F27" s="367" t="s">
        <v>171</v>
      </c>
      <c r="G27" s="376"/>
      <c r="H27" s="411"/>
      <c r="I27" s="412"/>
      <c r="J27" s="412"/>
      <c r="K27" s="412"/>
      <c r="L27" s="412"/>
      <c r="M27" s="412"/>
      <c r="N27" s="412"/>
      <c r="O27" s="413">
        <v>1</v>
      </c>
      <c r="P27" s="377" t="s">
        <v>172</v>
      </c>
      <c r="Q27" s="378"/>
      <c r="R27" s="378"/>
      <c r="S27" s="378"/>
      <c r="T27" s="378"/>
      <c r="U27" s="378"/>
      <c r="V27" s="378"/>
      <c r="W27" s="378"/>
      <c r="X27" s="379"/>
      <c r="Y27" s="106"/>
    </row>
    <row r="28" spans="1:33" s="104" customFormat="1" ht="30" customHeight="1" thickBot="1">
      <c r="A28" s="120"/>
      <c r="B28" s="121"/>
      <c r="C28" s="121"/>
      <c r="D28" s="121"/>
      <c r="E28" s="121"/>
      <c r="F28" s="121"/>
      <c r="G28" s="121"/>
      <c r="H28" s="122"/>
      <c r="I28" s="121"/>
      <c r="J28" s="121"/>
      <c r="K28" s="121"/>
      <c r="L28" s="121"/>
      <c r="M28" s="121"/>
      <c r="N28" s="121"/>
      <c r="O28" s="121"/>
      <c r="P28" s="121"/>
      <c r="Q28" s="121"/>
      <c r="R28" s="121"/>
      <c r="S28" s="121"/>
      <c r="T28" s="121"/>
      <c r="U28" s="121"/>
      <c r="V28" s="121"/>
      <c r="W28" s="121"/>
      <c r="X28" s="123"/>
      <c r="Y28" s="106"/>
    </row>
    <row r="29" spans="1:33" s="104" customFormat="1" ht="45" customHeight="1">
      <c r="A29" s="150" t="s">
        <v>224</v>
      </c>
    </row>
    <row r="30" spans="1:33" s="104" customFormat="1" ht="61.5" customHeight="1">
      <c r="J30" s="341" t="s">
        <v>173</v>
      </c>
      <c r="K30" s="341"/>
      <c r="L30" s="341"/>
      <c r="M30" s="341"/>
      <c r="N30" s="341"/>
      <c r="O30" s="341"/>
      <c r="P30" s="341"/>
      <c r="Q30" s="341"/>
      <c r="R30" s="341"/>
      <c r="S30" s="341"/>
      <c r="T30" s="341"/>
      <c r="U30" s="341"/>
      <c r="V30" s="341"/>
      <c r="W30" s="341"/>
      <c r="X30" s="341"/>
      <c r="Y30" s="341"/>
    </row>
    <row r="31" spans="1:33" s="99" customFormat="1" ht="69" customHeight="1">
      <c r="D31" s="380"/>
      <c r="E31" s="380"/>
      <c r="F31" s="380"/>
      <c r="G31" s="380"/>
      <c r="H31" s="380"/>
      <c r="I31" s="380"/>
      <c r="J31" s="103"/>
      <c r="K31" s="414" t="s">
        <v>174</v>
      </c>
      <c r="L31" s="414"/>
      <c r="M31" s="415"/>
      <c r="N31" s="415"/>
      <c r="O31" s="415"/>
      <c r="P31" s="415"/>
      <c r="Q31" s="415" t="s">
        <v>150</v>
      </c>
      <c r="R31" s="415"/>
      <c r="S31" s="415"/>
      <c r="T31" s="415"/>
      <c r="U31" s="415"/>
      <c r="V31" s="415"/>
      <c r="W31" s="415"/>
      <c r="X31" s="415"/>
      <c r="Y31" s="103"/>
    </row>
    <row r="32" spans="1:33" s="99" customFormat="1" ht="69" customHeight="1">
      <c r="D32" s="380"/>
      <c r="E32" s="380"/>
      <c r="F32" s="380"/>
      <c r="G32" s="380"/>
      <c r="H32" s="380"/>
      <c r="I32" s="380"/>
      <c r="J32" s="103"/>
      <c r="K32" s="416" t="s">
        <v>14</v>
      </c>
      <c r="L32" s="416"/>
      <c r="M32" s="417"/>
      <c r="N32" s="417"/>
      <c r="O32" s="417"/>
      <c r="P32" s="417"/>
      <c r="Q32" s="417"/>
      <c r="R32" s="417"/>
      <c r="S32" s="417"/>
      <c r="T32" s="417"/>
      <c r="U32" s="417"/>
      <c r="V32" s="417"/>
      <c r="W32" s="417"/>
      <c r="X32" s="417"/>
      <c r="Y32" s="103"/>
    </row>
    <row r="33" spans="1:25" s="99" customFormat="1" ht="69" customHeight="1">
      <c r="K33" s="418" t="s">
        <v>175</v>
      </c>
      <c r="L33" s="418"/>
      <c r="M33" s="419"/>
      <c r="N33" s="419"/>
      <c r="O33" s="419"/>
      <c r="P33" s="419"/>
      <c r="Q33" s="419"/>
      <c r="R33" s="419"/>
      <c r="S33" s="419"/>
      <c r="T33" s="419"/>
      <c r="U33" s="419"/>
      <c r="V33" s="419"/>
      <c r="W33" s="419"/>
      <c r="X33" s="419"/>
      <c r="Y33" s="103"/>
    </row>
    <row r="34" spans="1:25" s="104" customFormat="1" ht="96.75" customHeight="1"/>
    <row r="35" spans="1:25" ht="32.25" hidden="1" customHeight="1">
      <c r="A35" s="124" t="s">
        <v>176</v>
      </c>
    </row>
    <row r="36" spans="1:25" s="104" customFormat="1" ht="39.950000000000003" customHeight="1"/>
    <row r="37" spans="1:25" s="104" customFormat="1" ht="30" customHeight="1"/>
    <row r="38" spans="1:25" s="104" customFormat="1" ht="30" customHeight="1"/>
    <row r="39" spans="1:25" s="104" customFormat="1" ht="21"/>
    <row r="40" spans="1:25" s="104" customFormat="1" ht="21"/>
    <row r="41" spans="1:25" s="104" customFormat="1" ht="21"/>
    <row r="42" spans="1:25" s="104" customFormat="1" ht="21"/>
    <row r="43" spans="1:25" ht="21">
      <c r="Y43" s="104"/>
    </row>
    <row r="44" spans="1:25" ht="21">
      <c r="Y44" s="104"/>
    </row>
  </sheetData>
  <sheetProtection sheet="1" objects="1" scenarios="1"/>
  <dataConsolidate/>
  <mergeCells count="50">
    <mergeCell ref="P27:X27"/>
    <mergeCell ref="K33:L33"/>
    <mergeCell ref="M33:X33"/>
    <mergeCell ref="J30:Y30"/>
    <mergeCell ref="D31:I32"/>
    <mergeCell ref="K31:L31"/>
    <mergeCell ref="M31:P31"/>
    <mergeCell ref="Q31:R31"/>
    <mergeCell ref="S31:X31"/>
    <mergeCell ref="K32:L32"/>
    <mergeCell ref="M32:X32"/>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U17:W17"/>
    <mergeCell ref="AB17:AG17"/>
    <mergeCell ref="B18:E18"/>
    <mergeCell ref="F18:K18"/>
    <mergeCell ref="L18:O18"/>
    <mergeCell ref="P18:W18"/>
    <mergeCell ref="B17:E17"/>
    <mergeCell ref="F17:I17"/>
    <mergeCell ref="J17:K17"/>
    <mergeCell ref="L17:O17"/>
    <mergeCell ref="P17:T17"/>
    <mergeCell ref="J9:Y9"/>
    <mergeCell ref="A12:X12"/>
    <mergeCell ref="B14:I14"/>
    <mergeCell ref="J14:W14"/>
    <mergeCell ref="P15:T16"/>
    <mergeCell ref="K7:L7"/>
    <mergeCell ref="A1:Y1"/>
    <mergeCell ref="L4:N4"/>
    <mergeCell ref="P4:S4"/>
    <mergeCell ref="K5:X5"/>
    <mergeCell ref="M6:X6"/>
    <mergeCell ref="M7:X7"/>
  </mergeCells>
  <phoneticPr fontId="4"/>
  <dataValidations count="8">
    <dataValidation type="list" allowBlank="1" showInputMessage="1" showErrorMessage="1" sqref="Q25:W25" xr:uid="{0E10BC83-7EE1-4F69-B546-B7E8A36D1E2A}">
      <formula1>"普通,当座"</formula1>
    </dataValidation>
    <dataValidation type="textLength" operator="equal" allowBlank="1" showInputMessage="1" showErrorMessage="1" error="3桁で入力して下さい。" sqref="P18:W18" xr:uid="{2CF57F52-C934-4CB0-BD77-074271B693DF}">
      <formula1>3</formula1>
    </dataValidation>
    <dataValidation type="list" allowBlank="1" showInputMessage="1" showErrorMessage="1" prompt="選択してください。" sqref="F19:K19" xr:uid="{B4D90F53-334E-4D30-B655-11B16CD3D7BC}">
      <formula1>"普通預金,当座預金,別段預金"</formula1>
    </dataValidation>
    <dataValidation type="list" allowBlank="1" showInputMessage="1" showErrorMessage="1" prompt="選択してください。" sqref="J17:K17" xr:uid="{220B03DA-0D26-42F7-B2D0-76B9DB2995B6}">
      <formula1>"銀行,信用金庫,農協"</formula1>
    </dataValidation>
    <dataValidation type="textLength" operator="equal" allowBlank="1" showInputMessage="1" showErrorMessage="1" error="4桁で入力して下さい。" sqref="F18:K18" xr:uid="{AC8554A0-5DD6-476E-A0C1-6726700158CE}">
      <formula1>4</formula1>
    </dataValidation>
    <dataValidation type="list" allowBlank="1" showInputMessage="1" showErrorMessage="1" prompt="選択してください。" sqref="U17:W17" xr:uid="{5E5D72FA-7A3B-4C29-A8B9-C356F11838F7}">
      <formula1>"支店,営業部,出張所,公務部,本店"</formula1>
    </dataValidation>
    <dataValidation type="textLength" operator="equal" allowBlank="1" showInputMessage="1" showErrorMessage="1" error="ここは３桁で入力して下さい。" sqref="I26:K26" xr:uid="{0AB26F82-767C-4A5E-9D31-FEAF186FAB11}">
      <formula1>3</formula1>
    </dataValidation>
    <dataValidation type="textLength" operator="equal" allowBlank="1" showInputMessage="1" showErrorMessage="1" error="ここは７桁で入力して下さい。" sqref="H27:N27" xr:uid="{C8E489FD-C7A6-4068-865F-4035830ACF07}">
      <formula1>7</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10"/>
  <sheetViews>
    <sheetView workbookViewId="0">
      <selection activeCell="B18" sqref="B18"/>
    </sheetView>
  </sheetViews>
  <sheetFormatPr defaultRowHeight="13.5"/>
  <cols>
    <col min="2" max="2" width="39.125" bestFit="1" customWidth="1"/>
  </cols>
  <sheetData>
    <row r="1" spans="1:6">
      <c r="B1" t="s">
        <v>177</v>
      </c>
    </row>
    <row r="2" spans="1:6">
      <c r="A2">
        <v>23</v>
      </c>
      <c r="B2" t="s">
        <v>142</v>
      </c>
      <c r="C2">
        <v>6</v>
      </c>
      <c r="D2" t="s">
        <v>141</v>
      </c>
      <c r="E2">
        <v>18</v>
      </c>
      <c r="F2" t="s">
        <v>188</v>
      </c>
    </row>
    <row r="3" spans="1:6">
      <c r="A3">
        <v>24</v>
      </c>
      <c r="B3" t="s">
        <v>144</v>
      </c>
      <c r="C3">
        <v>6</v>
      </c>
      <c r="D3" t="s">
        <v>141</v>
      </c>
      <c r="E3">
        <v>18</v>
      </c>
      <c r="F3" t="s">
        <v>188</v>
      </c>
    </row>
    <row r="4" spans="1:6">
      <c r="A4">
        <v>25</v>
      </c>
      <c r="B4" t="s">
        <v>145</v>
      </c>
      <c r="C4">
        <v>6</v>
      </c>
      <c r="D4" t="s">
        <v>141</v>
      </c>
      <c r="E4">
        <v>18</v>
      </c>
      <c r="F4" t="s">
        <v>188</v>
      </c>
    </row>
    <row r="5" spans="1:6">
      <c r="A5">
        <v>26</v>
      </c>
      <c r="B5" t="s">
        <v>143</v>
      </c>
      <c r="C5">
        <v>6</v>
      </c>
      <c r="D5" t="s">
        <v>141</v>
      </c>
      <c r="E5">
        <v>18</v>
      </c>
      <c r="F5" t="s">
        <v>188</v>
      </c>
    </row>
    <row r="6" spans="1:6">
      <c r="A6">
        <v>27</v>
      </c>
      <c r="B6" t="s">
        <v>140</v>
      </c>
      <c r="C6">
        <v>6</v>
      </c>
      <c r="D6" t="s">
        <v>141</v>
      </c>
      <c r="E6">
        <v>18</v>
      </c>
      <c r="F6" t="s">
        <v>188</v>
      </c>
    </row>
    <row r="7" spans="1:6">
      <c r="A7">
        <v>28</v>
      </c>
      <c r="B7" t="s">
        <v>178</v>
      </c>
      <c r="C7">
        <v>6</v>
      </c>
      <c r="D7" t="s">
        <v>141</v>
      </c>
      <c r="E7">
        <v>18</v>
      </c>
      <c r="F7" t="s">
        <v>188</v>
      </c>
    </row>
    <row r="8" spans="1:6">
      <c r="A8">
        <v>29</v>
      </c>
      <c r="B8" t="s">
        <v>179</v>
      </c>
      <c r="C8">
        <v>6</v>
      </c>
      <c r="D8" t="s">
        <v>141</v>
      </c>
      <c r="E8">
        <v>18</v>
      </c>
      <c r="F8" t="s">
        <v>188</v>
      </c>
    </row>
    <row r="10" spans="1:6">
      <c r="B10" t="s">
        <v>189</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zoomScaleNormal="100" zoomScaleSheetLayoutView="100" workbookViewId="0">
      <selection activeCell="BP8" sqref="BP8"/>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13" t="s">
        <v>201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5"/>
    </row>
    <row r="4" spans="1:48" ht="9"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row>
    <row r="5" spans="1:48">
      <c r="A5" s="216" t="s">
        <v>28</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8"/>
    </row>
    <row r="6" spans="1:48" ht="4.5" customHeight="1">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row>
    <row r="7" spans="1:48" ht="17.25" customHeight="1">
      <c r="A7" s="183" t="s">
        <v>29</v>
      </c>
      <c r="B7" s="184"/>
      <c r="C7" s="184"/>
      <c r="D7" s="184"/>
      <c r="E7" s="184"/>
      <c r="F7" s="184"/>
      <c r="G7" s="185"/>
      <c r="H7" s="238"/>
      <c r="I7" s="239"/>
      <c r="J7" s="239"/>
      <c r="K7" s="239"/>
      <c r="L7" s="239"/>
      <c r="M7" s="239"/>
      <c r="N7" s="240"/>
      <c r="O7" s="183" t="s">
        <v>30</v>
      </c>
      <c r="P7" s="184"/>
      <c r="Q7" s="184"/>
      <c r="R7" s="184"/>
      <c r="S7" s="185"/>
      <c r="T7" s="241"/>
      <c r="U7" s="242"/>
      <c r="V7" s="242"/>
      <c r="W7" s="242"/>
      <c r="X7" s="242"/>
      <c r="Y7" s="242"/>
      <c r="Z7" s="242"/>
      <c r="AA7" s="242"/>
      <c r="AB7" s="242"/>
      <c r="AC7" s="242"/>
      <c r="AD7" s="242"/>
      <c r="AE7" s="242"/>
      <c r="AF7" s="242"/>
      <c r="AG7" s="242"/>
      <c r="AH7" s="242"/>
      <c r="AI7" s="242"/>
      <c r="AJ7" s="242"/>
      <c r="AK7" s="242"/>
      <c r="AL7" s="242"/>
      <c r="AM7" s="243"/>
    </row>
    <row r="8" spans="1:48">
      <c r="A8" s="219" t="s">
        <v>31</v>
      </c>
      <c r="B8" s="220"/>
      <c r="C8" s="221"/>
      <c r="D8" s="183" t="s">
        <v>32</v>
      </c>
      <c r="E8" s="184"/>
      <c r="F8" s="184"/>
      <c r="G8" s="185"/>
      <c r="H8" s="183" t="s">
        <v>20</v>
      </c>
      <c r="I8" s="184"/>
      <c r="J8" s="184"/>
      <c r="K8" s="184"/>
      <c r="L8" s="184"/>
      <c r="M8" s="184"/>
      <c r="N8" s="184"/>
      <c r="O8" s="184"/>
      <c r="P8" s="184"/>
      <c r="Q8" s="184"/>
      <c r="R8" s="184"/>
      <c r="S8" s="185"/>
      <c r="T8" s="219" t="s">
        <v>33</v>
      </c>
      <c r="U8" s="220"/>
      <c r="V8" s="221"/>
      <c r="W8" s="183" t="s">
        <v>14</v>
      </c>
      <c r="X8" s="184"/>
      <c r="Y8" s="184"/>
      <c r="Z8" s="184"/>
      <c r="AA8" s="184"/>
      <c r="AB8" s="184"/>
      <c r="AC8" s="184"/>
      <c r="AD8" s="184"/>
      <c r="AE8" s="184"/>
      <c r="AF8" s="185"/>
      <c r="AG8" s="226" t="s">
        <v>34</v>
      </c>
      <c r="AH8" s="227"/>
      <c r="AI8" s="227"/>
      <c r="AJ8" s="227"/>
      <c r="AK8" s="227"/>
      <c r="AL8" s="227"/>
      <c r="AM8" s="228"/>
    </row>
    <row r="9" spans="1:48" ht="17.25" customHeight="1">
      <c r="A9" s="222"/>
      <c r="B9" s="189"/>
      <c r="C9" s="190"/>
      <c r="D9" s="223" t="s">
        <v>189</v>
      </c>
      <c r="E9" s="224"/>
      <c r="F9" s="224"/>
      <c r="G9" s="225"/>
      <c r="H9" s="229"/>
      <c r="I9" s="230"/>
      <c r="J9" s="230"/>
      <c r="K9" s="230"/>
      <c r="L9" s="230"/>
      <c r="M9" s="230"/>
      <c r="N9" s="230"/>
      <c r="O9" s="230"/>
      <c r="P9" s="230"/>
      <c r="Q9" s="230"/>
      <c r="R9" s="230"/>
      <c r="S9" s="231"/>
      <c r="T9" s="222"/>
      <c r="U9" s="189"/>
      <c r="V9" s="190"/>
      <c r="W9" s="232"/>
      <c r="X9" s="233"/>
      <c r="Y9" s="233"/>
      <c r="Z9" s="233"/>
      <c r="AA9" s="233"/>
      <c r="AB9" s="233"/>
      <c r="AC9" s="233"/>
      <c r="AD9" s="233"/>
      <c r="AE9" s="233"/>
      <c r="AF9" s="234"/>
      <c r="AG9" s="235"/>
      <c r="AH9" s="236"/>
      <c r="AI9" s="236"/>
      <c r="AJ9" s="236"/>
      <c r="AK9" s="236"/>
      <c r="AL9" s="236"/>
      <c r="AM9" s="237"/>
      <c r="AV9" s="3"/>
    </row>
    <row r="10" spans="1:48" s="3" customFormat="1" ht="20.25" customHeight="1">
      <c r="A10" s="183" t="s">
        <v>35</v>
      </c>
      <c r="B10" s="184"/>
      <c r="C10" s="184"/>
      <c r="D10" s="184"/>
      <c r="E10" s="184"/>
      <c r="F10" s="184"/>
      <c r="G10" s="184"/>
      <c r="H10" s="184"/>
      <c r="I10" s="184"/>
      <c r="J10" s="184"/>
      <c r="K10" s="185"/>
      <c r="L10" s="258"/>
      <c r="M10" s="259"/>
      <c r="N10" s="259"/>
      <c r="O10" s="259"/>
      <c r="P10" s="259"/>
      <c r="Q10" s="259"/>
      <c r="R10" s="259"/>
      <c r="S10" s="259"/>
      <c r="T10" s="259"/>
      <c r="U10" s="259"/>
      <c r="V10" s="259"/>
      <c r="W10" s="259"/>
      <c r="X10" s="259"/>
      <c r="Y10" s="259"/>
      <c r="Z10" s="259"/>
      <c r="AA10" s="259"/>
      <c r="AB10" s="259"/>
      <c r="AC10" s="259"/>
      <c r="AD10" s="259"/>
      <c r="AE10" s="259"/>
      <c r="AF10" s="260"/>
      <c r="AG10" s="245" t="s">
        <v>36</v>
      </c>
      <c r="AH10" s="227"/>
      <c r="AI10" s="228"/>
      <c r="AJ10" s="242"/>
      <c r="AK10" s="242"/>
      <c r="AL10" s="246" t="s">
        <v>37</v>
      </c>
      <c r="AM10" s="247"/>
      <c r="AP10" s="244"/>
      <c r="AQ10" s="244"/>
      <c r="AR10" s="244"/>
      <c r="AS10" s="244"/>
      <c r="AT10" s="244"/>
      <c r="AU10" s="244"/>
    </row>
    <row r="11" spans="1:48" s="3" customFormat="1" ht="18" hidden="1" customHeight="1">
      <c r="A11" s="248" t="s">
        <v>38</v>
      </c>
      <c r="B11" s="249"/>
      <c r="C11" s="249"/>
      <c r="D11" s="249"/>
      <c r="E11" s="249"/>
      <c r="F11" s="249"/>
      <c r="G11" s="249"/>
      <c r="H11" s="250"/>
      <c r="I11" s="5"/>
      <c r="J11" s="128"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1"/>
      <c r="B12" s="131"/>
      <c r="C12" s="131"/>
      <c r="D12" s="131"/>
      <c r="E12" s="131"/>
      <c r="F12" s="131"/>
      <c r="G12" s="131"/>
      <c r="H12" s="131"/>
      <c r="I12" s="132"/>
      <c r="J12" s="133"/>
      <c r="K12" s="132"/>
      <c r="L12" s="130"/>
      <c r="M12" s="130"/>
      <c r="N12" s="130"/>
      <c r="O12" s="130"/>
      <c r="P12" s="130"/>
      <c r="Q12" s="130"/>
      <c r="R12" s="130"/>
      <c r="S12" s="130"/>
      <c r="T12" s="130"/>
      <c r="U12" s="132"/>
      <c r="V12" s="130"/>
      <c r="W12" s="130"/>
      <c r="X12" s="130"/>
      <c r="Y12" s="133"/>
      <c r="Z12" s="134"/>
      <c r="AA12" s="132"/>
      <c r="AB12" s="130"/>
      <c r="AC12" s="130"/>
      <c r="AD12" s="130"/>
      <c r="AE12" s="130"/>
      <c r="AF12" s="130"/>
      <c r="AG12" s="130"/>
      <c r="AH12" s="130"/>
      <c r="AI12" s="130"/>
      <c r="AJ12" s="130"/>
      <c r="AK12" s="130"/>
      <c r="AL12" s="130"/>
      <c r="AM12" s="130"/>
    </row>
    <row r="13" spans="1:48" s="3" customFormat="1" ht="12">
      <c r="A13" s="216" t="s">
        <v>39</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row>
    <row r="14" spans="1:48" s="3" customFormat="1" ht="3" customHeight="1">
      <c r="I14" s="85"/>
      <c r="J14" s="13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07" t="s">
        <v>190</v>
      </c>
      <c r="B15" s="208"/>
      <c r="C15" s="208"/>
      <c r="D15" s="208"/>
      <c r="E15" s="208"/>
      <c r="F15" s="208"/>
      <c r="G15" s="208"/>
      <c r="H15" s="208"/>
      <c r="I15" s="208"/>
      <c r="J15" s="208"/>
      <c r="K15" s="208"/>
      <c r="L15" s="208"/>
      <c r="M15" s="208"/>
      <c r="N15" s="208"/>
      <c r="O15" s="208"/>
      <c r="P15" s="208"/>
      <c r="Q15" s="208"/>
      <c r="R15" s="208"/>
      <c r="S15" s="208"/>
      <c r="T15" s="208"/>
      <c r="U15" s="208"/>
      <c r="V15" s="208"/>
      <c r="W15" s="209"/>
      <c r="X15" s="204" t="s">
        <v>40</v>
      </c>
      <c r="Y15" s="205"/>
      <c r="Z15" s="206"/>
      <c r="AA15" s="261" t="s">
        <v>187</v>
      </c>
      <c r="AB15" s="262"/>
      <c r="AC15" s="262"/>
      <c r="AD15" s="262"/>
      <c r="AE15" s="262"/>
      <c r="AF15" s="262"/>
      <c r="AG15" s="262"/>
      <c r="AH15" s="262"/>
      <c r="AI15" s="262"/>
      <c r="AJ15" s="262"/>
      <c r="AK15" s="262"/>
      <c r="AL15" s="262"/>
      <c r="AM15" s="262"/>
    </row>
    <row r="16" spans="1:48" s="3" customFormat="1" ht="18" hidden="1" customHeight="1">
      <c r="A16" s="207" t="s">
        <v>191</v>
      </c>
      <c r="B16" s="208"/>
      <c r="C16" s="208"/>
      <c r="D16" s="208"/>
      <c r="E16" s="208"/>
      <c r="F16" s="208"/>
      <c r="G16" s="208"/>
      <c r="H16" s="208"/>
      <c r="I16" s="208"/>
      <c r="J16" s="208"/>
      <c r="K16" s="208"/>
      <c r="L16" s="208"/>
      <c r="M16" s="208"/>
      <c r="N16" s="208"/>
      <c r="O16" s="208"/>
      <c r="P16" s="208"/>
      <c r="Q16" s="208"/>
      <c r="R16" s="208"/>
      <c r="S16" s="208"/>
      <c r="T16" s="208"/>
      <c r="U16" s="208"/>
      <c r="V16" s="208"/>
      <c r="W16" s="209"/>
      <c r="X16" s="204" t="s">
        <v>40</v>
      </c>
      <c r="Y16" s="205"/>
      <c r="Z16" s="206"/>
      <c r="AA16" s="261" t="s">
        <v>186</v>
      </c>
      <c r="AB16" s="262"/>
      <c r="AC16" s="262"/>
      <c r="AD16" s="262"/>
      <c r="AE16" s="262"/>
      <c r="AF16" s="262"/>
      <c r="AG16" s="262"/>
      <c r="AH16" s="262"/>
      <c r="AI16" s="262"/>
      <c r="AJ16" s="262"/>
      <c r="AK16" s="262"/>
      <c r="AL16" s="262"/>
      <c r="AM16" s="262"/>
    </row>
    <row r="17" spans="1:48" s="3" customFormat="1" ht="18" customHeight="1">
      <c r="A17" s="210" t="s">
        <v>185</v>
      </c>
      <c r="B17" s="211"/>
      <c r="C17" s="211"/>
      <c r="D17" s="211"/>
      <c r="E17" s="211"/>
      <c r="F17" s="211"/>
      <c r="G17" s="211"/>
      <c r="H17" s="211"/>
      <c r="I17" s="211"/>
      <c r="J17" s="211"/>
      <c r="K17" s="211"/>
      <c r="L17" s="211"/>
      <c r="M17" s="211"/>
      <c r="N17" s="211"/>
      <c r="O17" s="211"/>
      <c r="P17" s="211"/>
      <c r="Q17" s="211"/>
      <c r="R17" s="211"/>
      <c r="S17" s="211"/>
      <c r="T17" s="211"/>
      <c r="U17" s="211"/>
      <c r="V17" s="211"/>
      <c r="W17" s="212"/>
      <c r="X17" s="204" t="s">
        <v>40</v>
      </c>
      <c r="Y17" s="205"/>
      <c r="Z17" s="206"/>
      <c r="AA17" s="146"/>
      <c r="AB17" s="146"/>
      <c r="AC17" s="146"/>
      <c r="AD17" s="146"/>
      <c r="AE17" s="146"/>
      <c r="AF17" s="146"/>
      <c r="AG17" s="146"/>
      <c r="AH17" s="146"/>
      <c r="AI17" s="146"/>
      <c r="AJ17" s="146"/>
      <c r="AK17" s="146"/>
      <c r="AL17" s="146"/>
      <c r="AM17" s="146"/>
    </row>
    <row r="18" spans="1:48" s="3" customFormat="1" ht="6" customHeight="1">
      <c r="I18" s="85"/>
      <c r="J18" s="135"/>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16" t="s">
        <v>192</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8"/>
    </row>
    <row r="20" spans="1:48" s="3" customFormat="1" ht="3" customHeight="1">
      <c r="I20" s="85"/>
      <c r="J20" s="13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07" t="s">
        <v>197</v>
      </c>
      <c r="B21" s="208"/>
      <c r="C21" s="208"/>
      <c r="D21" s="208"/>
      <c r="E21" s="208"/>
      <c r="F21" s="208"/>
      <c r="G21" s="208"/>
      <c r="H21" s="208"/>
      <c r="I21" s="208"/>
      <c r="J21" s="208"/>
      <c r="K21" s="208"/>
      <c r="L21" s="208"/>
      <c r="M21" s="208"/>
      <c r="N21" s="208"/>
      <c r="O21" s="208"/>
      <c r="P21" s="208"/>
      <c r="Q21" s="208"/>
      <c r="R21" s="208"/>
      <c r="S21" s="208"/>
      <c r="T21" s="208"/>
      <c r="U21" s="208"/>
      <c r="V21" s="208"/>
      <c r="W21" s="208"/>
      <c r="X21" s="204" t="s">
        <v>40</v>
      </c>
      <c r="Y21" s="205"/>
      <c r="Z21" s="206"/>
      <c r="AA21" s="148"/>
      <c r="AB21" s="148"/>
      <c r="AC21" s="148"/>
      <c r="AD21" s="148"/>
      <c r="AE21" s="148"/>
      <c r="AF21" s="148"/>
      <c r="AG21" s="148"/>
    </row>
    <row r="22" spans="1:48" s="3" customFormat="1" ht="18" hidden="1" customHeight="1">
      <c r="A22" s="207" t="s">
        <v>194</v>
      </c>
      <c r="B22" s="208"/>
      <c r="C22" s="208"/>
      <c r="D22" s="208"/>
      <c r="E22" s="208"/>
      <c r="F22" s="208"/>
      <c r="G22" s="208"/>
      <c r="H22" s="208"/>
      <c r="I22" s="208"/>
      <c r="J22" s="208"/>
      <c r="K22" s="208"/>
      <c r="L22" s="208"/>
      <c r="M22" s="208"/>
      <c r="N22" s="208"/>
      <c r="O22" s="208"/>
      <c r="P22" s="208"/>
      <c r="Q22" s="208"/>
      <c r="R22" s="208"/>
      <c r="S22" s="208"/>
      <c r="T22" s="208"/>
      <c r="U22" s="208"/>
      <c r="V22" s="208"/>
      <c r="W22" s="208"/>
      <c r="X22" s="204" t="s">
        <v>40</v>
      </c>
      <c r="Y22" s="205"/>
      <c r="Z22" s="206"/>
      <c r="AA22" s="148"/>
      <c r="AB22" s="148"/>
      <c r="AC22" s="148"/>
      <c r="AD22" s="148"/>
      <c r="AE22" s="148"/>
      <c r="AF22" s="148"/>
      <c r="AG22" s="148"/>
    </row>
    <row r="23" spans="1:48" s="3" customFormat="1" ht="6" customHeight="1">
      <c r="I23" s="85"/>
      <c r="J23" s="135"/>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16" t="s">
        <v>41</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8"/>
    </row>
    <row r="25" spans="1:48" s="3" customFormat="1" ht="3" customHeight="1">
      <c r="I25" s="85"/>
      <c r="J25" s="135"/>
      <c r="L25" s="6"/>
      <c r="M25" s="6"/>
      <c r="N25" s="6"/>
      <c r="O25" s="6"/>
      <c r="P25" s="6"/>
      <c r="Q25" s="6"/>
      <c r="R25" s="6"/>
      <c r="S25" s="6"/>
      <c r="T25" s="6"/>
      <c r="U25" s="6"/>
      <c r="V25" s="6"/>
      <c r="W25" s="6"/>
      <c r="X25" s="6"/>
      <c r="Y25" s="6"/>
      <c r="Z25" s="6"/>
      <c r="AA25" s="6"/>
      <c r="AB25" s="6"/>
      <c r="AC25" s="6"/>
      <c r="AD25" s="6"/>
      <c r="AE25" s="6"/>
      <c r="AF25" s="6"/>
      <c r="AG25" s="6"/>
      <c r="AH25" s="152"/>
      <c r="AI25" s="6"/>
      <c r="AJ25" s="6"/>
      <c r="AK25" s="6"/>
      <c r="AL25" s="6"/>
      <c r="AM25" s="6"/>
    </row>
    <row r="26" spans="1:48" ht="19.5" hidden="1" customHeight="1">
      <c r="A26" s="136" t="s">
        <v>181</v>
      </c>
      <c r="B26" s="3"/>
      <c r="C26" s="125"/>
      <c r="D26" s="3"/>
      <c r="E26" s="137"/>
      <c r="F26" s="3"/>
      <c r="G26" s="3"/>
      <c r="H26" s="3"/>
      <c r="I26" s="3"/>
      <c r="J26" s="138"/>
      <c r="K26" s="138"/>
      <c r="L26" s="138"/>
      <c r="M26" s="138"/>
      <c r="N26" s="138"/>
      <c r="O26" s="139"/>
      <c r="P26" s="125"/>
      <c r="S26" s="138"/>
      <c r="T26" s="135"/>
      <c r="U26" s="138"/>
      <c r="V26" s="138"/>
      <c r="W26" s="125"/>
      <c r="AC26" s="254"/>
      <c r="AD26" s="251" t="s">
        <v>42</v>
      </c>
      <c r="AE26" s="252"/>
      <c r="AF26" s="252"/>
      <c r="AG26" s="252"/>
      <c r="AH26" s="253"/>
      <c r="AI26" s="271" t="s">
        <v>43</v>
      </c>
      <c r="AJ26" s="272"/>
      <c r="AK26" s="272"/>
      <c r="AL26" s="272"/>
      <c r="AM26" s="273"/>
      <c r="AV26" s="3"/>
    </row>
    <row r="27" spans="1:48" hidden="1">
      <c r="A27" s="136"/>
      <c r="B27" s="3"/>
      <c r="C27" s="125"/>
      <c r="D27" s="3"/>
      <c r="E27" s="137"/>
      <c r="F27" s="3"/>
      <c r="G27" s="3"/>
      <c r="H27" s="3"/>
      <c r="I27" s="3"/>
      <c r="J27" s="138"/>
      <c r="K27" s="138"/>
      <c r="L27" s="138"/>
      <c r="M27" s="138"/>
      <c r="N27" s="138"/>
      <c r="O27" s="139"/>
      <c r="P27" s="125"/>
      <c r="S27" s="138"/>
      <c r="T27" s="135"/>
      <c r="U27" s="138"/>
      <c r="V27" s="138"/>
      <c r="W27" s="127"/>
      <c r="AC27" s="254"/>
      <c r="AD27" s="255" t="str">
        <f>IFERROR(VLOOKUP(L10,リスト!#REF!,2,FALSE),IFERROR(VLOOKUP(L10,リスト!B2:D8,2,FALSE)*AJ10,""))</f>
        <v/>
      </c>
      <c r="AE27" s="256"/>
      <c r="AF27" s="256"/>
      <c r="AG27" s="257" t="s">
        <v>6</v>
      </c>
      <c r="AH27" s="257"/>
      <c r="AI27" s="267">
        <f>MIN(AD27,ROUNDDOWN((H35+H44)/1000,0))</f>
        <v>0</v>
      </c>
      <c r="AJ27" s="268"/>
      <c r="AK27" s="268"/>
      <c r="AL27" s="263" t="s">
        <v>6</v>
      </c>
      <c r="AM27" s="264"/>
    </row>
    <row r="28" spans="1:48" ht="14.25" hidden="1" thickBot="1">
      <c r="A28" s="125" t="s">
        <v>183</v>
      </c>
      <c r="B28" s="3"/>
      <c r="C28" s="125"/>
      <c r="D28" s="3"/>
      <c r="E28" s="137"/>
      <c r="F28" s="3"/>
      <c r="G28" s="3"/>
      <c r="H28" s="3"/>
      <c r="I28" s="3"/>
      <c r="J28" s="138"/>
      <c r="K28" s="138"/>
      <c r="L28" s="138"/>
      <c r="M28" s="138"/>
      <c r="N28" s="138"/>
      <c r="O28" s="139"/>
      <c r="P28" s="125"/>
      <c r="S28" s="138"/>
      <c r="T28" s="135"/>
      <c r="U28" s="138"/>
      <c r="V28" s="138"/>
      <c r="W28" s="127"/>
      <c r="AC28" s="254"/>
      <c r="AD28" s="255"/>
      <c r="AE28" s="256"/>
      <c r="AF28" s="256"/>
      <c r="AG28" s="257"/>
      <c r="AH28" s="257"/>
      <c r="AI28" s="269"/>
      <c r="AJ28" s="270"/>
      <c r="AK28" s="270"/>
      <c r="AL28" s="265"/>
      <c r="AM28" s="266"/>
    </row>
    <row r="29" spans="1:48" ht="15" hidden="1" customHeight="1">
      <c r="A29" s="183" t="s">
        <v>44</v>
      </c>
      <c r="B29" s="184"/>
      <c r="C29" s="184"/>
      <c r="D29" s="184"/>
      <c r="E29" s="184"/>
      <c r="F29" s="184"/>
      <c r="G29" s="185"/>
      <c r="H29" s="184" t="s">
        <v>45</v>
      </c>
      <c r="I29" s="184"/>
      <c r="J29" s="184"/>
      <c r="K29" s="184"/>
      <c r="L29" s="184"/>
      <c r="M29" s="183" t="s">
        <v>46</v>
      </c>
      <c r="N29" s="184"/>
      <c r="O29" s="184"/>
      <c r="P29" s="184"/>
      <c r="Q29" s="184"/>
      <c r="R29" s="184"/>
      <c r="S29" s="184"/>
      <c r="T29" s="184"/>
      <c r="U29" s="184"/>
      <c r="V29" s="184"/>
      <c r="W29" s="184"/>
      <c r="X29" s="184"/>
      <c r="Y29" s="184"/>
      <c r="Z29" s="184"/>
      <c r="AA29" s="184"/>
      <c r="AB29" s="184"/>
      <c r="AC29" s="184"/>
      <c r="AD29" s="184"/>
      <c r="AE29" s="184"/>
      <c r="AF29" s="184"/>
      <c r="AG29" s="184"/>
      <c r="AH29" s="184"/>
      <c r="AI29" s="189"/>
      <c r="AJ29" s="189"/>
      <c r="AK29" s="189"/>
      <c r="AL29" s="189"/>
      <c r="AM29" s="190"/>
    </row>
    <row r="30" spans="1:48" ht="15" hidden="1" customHeight="1">
      <c r="A30" s="87" t="s">
        <v>47</v>
      </c>
      <c r="B30" s="88"/>
      <c r="C30" s="88"/>
      <c r="D30" s="88"/>
      <c r="E30" s="89"/>
      <c r="F30" s="89"/>
      <c r="G30" s="90"/>
      <c r="H30" s="191"/>
      <c r="I30" s="191"/>
      <c r="J30" s="191"/>
      <c r="K30" s="191"/>
      <c r="L30" s="191"/>
      <c r="M30" s="186"/>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8"/>
    </row>
    <row r="31" spans="1:48" ht="15" hidden="1" customHeight="1">
      <c r="A31" s="72" t="s">
        <v>48</v>
      </c>
      <c r="B31" s="73"/>
      <c r="C31" s="73"/>
      <c r="D31" s="73"/>
      <c r="E31" s="74"/>
      <c r="F31" s="74"/>
      <c r="G31" s="75"/>
      <c r="H31" s="200"/>
      <c r="I31" s="200"/>
      <c r="J31" s="200"/>
      <c r="K31" s="200"/>
      <c r="L31" s="200"/>
      <c r="M31" s="201"/>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3"/>
    </row>
    <row r="32" spans="1:48" ht="15" hidden="1" customHeight="1">
      <c r="A32" s="72" t="s">
        <v>49</v>
      </c>
      <c r="B32" s="73"/>
      <c r="C32" s="73"/>
      <c r="D32" s="73"/>
      <c r="E32" s="74"/>
      <c r="F32" s="74"/>
      <c r="G32" s="75"/>
      <c r="H32" s="200"/>
      <c r="I32" s="200"/>
      <c r="J32" s="200"/>
      <c r="K32" s="200"/>
      <c r="L32" s="200"/>
      <c r="M32" s="201"/>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3"/>
    </row>
    <row r="33" spans="1:48" ht="15" hidden="1" customHeight="1">
      <c r="A33" s="72" t="s">
        <v>50</v>
      </c>
      <c r="B33" s="73"/>
      <c r="C33" s="73"/>
      <c r="D33" s="73"/>
      <c r="E33" s="74"/>
      <c r="F33" s="74"/>
      <c r="G33" s="75"/>
      <c r="H33" s="200"/>
      <c r="I33" s="200"/>
      <c r="J33" s="200"/>
      <c r="K33" s="200"/>
      <c r="L33" s="200"/>
      <c r="M33" s="201"/>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3"/>
      <c r="AV33" s="3"/>
    </row>
    <row r="34" spans="1:48" ht="15" hidden="1" customHeight="1">
      <c r="A34" s="72" t="s">
        <v>51</v>
      </c>
      <c r="B34" s="73"/>
      <c r="C34" s="73"/>
      <c r="D34" s="73"/>
      <c r="E34" s="74"/>
      <c r="F34" s="74"/>
      <c r="G34" s="75"/>
      <c r="H34" s="200"/>
      <c r="I34" s="200"/>
      <c r="J34" s="200"/>
      <c r="K34" s="200"/>
      <c r="L34" s="200"/>
      <c r="M34" s="201"/>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3"/>
    </row>
    <row r="35" spans="1:48" ht="15" hidden="1" customHeight="1">
      <c r="A35" s="76" t="s">
        <v>24</v>
      </c>
      <c r="B35" s="77"/>
      <c r="C35" s="77"/>
      <c r="D35" s="77"/>
      <c r="E35" s="77"/>
      <c r="F35" s="77"/>
      <c r="G35" s="78"/>
      <c r="H35" s="192">
        <f>SUM(H30:L34)</f>
        <v>0</v>
      </c>
      <c r="I35" s="192"/>
      <c r="J35" s="192"/>
      <c r="K35" s="192"/>
      <c r="L35" s="193"/>
      <c r="M35" s="194"/>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7"/>
    </row>
    <row r="36" spans="1:48" hidden="1">
      <c r="A36" s="136"/>
      <c r="B36" s="3"/>
      <c r="C36" s="125"/>
      <c r="D36" s="3"/>
      <c r="E36" s="137"/>
      <c r="F36" s="3"/>
      <c r="G36" s="3"/>
      <c r="H36" s="3"/>
      <c r="I36" s="3"/>
      <c r="J36" s="138"/>
      <c r="K36" s="138"/>
      <c r="L36" s="138"/>
      <c r="M36" s="138"/>
      <c r="N36" s="138"/>
      <c r="O36" s="139"/>
      <c r="P36" s="125"/>
      <c r="S36" s="138"/>
      <c r="T36" s="135"/>
      <c r="U36" s="138"/>
      <c r="V36" s="138"/>
      <c r="W36" s="127"/>
      <c r="AD36" s="125"/>
      <c r="AE36" s="126"/>
      <c r="AF36" s="126"/>
      <c r="AG36" s="126"/>
      <c r="AH36" s="127"/>
      <c r="AI36" s="198"/>
      <c r="AJ36" s="198"/>
      <c r="AK36" s="198"/>
      <c r="AL36" s="199"/>
      <c r="AM36" s="199"/>
    </row>
    <row r="37" spans="1:48" hidden="1">
      <c r="A37" s="125" t="s">
        <v>184</v>
      </c>
      <c r="B37" s="3"/>
      <c r="C37" s="125"/>
      <c r="D37" s="3"/>
      <c r="E37" s="137"/>
      <c r="F37" s="3"/>
      <c r="G37" s="3"/>
      <c r="H37" s="3"/>
      <c r="I37" s="3"/>
      <c r="J37" s="138"/>
      <c r="K37" s="138"/>
      <c r="L37" s="138"/>
      <c r="M37" s="138"/>
      <c r="N37" s="138"/>
      <c r="O37" s="139"/>
      <c r="P37" s="125"/>
      <c r="S37" s="138"/>
      <c r="T37" s="135"/>
      <c r="U37" s="138"/>
      <c r="V37" s="138"/>
      <c r="W37" s="127"/>
      <c r="AD37" s="125"/>
      <c r="AE37" s="126"/>
      <c r="AF37" s="126"/>
      <c r="AG37" s="126"/>
      <c r="AH37" s="127"/>
      <c r="AI37" s="198"/>
      <c r="AJ37" s="198"/>
      <c r="AK37" s="198"/>
      <c r="AL37" s="199"/>
      <c r="AM37" s="199"/>
    </row>
    <row r="38" spans="1:48" ht="15" hidden="1" customHeight="1">
      <c r="A38" s="183" t="s">
        <v>44</v>
      </c>
      <c r="B38" s="184"/>
      <c r="C38" s="184"/>
      <c r="D38" s="184"/>
      <c r="E38" s="184"/>
      <c r="F38" s="184"/>
      <c r="G38" s="185"/>
      <c r="H38" s="184" t="s">
        <v>45</v>
      </c>
      <c r="I38" s="184"/>
      <c r="J38" s="184"/>
      <c r="K38" s="184"/>
      <c r="L38" s="184"/>
      <c r="M38" s="183" t="s">
        <v>46</v>
      </c>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5"/>
    </row>
    <row r="39" spans="1:48" ht="15" hidden="1" customHeight="1">
      <c r="A39" s="87" t="s">
        <v>47</v>
      </c>
      <c r="B39" s="88"/>
      <c r="C39" s="88"/>
      <c r="D39" s="88"/>
      <c r="E39" s="89"/>
      <c r="F39" s="89"/>
      <c r="G39" s="90"/>
      <c r="H39" s="191"/>
      <c r="I39" s="191"/>
      <c r="J39" s="191"/>
      <c r="K39" s="191"/>
      <c r="L39" s="191"/>
      <c r="M39" s="186"/>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8"/>
    </row>
    <row r="40" spans="1:48" ht="15" hidden="1" customHeight="1">
      <c r="A40" s="72" t="s">
        <v>48</v>
      </c>
      <c r="B40" s="73"/>
      <c r="C40" s="73"/>
      <c r="D40" s="73"/>
      <c r="E40" s="74"/>
      <c r="F40" s="74"/>
      <c r="G40" s="75"/>
      <c r="H40" s="200"/>
      <c r="I40" s="200"/>
      <c r="J40" s="200"/>
      <c r="K40" s="200"/>
      <c r="L40" s="200"/>
      <c r="M40" s="201"/>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3"/>
    </row>
    <row r="41" spans="1:48" ht="15" hidden="1" customHeight="1">
      <c r="A41" s="72" t="s">
        <v>49</v>
      </c>
      <c r="B41" s="73"/>
      <c r="C41" s="73"/>
      <c r="D41" s="73"/>
      <c r="E41" s="74"/>
      <c r="F41" s="74"/>
      <c r="G41" s="75"/>
      <c r="H41" s="200"/>
      <c r="I41" s="200"/>
      <c r="J41" s="200"/>
      <c r="K41" s="200"/>
      <c r="L41" s="200"/>
      <c r="M41" s="201"/>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3"/>
    </row>
    <row r="42" spans="1:48" ht="15" hidden="1" customHeight="1">
      <c r="A42" s="72" t="s">
        <v>50</v>
      </c>
      <c r="B42" s="73"/>
      <c r="C42" s="73"/>
      <c r="D42" s="73"/>
      <c r="E42" s="74"/>
      <c r="F42" s="74"/>
      <c r="G42" s="75"/>
      <c r="H42" s="200"/>
      <c r="I42" s="200"/>
      <c r="J42" s="200"/>
      <c r="K42" s="200"/>
      <c r="L42" s="200"/>
      <c r="M42" s="201"/>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3"/>
      <c r="AV42" s="3"/>
    </row>
    <row r="43" spans="1:48" ht="15" hidden="1" customHeight="1">
      <c r="A43" s="72" t="s">
        <v>51</v>
      </c>
      <c r="B43" s="73"/>
      <c r="C43" s="73"/>
      <c r="D43" s="73"/>
      <c r="E43" s="74"/>
      <c r="F43" s="74"/>
      <c r="G43" s="75"/>
      <c r="H43" s="200"/>
      <c r="I43" s="200"/>
      <c r="J43" s="200"/>
      <c r="K43" s="200"/>
      <c r="L43" s="200"/>
      <c r="M43" s="201"/>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3"/>
    </row>
    <row r="44" spans="1:48" ht="15" hidden="1" customHeight="1">
      <c r="A44" s="76" t="s">
        <v>24</v>
      </c>
      <c r="B44" s="77"/>
      <c r="C44" s="77"/>
      <c r="D44" s="77"/>
      <c r="E44" s="77"/>
      <c r="F44" s="77"/>
      <c r="G44" s="78"/>
      <c r="H44" s="192">
        <f>SUM(H39:L43)</f>
        <v>0</v>
      </c>
      <c r="I44" s="192"/>
      <c r="J44" s="192"/>
      <c r="K44" s="192"/>
      <c r="L44" s="193"/>
      <c r="M44" s="194"/>
      <c r="N44" s="195"/>
      <c r="O44" s="195"/>
      <c r="P44" s="195"/>
      <c r="Q44" s="195"/>
      <c r="R44" s="195"/>
      <c r="S44" s="195"/>
      <c r="T44" s="195"/>
      <c r="U44" s="195"/>
      <c r="V44" s="195"/>
      <c r="W44" s="195"/>
      <c r="X44" s="195"/>
      <c r="Y44" s="195"/>
      <c r="Z44" s="195"/>
      <c r="AA44" s="195"/>
      <c r="AB44" s="195"/>
      <c r="AC44" s="195"/>
      <c r="AD44" s="195"/>
      <c r="AE44" s="195"/>
      <c r="AF44" s="195"/>
      <c r="AG44" s="195"/>
      <c r="AH44" s="196"/>
      <c r="AI44" s="195"/>
      <c r="AJ44" s="195"/>
      <c r="AK44" s="195"/>
      <c r="AL44" s="195"/>
      <c r="AM44" s="197"/>
    </row>
    <row r="45" spans="1:48" ht="6" customHeight="1" thickBot="1">
      <c r="A45" s="140"/>
      <c r="B45" s="140"/>
      <c r="C45" s="140"/>
      <c r="D45" s="140"/>
      <c r="E45" s="141"/>
      <c r="F45" s="141"/>
      <c r="G45" s="141"/>
      <c r="H45" s="141"/>
      <c r="I45" s="141"/>
      <c r="J45" s="142"/>
      <c r="K45" s="142"/>
      <c r="L45" s="142"/>
      <c r="M45" s="142"/>
      <c r="N45" s="142"/>
      <c r="AH45" s="151"/>
    </row>
    <row r="46" spans="1:48" s="3" customFormat="1" ht="19.5" customHeight="1">
      <c r="A46" s="147" t="s">
        <v>196</v>
      </c>
      <c r="B46" s="68"/>
      <c r="C46" s="68"/>
      <c r="D46" s="68"/>
      <c r="E46" s="68"/>
      <c r="F46" s="68"/>
      <c r="G46" s="68"/>
      <c r="H46" s="68"/>
      <c r="I46" s="69"/>
      <c r="J46" s="71"/>
      <c r="K46" s="68"/>
      <c r="L46" s="70"/>
      <c r="M46" s="70"/>
      <c r="N46" s="70"/>
      <c r="O46" s="68"/>
      <c r="P46" s="68"/>
      <c r="Q46" s="68"/>
      <c r="R46" s="68"/>
      <c r="S46" s="68"/>
      <c r="T46" s="79"/>
      <c r="U46" s="79"/>
      <c r="V46" s="79"/>
      <c r="W46" s="79"/>
      <c r="AC46" s="254"/>
      <c r="AD46" s="251" t="s">
        <v>42</v>
      </c>
      <c r="AE46" s="252"/>
      <c r="AF46" s="252"/>
      <c r="AG46" s="252"/>
      <c r="AH46" s="252"/>
      <c r="AI46" s="271" t="s">
        <v>43</v>
      </c>
      <c r="AJ46" s="272"/>
      <c r="AK46" s="272"/>
      <c r="AL46" s="272"/>
      <c r="AM46" s="273"/>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54"/>
      <c r="AD47" s="274" t="str">
        <f>IFERROR(VLOOKUP(L10,リスト!B2:E8,4,FALSE)*AJ10,"")</f>
        <v/>
      </c>
      <c r="AE47" s="275"/>
      <c r="AF47" s="275"/>
      <c r="AG47" s="278" t="s">
        <v>6</v>
      </c>
      <c r="AH47" s="278"/>
      <c r="AI47" s="280" t="str">
        <f>IF(AD47="","",MIN(AD47,ROUNDDOWN(H55/1000,0)))</f>
        <v/>
      </c>
      <c r="AJ47" s="281"/>
      <c r="AK47" s="281"/>
      <c r="AL47" s="278" t="s">
        <v>6</v>
      </c>
      <c r="AM47" s="279"/>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54"/>
      <c r="AD48" s="276"/>
      <c r="AE48" s="277"/>
      <c r="AF48" s="277"/>
      <c r="AG48" s="278"/>
      <c r="AH48" s="278"/>
      <c r="AI48" s="282"/>
      <c r="AJ48" s="283"/>
      <c r="AK48" s="283"/>
      <c r="AL48" s="278"/>
      <c r="AM48" s="279"/>
      <c r="AT48" s="4"/>
    </row>
    <row r="49" spans="1:48" ht="15" customHeight="1">
      <c r="A49" s="183" t="s">
        <v>44</v>
      </c>
      <c r="B49" s="184"/>
      <c r="C49" s="184"/>
      <c r="D49" s="184"/>
      <c r="E49" s="184"/>
      <c r="F49" s="184"/>
      <c r="G49" s="185"/>
      <c r="H49" s="184" t="s">
        <v>45</v>
      </c>
      <c r="I49" s="184"/>
      <c r="J49" s="184"/>
      <c r="K49" s="184"/>
      <c r="L49" s="184"/>
      <c r="M49" s="183" t="s">
        <v>226</v>
      </c>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5"/>
    </row>
    <row r="50" spans="1:48" ht="15" customHeight="1">
      <c r="A50" s="87" t="s">
        <v>198</v>
      </c>
      <c r="B50" s="88"/>
      <c r="D50" s="88"/>
      <c r="E50" s="89"/>
      <c r="F50" s="89"/>
      <c r="G50" s="90"/>
      <c r="H50" s="191"/>
      <c r="I50" s="191"/>
      <c r="J50" s="191"/>
      <c r="K50" s="191"/>
      <c r="L50" s="191"/>
      <c r="M50" s="284"/>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6"/>
    </row>
    <row r="51" spans="1:48" ht="15" customHeight="1">
      <c r="A51" s="72" t="s">
        <v>49</v>
      </c>
      <c r="B51" s="73"/>
      <c r="C51" s="73"/>
      <c r="D51" s="73"/>
      <c r="E51" s="74"/>
      <c r="F51" s="74"/>
      <c r="G51" s="75"/>
      <c r="H51" s="200"/>
      <c r="I51" s="200"/>
      <c r="J51" s="200"/>
      <c r="K51" s="200"/>
      <c r="L51" s="200"/>
      <c r="M51" s="287"/>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9"/>
    </row>
    <row r="52" spans="1:48" ht="15" customHeight="1">
      <c r="A52" s="72"/>
      <c r="B52" s="73"/>
      <c r="C52" s="73"/>
      <c r="D52" s="73"/>
      <c r="E52" s="74"/>
      <c r="F52" s="74"/>
      <c r="G52" s="75"/>
      <c r="H52" s="200"/>
      <c r="I52" s="200"/>
      <c r="J52" s="200"/>
      <c r="K52" s="200"/>
      <c r="L52" s="200"/>
      <c r="M52" s="287"/>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9"/>
    </row>
    <row r="53" spans="1:48" ht="15" customHeight="1">
      <c r="A53" s="72"/>
      <c r="B53" s="73"/>
      <c r="C53" s="73"/>
      <c r="D53" s="73"/>
      <c r="E53" s="74"/>
      <c r="F53" s="74"/>
      <c r="G53" s="75"/>
      <c r="H53" s="200"/>
      <c r="I53" s="200"/>
      <c r="J53" s="200"/>
      <c r="K53" s="200"/>
      <c r="L53" s="200"/>
      <c r="M53" s="287"/>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9"/>
    </row>
    <row r="54" spans="1:48" ht="15" customHeight="1">
      <c r="A54" s="72"/>
      <c r="B54" s="73"/>
      <c r="C54" s="73"/>
      <c r="D54" s="73"/>
      <c r="E54" s="74"/>
      <c r="F54" s="74"/>
      <c r="G54" s="75"/>
      <c r="H54" s="200"/>
      <c r="I54" s="200"/>
      <c r="J54" s="200"/>
      <c r="K54" s="200"/>
      <c r="L54" s="200"/>
      <c r="M54" s="287"/>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9"/>
    </row>
    <row r="55" spans="1:48" ht="15" customHeight="1">
      <c r="A55" s="76" t="s">
        <v>24</v>
      </c>
      <c r="B55" s="80"/>
      <c r="C55" s="80"/>
      <c r="D55" s="80"/>
      <c r="E55" s="77"/>
      <c r="F55" s="77"/>
      <c r="G55" s="78"/>
      <c r="H55" s="192">
        <f>SUM(H50:L54)</f>
        <v>0</v>
      </c>
      <c r="I55" s="192"/>
      <c r="J55" s="192"/>
      <c r="K55" s="192"/>
      <c r="L55" s="193"/>
      <c r="M55" s="194"/>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7"/>
    </row>
    <row r="56" spans="1:48" ht="4.5" customHeight="1">
      <c r="A56" s="140"/>
      <c r="B56" s="140"/>
      <c r="C56" s="140"/>
      <c r="D56" s="140"/>
      <c r="E56" s="143"/>
      <c r="F56" s="143"/>
      <c r="G56" s="143"/>
      <c r="H56" s="143"/>
      <c r="I56" s="143"/>
      <c r="J56" s="144"/>
      <c r="K56" s="144"/>
      <c r="L56" s="144"/>
      <c r="M56" s="144"/>
      <c r="N56" s="144"/>
      <c r="O56" s="143"/>
      <c r="P56" s="143"/>
      <c r="Q56" s="143"/>
      <c r="R56" s="143"/>
      <c r="S56" s="143"/>
      <c r="T56" s="143"/>
      <c r="U56" s="143"/>
      <c r="V56" s="143"/>
      <c r="W56" s="143"/>
      <c r="X56" s="143"/>
      <c r="Y56" s="145"/>
      <c r="Z56" s="145"/>
      <c r="AA56" s="145"/>
      <c r="AB56" s="145"/>
      <c r="AC56" s="145"/>
      <c r="AD56" s="145"/>
      <c r="AE56" s="143"/>
      <c r="AF56" s="143"/>
      <c r="AG56" s="143"/>
      <c r="AH56" s="143"/>
      <c r="AI56" s="143"/>
      <c r="AJ56" s="143"/>
      <c r="AK56" s="143"/>
      <c r="AL56" s="143"/>
      <c r="AM56" s="143"/>
    </row>
    <row r="57" spans="1:48">
      <c r="A57" s="2" t="s">
        <v>193</v>
      </c>
    </row>
    <row r="58" spans="1:48">
      <c r="A58" s="2" t="s">
        <v>225</v>
      </c>
    </row>
    <row r="59" spans="1:48">
      <c r="AI59" s="199"/>
      <c r="AJ59" s="199"/>
      <c r="AK59" s="199"/>
      <c r="AL59" s="199"/>
      <c r="AM59" s="199"/>
    </row>
  </sheetData>
  <sheetProtection formatCells="0" formatColumns="0" formatRows="0" insertColumns="0" insertRows="0" autoFilter="0"/>
  <mergeCells count="102">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D47:AF48"/>
    <mergeCell ref="AG47:AH48"/>
    <mergeCell ref="AD46:AH46"/>
    <mergeCell ref="AC46:AC48"/>
    <mergeCell ref="AL47:AM48"/>
    <mergeCell ref="AI47:AK48"/>
    <mergeCell ref="AI46:AM46"/>
    <mergeCell ref="A49:G49"/>
    <mergeCell ref="H49:L49"/>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s>
  <phoneticPr fontId="4"/>
  <dataValidations count="3">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 allowBlank="1" sqref="D9:G9" xr:uid="{00000000-0002-0000-0300-00000300000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85762360-DB52-4AF9-9CF5-A3799B62ED02}">
          <x14:formula1>
            <xm:f>リスト!$B$2:$B$8</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9" customWidth="1"/>
    <col min="3" max="3" width="13.875" style="9" customWidth="1"/>
    <col min="4" max="4" width="3.875" style="9" customWidth="1"/>
    <col min="5" max="5" width="35.625" style="9" customWidth="1"/>
    <col min="6" max="6" width="26.125" style="9" customWidth="1"/>
    <col min="7" max="7" width="63.625" style="9" customWidth="1"/>
    <col min="8" max="8" width="26.375" style="9" customWidth="1"/>
    <col min="9" max="9" width="63.625" style="9" customWidth="1"/>
    <col min="10" max="10" width="26.375" style="9" customWidth="1"/>
    <col min="11" max="16384" width="9" style="9"/>
  </cols>
  <sheetData>
    <row r="1" spans="1:15" ht="26.25" customHeight="1">
      <c r="A1" s="7" t="s">
        <v>52</v>
      </c>
      <c r="B1" s="8"/>
      <c r="C1" s="7" t="s">
        <v>53</v>
      </c>
      <c r="I1" s="7"/>
      <c r="J1" s="7"/>
    </row>
    <row r="2" spans="1:15" ht="27" customHeight="1">
      <c r="A2" s="10" t="s">
        <v>54</v>
      </c>
      <c r="B2" s="11"/>
      <c r="C2" s="12"/>
      <c r="D2" s="12"/>
      <c r="E2" s="12"/>
      <c r="F2" s="12"/>
      <c r="G2" s="12"/>
      <c r="H2" s="13"/>
      <c r="I2" s="290" t="s">
        <v>55</v>
      </c>
      <c r="J2" s="291"/>
    </row>
    <row r="3" spans="1:15" ht="30" customHeight="1">
      <c r="A3" s="14"/>
      <c r="B3" s="15"/>
      <c r="C3" s="16"/>
      <c r="D3" s="16"/>
      <c r="E3" s="16"/>
      <c r="F3" s="16"/>
      <c r="G3" s="17" t="s">
        <v>56</v>
      </c>
      <c r="H3" s="18"/>
    </row>
    <row r="4" spans="1:15" ht="71.25" customHeight="1">
      <c r="A4" s="19"/>
      <c r="B4" s="20"/>
      <c r="C4" s="292" t="s">
        <v>57</v>
      </c>
      <c r="D4" s="293"/>
      <c r="E4" s="293"/>
      <c r="F4" s="294"/>
      <c r="G4" s="295" t="s">
        <v>58</v>
      </c>
      <c r="H4" s="296"/>
    </row>
    <row r="5" spans="1:15" ht="18.95" customHeight="1">
      <c r="A5" s="21"/>
      <c r="B5" s="22"/>
      <c r="C5" s="297" t="s">
        <v>59</v>
      </c>
      <c r="D5" s="23">
        <v>1</v>
      </c>
      <c r="E5" s="298" t="s">
        <v>60</v>
      </c>
      <c r="F5" s="23" t="s">
        <v>61</v>
      </c>
      <c r="G5" s="24">
        <v>653</v>
      </c>
      <c r="H5" s="25" t="s">
        <v>62</v>
      </c>
      <c r="K5" s="26"/>
      <c r="L5" s="27"/>
      <c r="M5" s="26"/>
      <c r="N5" s="27"/>
      <c r="O5" s="28"/>
    </row>
    <row r="6" spans="1:15" ht="18.95" customHeight="1">
      <c r="A6" s="21"/>
      <c r="B6" s="22"/>
      <c r="C6" s="297"/>
      <c r="D6" s="23">
        <v>2</v>
      </c>
      <c r="E6" s="298"/>
      <c r="F6" s="23" t="s">
        <v>63</v>
      </c>
      <c r="G6" s="24">
        <v>831</v>
      </c>
      <c r="H6" s="25" t="s">
        <v>62</v>
      </c>
      <c r="K6" s="26"/>
      <c r="L6" s="27"/>
      <c r="M6" s="26"/>
      <c r="N6" s="27"/>
      <c r="O6" s="28"/>
    </row>
    <row r="7" spans="1:15" ht="18.95" customHeight="1">
      <c r="A7" s="21"/>
      <c r="B7" s="22"/>
      <c r="C7" s="297"/>
      <c r="D7" s="23">
        <v>3</v>
      </c>
      <c r="E7" s="298"/>
      <c r="F7" s="23" t="s">
        <v>64</v>
      </c>
      <c r="G7" s="24">
        <v>1075</v>
      </c>
      <c r="H7" s="25" t="s">
        <v>62</v>
      </c>
      <c r="K7" s="26"/>
      <c r="L7" s="27"/>
      <c r="M7" s="26"/>
      <c r="N7" s="27"/>
      <c r="O7" s="28"/>
    </row>
    <row r="8" spans="1:15" ht="18.95" customHeight="1">
      <c r="A8" s="21"/>
      <c r="B8" s="22"/>
      <c r="C8" s="297"/>
      <c r="D8" s="23">
        <v>4</v>
      </c>
      <c r="E8" s="299" t="s">
        <v>65</v>
      </c>
      <c r="F8" s="299"/>
      <c r="G8" s="24">
        <v>305</v>
      </c>
      <c r="H8" s="25" t="s">
        <v>62</v>
      </c>
      <c r="K8" s="26"/>
      <c r="L8" s="27"/>
      <c r="M8" s="26"/>
      <c r="N8" s="27"/>
      <c r="O8" s="28"/>
    </row>
    <row r="9" spans="1:15" ht="18.95" customHeight="1">
      <c r="A9" s="21"/>
      <c r="B9" s="22"/>
      <c r="C9" s="297"/>
      <c r="D9" s="23">
        <v>5</v>
      </c>
      <c r="E9" s="298" t="s">
        <v>66</v>
      </c>
      <c r="F9" s="298"/>
      <c r="G9" s="24">
        <v>340</v>
      </c>
      <c r="H9" s="25" t="s">
        <v>62</v>
      </c>
      <c r="K9" s="26"/>
      <c r="L9" s="27"/>
      <c r="M9" s="26"/>
      <c r="N9" s="27"/>
      <c r="O9" s="28"/>
    </row>
    <row r="10" spans="1:15" ht="18.95" customHeight="1">
      <c r="A10" s="21"/>
      <c r="B10" s="22"/>
      <c r="C10" s="297"/>
      <c r="D10" s="23">
        <v>6</v>
      </c>
      <c r="E10" s="298" t="s">
        <v>67</v>
      </c>
      <c r="F10" s="23" t="s">
        <v>61</v>
      </c>
      <c r="G10" s="24">
        <v>642</v>
      </c>
      <c r="H10" s="25" t="s">
        <v>62</v>
      </c>
      <c r="K10" s="26"/>
      <c r="L10" s="27"/>
      <c r="M10" s="26"/>
      <c r="N10" s="27"/>
      <c r="O10" s="28"/>
    </row>
    <row r="11" spans="1:15" ht="18.95" customHeight="1">
      <c r="A11" s="21"/>
      <c r="B11" s="22"/>
      <c r="C11" s="297"/>
      <c r="D11" s="23">
        <v>7</v>
      </c>
      <c r="E11" s="298"/>
      <c r="F11" s="23" t="s">
        <v>63</v>
      </c>
      <c r="G11" s="24">
        <v>776</v>
      </c>
      <c r="H11" s="25" t="s">
        <v>62</v>
      </c>
      <c r="K11" s="26"/>
      <c r="L11" s="27"/>
      <c r="M11" s="26"/>
      <c r="N11" s="27"/>
      <c r="O11" s="28"/>
    </row>
    <row r="12" spans="1:15" ht="18.95" customHeight="1">
      <c r="A12" s="21"/>
      <c r="B12" s="22"/>
      <c r="C12" s="297"/>
      <c r="D12" s="23">
        <v>8</v>
      </c>
      <c r="E12" s="298"/>
      <c r="F12" s="23" t="s">
        <v>64</v>
      </c>
      <c r="G12" s="24">
        <v>1272</v>
      </c>
      <c r="H12" s="25" t="s">
        <v>62</v>
      </c>
      <c r="K12" s="26"/>
      <c r="L12" s="27"/>
      <c r="M12" s="26"/>
      <c r="N12" s="27"/>
      <c r="O12" s="28"/>
    </row>
    <row r="13" spans="1:15" ht="18.95" customHeight="1">
      <c r="A13" s="21"/>
      <c r="B13" s="22"/>
      <c r="C13" s="29" t="s">
        <v>68</v>
      </c>
      <c r="D13" s="23">
        <v>9</v>
      </c>
      <c r="E13" s="298" t="s">
        <v>69</v>
      </c>
      <c r="F13" s="298"/>
      <c r="G13" s="24">
        <v>44</v>
      </c>
      <c r="H13" s="25" t="s">
        <v>70</v>
      </c>
      <c r="K13" s="26"/>
      <c r="L13" s="28"/>
      <c r="M13" s="28"/>
      <c r="N13" s="27"/>
      <c r="O13" s="26"/>
    </row>
    <row r="14" spans="1:15" ht="18.95" customHeight="1">
      <c r="A14" s="21"/>
      <c r="B14" s="22"/>
      <c r="C14" s="297" t="s">
        <v>71</v>
      </c>
      <c r="D14" s="23">
        <v>10</v>
      </c>
      <c r="E14" s="298" t="s">
        <v>72</v>
      </c>
      <c r="F14" s="298"/>
      <c r="G14" s="24">
        <v>500</v>
      </c>
      <c r="H14" s="25" t="s">
        <v>62</v>
      </c>
      <c r="K14" s="26"/>
      <c r="L14" s="27"/>
      <c r="M14" s="26"/>
      <c r="N14" s="27"/>
      <c r="O14" s="28"/>
    </row>
    <row r="15" spans="1:15" ht="18.95" customHeight="1">
      <c r="A15" s="21"/>
      <c r="B15" s="22"/>
      <c r="C15" s="297"/>
      <c r="D15" s="23">
        <v>11</v>
      </c>
      <c r="E15" s="298" t="s">
        <v>73</v>
      </c>
      <c r="F15" s="298"/>
      <c r="G15" s="24">
        <v>431</v>
      </c>
      <c r="H15" s="25" t="s">
        <v>62</v>
      </c>
      <c r="K15" s="26"/>
      <c r="L15" s="27"/>
      <c r="M15" s="26"/>
      <c r="N15" s="27"/>
      <c r="O15" s="28"/>
    </row>
    <row r="16" spans="1:15" ht="18.95" customHeight="1">
      <c r="A16" s="21"/>
      <c r="B16" s="22"/>
      <c r="C16" s="297"/>
      <c r="D16" s="23">
        <v>12</v>
      </c>
      <c r="E16" s="298" t="s">
        <v>74</v>
      </c>
      <c r="F16" s="298"/>
      <c r="G16" s="24">
        <v>464</v>
      </c>
      <c r="H16" s="25" t="s">
        <v>62</v>
      </c>
      <c r="K16" s="26"/>
      <c r="L16" s="27"/>
      <c r="M16" s="26"/>
      <c r="N16" s="27"/>
      <c r="O16" s="28"/>
    </row>
    <row r="17" spans="1:28" ht="18.95" customHeight="1">
      <c r="A17" s="21"/>
      <c r="B17" s="22"/>
      <c r="C17" s="297"/>
      <c r="D17" s="23">
        <v>13</v>
      </c>
      <c r="E17" s="298" t="s">
        <v>75</v>
      </c>
      <c r="F17" s="298"/>
      <c r="G17" s="24">
        <v>153</v>
      </c>
      <c r="H17" s="25" t="s">
        <v>62</v>
      </c>
      <c r="K17" s="26"/>
      <c r="L17" s="27"/>
      <c r="M17" s="26"/>
      <c r="N17" s="27"/>
      <c r="O17" s="28"/>
    </row>
    <row r="18" spans="1:28" ht="18.95" customHeight="1">
      <c r="A18" s="21"/>
      <c r="B18" s="22"/>
      <c r="C18" s="297"/>
      <c r="D18" s="23">
        <v>14</v>
      </c>
      <c r="E18" s="298" t="s">
        <v>76</v>
      </c>
      <c r="F18" s="298"/>
      <c r="G18" s="24">
        <v>1002</v>
      </c>
      <c r="H18" s="25" t="s">
        <v>62</v>
      </c>
      <c r="K18" s="26"/>
      <c r="L18" s="27"/>
      <c r="M18" s="26"/>
      <c r="N18" s="27"/>
      <c r="O18" s="28"/>
    </row>
    <row r="19" spans="1:28" ht="18.95" customHeight="1">
      <c r="A19" s="21"/>
      <c r="B19" s="22"/>
      <c r="C19" s="297"/>
      <c r="D19" s="23">
        <v>15</v>
      </c>
      <c r="E19" s="298" t="s">
        <v>77</v>
      </c>
      <c r="F19" s="298"/>
      <c r="G19" s="24">
        <v>573</v>
      </c>
      <c r="H19" s="25" t="s">
        <v>62</v>
      </c>
      <c r="K19" s="26"/>
      <c r="L19" s="27"/>
      <c r="M19" s="26"/>
      <c r="N19" s="27"/>
      <c r="O19" s="28"/>
    </row>
    <row r="20" spans="1:28" ht="18.95" customHeight="1">
      <c r="A20" s="21"/>
      <c r="B20" s="22"/>
      <c r="C20" s="297"/>
      <c r="D20" s="23">
        <v>16</v>
      </c>
      <c r="E20" s="298" t="s">
        <v>78</v>
      </c>
      <c r="F20" s="298"/>
      <c r="G20" s="24">
        <v>227</v>
      </c>
      <c r="H20" s="25" t="s">
        <v>62</v>
      </c>
      <c r="K20" s="26"/>
      <c r="L20" s="27"/>
      <c r="M20" s="26"/>
      <c r="N20" s="27"/>
      <c r="O20" s="28"/>
    </row>
    <row r="21" spans="1:28" s="30" customFormat="1" ht="18.95" customHeight="1">
      <c r="A21" s="21"/>
      <c r="B21" s="22"/>
      <c r="C21" s="297"/>
      <c r="D21" s="23">
        <v>17</v>
      </c>
      <c r="E21" s="298" t="s">
        <v>79</v>
      </c>
      <c r="F21" s="298"/>
      <c r="G21" s="24">
        <v>252</v>
      </c>
      <c r="H21" s="25" t="s">
        <v>62</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297"/>
      <c r="D22" s="23">
        <v>18</v>
      </c>
      <c r="E22" s="301" t="s">
        <v>80</v>
      </c>
      <c r="F22" s="301"/>
      <c r="G22" s="24">
        <v>82</v>
      </c>
      <c r="H22" s="25" t="s">
        <v>62</v>
      </c>
      <c r="K22" s="26"/>
      <c r="L22" s="27"/>
      <c r="M22" s="26"/>
      <c r="N22" s="27"/>
      <c r="O22" s="28"/>
    </row>
    <row r="23" spans="1:28" ht="18.95" customHeight="1">
      <c r="A23" s="21"/>
      <c r="B23" s="22"/>
      <c r="C23" s="302" t="s">
        <v>81</v>
      </c>
      <c r="D23" s="23">
        <v>19</v>
      </c>
      <c r="E23" s="298" t="s">
        <v>82</v>
      </c>
      <c r="F23" s="298"/>
      <c r="G23" s="24">
        <v>637</v>
      </c>
      <c r="H23" s="25" t="s">
        <v>62</v>
      </c>
      <c r="K23" s="26"/>
      <c r="L23" s="27"/>
      <c r="M23" s="26"/>
      <c r="N23" s="27"/>
      <c r="O23" s="28"/>
    </row>
    <row r="24" spans="1:28" ht="18.95" customHeight="1">
      <c r="A24" s="21"/>
      <c r="B24" s="22"/>
      <c r="C24" s="302"/>
      <c r="D24" s="23">
        <v>20</v>
      </c>
      <c r="E24" s="298" t="s">
        <v>83</v>
      </c>
      <c r="F24" s="298"/>
      <c r="G24" s="24">
        <v>873</v>
      </c>
      <c r="H24" s="25" t="s">
        <v>62</v>
      </c>
      <c r="K24" s="26"/>
      <c r="L24" s="27"/>
      <c r="M24" s="26"/>
      <c r="N24" s="27"/>
      <c r="O24" s="28"/>
    </row>
    <row r="25" spans="1:28" ht="18.95" customHeight="1">
      <c r="A25" s="21"/>
      <c r="B25" s="22"/>
      <c r="C25" s="302" t="s">
        <v>84</v>
      </c>
      <c r="D25" s="23">
        <v>21</v>
      </c>
      <c r="E25" s="298" t="s">
        <v>85</v>
      </c>
      <c r="F25" s="298"/>
      <c r="G25" s="24">
        <v>40</v>
      </c>
      <c r="H25" s="25" t="s">
        <v>70</v>
      </c>
      <c r="K25" s="26"/>
      <c r="L25" s="28"/>
      <c r="M25" s="28"/>
      <c r="N25" s="27"/>
      <c r="O25" s="26"/>
    </row>
    <row r="26" spans="1:28" ht="18.95" customHeight="1">
      <c r="A26" s="21"/>
      <c r="B26" s="22"/>
      <c r="C26" s="302"/>
      <c r="D26" s="23">
        <v>22</v>
      </c>
      <c r="E26" s="298" t="s">
        <v>86</v>
      </c>
      <c r="F26" s="298"/>
      <c r="G26" s="24">
        <v>48</v>
      </c>
      <c r="H26" s="25" t="s">
        <v>70</v>
      </c>
      <c r="K26" s="26"/>
      <c r="L26" s="28"/>
      <c r="M26" s="28"/>
      <c r="N26" s="27"/>
      <c r="O26" s="26"/>
    </row>
    <row r="27" spans="1:28" ht="18.95" customHeight="1">
      <c r="A27" s="21"/>
      <c r="B27" s="22"/>
      <c r="C27" s="302"/>
      <c r="D27" s="23">
        <v>23</v>
      </c>
      <c r="E27" s="298" t="s">
        <v>87</v>
      </c>
      <c r="F27" s="298"/>
      <c r="G27" s="24">
        <v>39</v>
      </c>
      <c r="H27" s="25" t="s">
        <v>70</v>
      </c>
      <c r="K27" s="26"/>
      <c r="L27" s="28"/>
      <c r="M27" s="28"/>
      <c r="N27" s="27"/>
      <c r="O27" s="26"/>
    </row>
    <row r="28" spans="1:28" ht="18.95" customHeight="1">
      <c r="A28" s="21"/>
      <c r="B28" s="22"/>
      <c r="C28" s="302"/>
      <c r="D28" s="23">
        <v>24</v>
      </c>
      <c r="E28" s="298" t="s">
        <v>88</v>
      </c>
      <c r="F28" s="298"/>
      <c r="G28" s="24">
        <v>48</v>
      </c>
      <c r="H28" s="25" t="s">
        <v>70</v>
      </c>
      <c r="K28" s="26"/>
      <c r="L28" s="28"/>
      <c r="M28" s="28"/>
      <c r="N28" s="27"/>
      <c r="O28" s="26"/>
    </row>
    <row r="29" spans="1:28" ht="18.95" customHeight="1">
      <c r="A29" s="21"/>
      <c r="B29" s="22"/>
      <c r="C29" s="302"/>
      <c r="D29" s="23">
        <v>25</v>
      </c>
      <c r="E29" s="298" t="s">
        <v>89</v>
      </c>
      <c r="F29" s="298"/>
      <c r="G29" s="24">
        <v>43</v>
      </c>
      <c r="H29" s="25" t="s">
        <v>70</v>
      </c>
      <c r="K29" s="26"/>
      <c r="L29" s="28"/>
      <c r="M29" s="28"/>
      <c r="N29" s="27"/>
      <c r="O29" s="26"/>
    </row>
    <row r="30" spans="1:28" ht="18.95" customHeight="1">
      <c r="A30" s="21"/>
      <c r="B30" s="22"/>
      <c r="C30" s="302"/>
      <c r="D30" s="23">
        <v>26</v>
      </c>
      <c r="E30" s="298" t="s">
        <v>90</v>
      </c>
      <c r="F30" s="298"/>
      <c r="G30" s="24">
        <v>48</v>
      </c>
      <c r="H30" s="25" t="s">
        <v>70</v>
      </c>
      <c r="K30" s="26"/>
      <c r="L30" s="28"/>
      <c r="M30" s="28"/>
      <c r="N30" s="27"/>
      <c r="O30" s="26"/>
    </row>
    <row r="31" spans="1:28" ht="18.95" customHeight="1">
      <c r="A31" s="21"/>
      <c r="B31" s="22"/>
      <c r="C31" s="302"/>
      <c r="D31" s="23">
        <v>27</v>
      </c>
      <c r="E31" s="299" t="s">
        <v>91</v>
      </c>
      <c r="F31" s="299"/>
      <c r="G31" s="24">
        <v>37</v>
      </c>
      <c r="H31" s="25" t="s">
        <v>70</v>
      </c>
      <c r="K31" s="26"/>
      <c r="L31" s="28"/>
      <c r="M31" s="28"/>
      <c r="N31" s="27"/>
      <c r="O31" s="26"/>
    </row>
    <row r="32" spans="1:28" ht="18.95" customHeight="1">
      <c r="A32" s="31"/>
      <c r="B32" s="32"/>
      <c r="C32" s="302"/>
      <c r="D32" s="23">
        <v>28</v>
      </c>
      <c r="E32" s="299" t="s">
        <v>92</v>
      </c>
      <c r="F32" s="299"/>
      <c r="G32" s="24">
        <v>37</v>
      </c>
      <c r="H32" s="25" t="s">
        <v>70</v>
      </c>
      <c r="K32" s="26"/>
      <c r="L32" s="28"/>
      <c r="M32" s="28"/>
      <c r="N32" s="27"/>
      <c r="O32" s="26"/>
    </row>
    <row r="33" spans="1:10" ht="246.75" customHeight="1">
      <c r="A33" s="33" t="s">
        <v>93</v>
      </c>
      <c r="B33" s="34"/>
      <c r="C33" s="35"/>
      <c r="D33" s="36"/>
      <c r="E33" s="37"/>
      <c r="F33" s="38"/>
      <c r="G33" s="303" t="s">
        <v>94</v>
      </c>
      <c r="H33" s="304"/>
    </row>
    <row r="34" spans="1:10" ht="70.5" customHeight="1">
      <c r="A34" s="39" t="s">
        <v>95</v>
      </c>
      <c r="B34" s="40"/>
      <c r="C34" s="41"/>
      <c r="D34" s="42"/>
      <c r="E34" s="43"/>
      <c r="F34" s="44"/>
      <c r="G34" s="305" t="s">
        <v>96</v>
      </c>
      <c r="H34" s="306"/>
    </row>
    <row r="35" spans="1:10" ht="21" customHeight="1">
      <c r="A35" s="45" t="s">
        <v>97</v>
      </c>
      <c r="B35" s="45"/>
      <c r="C35" s="28"/>
      <c r="D35" s="28"/>
      <c r="E35" s="45"/>
      <c r="F35" s="28"/>
      <c r="G35" s="46"/>
      <c r="H35" s="46"/>
    </row>
    <row r="36" spans="1:10" ht="21" customHeight="1">
      <c r="A36" s="9" t="s">
        <v>98</v>
      </c>
    </row>
    <row r="37" spans="1:10" ht="21" customHeight="1">
      <c r="A37" s="9" t="s">
        <v>99</v>
      </c>
    </row>
    <row r="38" spans="1:10" ht="21" customHeight="1">
      <c r="B38" s="9" t="s">
        <v>100</v>
      </c>
    </row>
    <row r="39" spans="1:10" ht="21" customHeight="1">
      <c r="A39" s="9" t="s">
        <v>101</v>
      </c>
    </row>
    <row r="40" spans="1:10">
      <c r="A40" s="9" t="s">
        <v>102</v>
      </c>
    </row>
    <row r="41" spans="1:10">
      <c r="A41" s="9" t="s">
        <v>103</v>
      </c>
    </row>
    <row r="42" spans="1:10">
      <c r="A42" s="9" t="s">
        <v>104</v>
      </c>
    </row>
    <row r="44" spans="1:10" ht="18.75">
      <c r="I44" s="300" t="s">
        <v>105</v>
      </c>
      <c r="J44" s="300"/>
    </row>
    <row r="45" spans="1:10" ht="21">
      <c r="I45" s="47"/>
      <c r="J45" s="47"/>
    </row>
    <row r="48" spans="1:10" ht="18.75">
      <c r="A48" s="10" t="s">
        <v>106</v>
      </c>
      <c r="B48" s="11"/>
      <c r="C48" s="12"/>
      <c r="D48" s="12"/>
      <c r="E48" s="12"/>
      <c r="F48" s="12"/>
      <c r="G48" s="12"/>
      <c r="H48" s="48"/>
      <c r="I48" s="48"/>
      <c r="J48" s="13"/>
    </row>
    <row r="49" spans="1:10" ht="17.25">
      <c r="A49" s="14"/>
      <c r="B49" s="15"/>
      <c r="C49" s="16"/>
      <c r="D49" s="16"/>
      <c r="E49" s="16"/>
      <c r="F49" s="16"/>
      <c r="G49" s="307" t="s">
        <v>107</v>
      </c>
      <c r="H49" s="308"/>
      <c r="I49" s="307" t="s">
        <v>108</v>
      </c>
      <c r="J49" s="308"/>
    </row>
    <row r="50" spans="1:10" ht="14.25" customHeight="1">
      <c r="A50" s="19"/>
      <c r="B50" s="20"/>
      <c r="C50" s="292" t="s">
        <v>109</v>
      </c>
      <c r="D50" s="293"/>
      <c r="E50" s="293"/>
      <c r="F50" s="294"/>
      <c r="G50" s="312" t="s">
        <v>110</v>
      </c>
      <c r="H50" s="313"/>
      <c r="I50" s="316" t="s">
        <v>111</v>
      </c>
      <c r="J50" s="317"/>
    </row>
    <row r="51" spans="1:10" ht="29.25" customHeight="1">
      <c r="A51" s="49"/>
      <c r="B51" s="50"/>
      <c r="C51" s="309"/>
      <c r="D51" s="310"/>
      <c r="E51" s="310"/>
      <c r="F51" s="311"/>
      <c r="G51" s="314"/>
      <c r="H51" s="315"/>
      <c r="I51" s="318"/>
      <c r="J51" s="319"/>
    </row>
    <row r="52" spans="1:10" ht="21">
      <c r="A52" s="21"/>
      <c r="B52" s="22"/>
      <c r="C52" s="297" t="s">
        <v>59</v>
      </c>
      <c r="D52" s="23">
        <v>1</v>
      </c>
      <c r="E52" s="298" t="s">
        <v>60</v>
      </c>
      <c r="F52" s="23" t="s">
        <v>61</v>
      </c>
      <c r="G52" s="51">
        <v>20</v>
      </c>
      <c r="H52" s="52" t="s">
        <v>112</v>
      </c>
      <c r="I52" s="24">
        <v>200</v>
      </c>
      <c r="J52" s="52" t="s">
        <v>62</v>
      </c>
    </row>
    <row r="53" spans="1:10" ht="21">
      <c r="A53" s="21"/>
      <c r="B53" s="22"/>
      <c r="C53" s="297"/>
      <c r="D53" s="23">
        <v>2</v>
      </c>
      <c r="E53" s="298"/>
      <c r="F53" s="23" t="s">
        <v>63</v>
      </c>
      <c r="G53" s="51">
        <v>20</v>
      </c>
      <c r="H53" s="52" t="s">
        <v>112</v>
      </c>
      <c r="I53" s="24">
        <v>200</v>
      </c>
      <c r="J53" s="52" t="s">
        <v>62</v>
      </c>
    </row>
    <row r="54" spans="1:10" ht="21">
      <c r="A54" s="21"/>
      <c r="B54" s="22"/>
      <c r="C54" s="297"/>
      <c r="D54" s="23">
        <v>3</v>
      </c>
      <c r="E54" s="298"/>
      <c r="F54" s="23" t="s">
        <v>64</v>
      </c>
      <c r="G54" s="51">
        <v>20</v>
      </c>
      <c r="H54" s="52" t="s">
        <v>112</v>
      </c>
      <c r="I54" s="24">
        <v>200</v>
      </c>
      <c r="J54" s="52" t="s">
        <v>62</v>
      </c>
    </row>
    <row r="55" spans="1:10" ht="21">
      <c r="A55" s="21"/>
      <c r="B55" s="22"/>
      <c r="C55" s="297"/>
      <c r="D55" s="23">
        <v>4</v>
      </c>
      <c r="E55" s="299" t="s">
        <v>65</v>
      </c>
      <c r="F55" s="299"/>
      <c r="G55" s="51">
        <v>20</v>
      </c>
      <c r="H55" s="52" t="s">
        <v>112</v>
      </c>
      <c r="I55" s="24">
        <v>200</v>
      </c>
      <c r="J55" s="52" t="s">
        <v>62</v>
      </c>
    </row>
    <row r="56" spans="1:10" ht="21">
      <c r="A56" s="21"/>
      <c r="B56" s="22"/>
      <c r="C56" s="297"/>
      <c r="D56" s="23">
        <v>5</v>
      </c>
      <c r="E56" s="298" t="s">
        <v>66</v>
      </c>
      <c r="F56" s="298"/>
      <c r="G56" s="51">
        <v>20</v>
      </c>
      <c r="H56" s="52" t="s">
        <v>112</v>
      </c>
      <c r="I56" s="24">
        <v>200</v>
      </c>
      <c r="J56" s="52" t="s">
        <v>62</v>
      </c>
    </row>
    <row r="57" spans="1:10" ht="21">
      <c r="A57" s="21"/>
      <c r="B57" s="22"/>
      <c r="C57" s="297"/>
      <c r="D57" s="23">
        <v>6</v>
      </c>
      <c r="E57" s="298" t="s">
        <v>67</v>
      </c>
      <c r="F57" s="23" t="s">
        <v>61</v>
      </c>
      <c r="G57" s="51">
        <v>20</v>
      </c>
      <c r="H57" s="52" t="s">
        <v>112</v>
      </c>
      <c r="I57" s="24">
        <v>200</v>
      </c>
      <c r="J57" s="52" t="s">
        <v>62</v>
      </c>
    </row>
    <row r="58" spans="1:10" ht="21">
      <c r="A58" s="21"/>
      <c r="B58" s="22"/>
      <c r="C58" s="297"/>
      <c r="D58" s="23">
        <v>7</v>
      </c>
      <c r="E58" s="298"/>
      <c r="F58" s="23" t="s">
        <v>63</v>
      </c>
      <c r="G58" s="51">
        <v>20</v>
      </c>
      <c r="H58" s="52" t="s">
        <v>112</v>
      </c>
      <c r="I58" s="24">
        <v>200</v>
      </c>
      <c r="J58" s="52" t="s">
        <v>62</v>
      </c>
    </row>
    <row r="59" spans="1:10" ht="21">
      <c r="A59" s="21"/>
      <c r="B59" s="22"/>
      <c r="C59" s="297"/>
      <c r="D59" s="23">
        <v>8</v>
      </c>
      <c r="E59" s="298"/>
      <c r="F59" s="23" t="s">
        <v>64</v>
      </c>
      <c r="G59" s="51">
        <v>20</v>
      </c>
      <c r="H59" s="52" t="s">
        <v>112</v>
      </c>
      <c r="I59" s="24">
        <v>200</v>
      </c>
      <c r="J59" s="52" t="s">
        <v>62</v>
      </c>
    </row>
    <row r="60" spans="1:10" ht="21">
      <c r="A60" s="21"/>
      <c r="B60" s="22"/>
      <c r="C60" s="29" t="s">
        <v>68</v>
      </c>
      <c r="D60" s="23">
        <v>9</v>
      </c>
      <c r="E60" s="298" t="s">
        <v>69</v>
      </c>
      <c r="F60" s="298"/>
      <c r="G60" s="51">
        <v>20</v>
      </c>
      <c r="H60" s="52" t="s">
        <v>112</v>
      </c>
      <c r="I60" s="24">
        <v>200</v>
      </c>
      <c r="J60" s="52" t="s">
        <v>62</v>
      </c>
    </row>
    <row r="61" spans="1:10" ht="21">
      <c r="A61" s="21"/>
      <c r="B61" s="22"/>
      <c r="C61" s="297" t="s">
        <v>71</v>
      </c>
      <c r="D61" s="23">
        <v>10</v>
      </c>
      <c r="E61" s="298" t="s">
        <v>72</v>
      </c>
      <c r="F61" s="298"/>
      <c r="G61" s="51">
        <v>20</v>
      </c>
      <c r="H61" s="52" t="s">
        <v>112</v>
      </c>
      <c r="I61" s="24">
        <v>200</v>
      </c>
      <c r="J61" s="52" t="s">
        <v>62</v>
      </c>
    </row>
    <row r="62" spans="1:10" ht="21">
      <c r="A62" s="21"/>
      <c r="B62" s="22"/>
      <c r="C62" s="297"/>
      <c r="D62" s="23">
        <v>11</v>
      </c>
      <c r="E62" s="298" t="s">
        <v>73</v>
      </c>
      <c r="F62" s="298"/>
      <c r="G62" s="51">
        <v>20</v>
      </c>
      <c r="H62" s="52" t="s">
        <v>112</v>
      </c>
      <c r="I62" s="24">
        <v>200</v>
      </c>
      <c r="J62" s="52" t="s">
        <v>62</v>
      </c>
    </row>
    <row r="63" spans="1:10" ht="21">
      <c r="A63" s="21"/>
      <c r="B63" s="22"/>
      <c r="C63" s="297"/>
      <c r="D63" s="23">
        <v>12</v>
      </c>
      <c r="E63" s="298" t="s">
        <v>74</v>
      </c>
      <c r="F63" s="298"/>
      <c r="G63" s="51">
        <v>20</v>
      </c>
      <c r="H63" s="52" t="s">
        <v>112</v>
      </c>
      <c r="I63" s="24">
        <v>200</v>
      </c>
      <c r="J63" s="52" t="s">
        <v>62</v>
      </c>
    </row>
    <row r="64" spans="1:10" ht="21">
      <c r="A64" s="21"/>
      <c r="B64" s="22"/>
      <c r="C64" s="297"/>
      <c r="D64" s="23">
        <v>13</v>
      </c>
      <c r="E64" s="298" t="s">
        <v>75</v>
      </c>
      <c r="F64" s="298"/>
      <c r="G64" s="51">
        <v>20</v>
      </c>
      <c r="H64" s="52" t="s">
        <v>112</v>
      </c>
      <c r="I64" s="24">
        <v>200</v>
      </c>
      <c r="J64" s="52" t="s">
        <v>62</v>
      </c>
    </row>
    <row r="65" spans="1:10" ht="21">
      <c r="A65" s="21"/>
      <c r="B65" s="22"/>
      <c r="C65" s="297"/>
      <c r="D65" s="23">
        <v>14</v>
      </c>
      <c r="E65" s="298" t="s">
        <v>76</v>
      </c>
      <c r="F65" s="298"/>
      <c r="G65" s="51">
        <v>20</v>
      </c>
      <c r="H65" s="52" t="s">
        <v>112</v>
      </c>
      <c r="I65" s="24">
        <v>200</v>
      </c>
      <c r="J65" s="52" t="s">
        <v>62</v>
      </c>
    </row>
    <row r="66" spans="1:10" ht="21">
      <c r="A66" s="21"/>
      <c r="B66" s="22"/>
      <c r="C66" s="297"/>
      <c r="D66" s="23">
        <v>15</v>
      </c>
      <c r="E66" s="298" t="s">
        <v>77</v>
      </c>
      <c r="F66" s="298"/>
      <c r="G66" s="51">
        <v>20</v>
      </c>
      <c r="H66" s="52" t="s">
        <v>112</v>
      </c>
      <c r="I66" s="24">
        <v>200</v>
      </c>
      <c r="J66" s="52" t="s">
        <v>62</v>
      </c>
    </row>
    <row r="67" spans="1:10" ht="21">
      <c r="A67" s="21"/>
      <c r="B67" s="22"/>
      <c r="C67" s="297"/>
      <c r="D67" s="53">
        <v>16</v>
      </c>
      <c r="E67" s="320" t="s">
        <v>78</v>
      </c>
      <c r="F67" s="54" t="s">
        <v>113</v>
      </c>
      <c r="G67" s="55" t="s">
        <v>114</v>
      </c>
      <c r="H67" s="52" t="s">
        <v>112</v>
      </c>
      <c r="I67" s="322">
        <v>200</v>
      </c>
      <c r="J67" s="322" t="s">
        <v>62</v>
      </c>
    </row>
    <row r="68" spans="1:10" ht="21">
      <c r="A68" s="21"/>
      <c r="B68" s="22"/>
      <c r="C68" s="297"/>
      <c r="D68" s="53">
        <v>17</v>
      </c>
      <c r="E68" s="321"/>
      <c r="F68" s="54" t="s">
        <v>115</v>
      </c>
      <c r="G68" s="55" t="s">
        <v>116</v>
      </c>
      <c r="H68" s="52" t="s">
        <v>112</v>
      </c>
      <c r="I68" s="323"/>
      <c r="J68" s="323"/>
    </row>
    <row r="69" spans="1:10" ht="21">
      <c r="A69" s="21"/>
      <c r="B69" s="22"/>
      <c r="C69" s="297"/>
      <c r="D69" s="53">
        <v>18</v>
      </c>
      <c r="E69" s="298" t="s">
        <v>79</v>
      </c>
      <c r="F69" s="298"/>
      <c r="G69" s="51">
        <v>20</v>
      </c>
      <c r="H69" s="52" t="s">
        <v>112</v>
      </c>
      <c r="I69" s="24">
        <v>200</v>
      </c>
      <c r="J69" s="52" t="s">
        <v>62</v>
      </c>
    </row>
    <row r="70" spans="1:10" ht="21">
      <c r="A70" s="21"/>
      <c r="B70" s="22"/>
      <c r="C70" s="297"/>
      <c r="D70" s="53">
        <v>19</v>
      </c>
      <c r="E70" s="301" t="s">
        <v>80</v>
      </c>
      <c r="F70" s="301"/>
      <c r="G70" s="51">
        <v>20</v>
      </c>
      <c r="H70" s="52" t="s">
        <v>112</v>
      </c>
      <c r="I70" s="24">
        <v>200</v>
      </c>
      <c r="J70" s="52" t="s">
        <v>62</v>
      </c>
    </row>
    <row r="71" spans="1:10" ht="21">
      <c r="A71" s="21"/>
      <c r="B71" s="22"/>
      <c r="C71" s="302" t="s">
        <v>81</v>
      </c>
      <c r="D71" s="53">
        <v>20</v>
      </c>
      <c r="E71" s="298" t="s">
        <v>82</v>
      </c>
      <c r="F71" s="298"/>
      <c r="G71" s="51">
        <v>20</v>
      </c>
      <c r="H71" s="52" t="s">
        <v>112</v>
      </c>
      <c r="I71" s="24">
        <v>200</v>
      </c>
      <c r="J71" s="52" t="s">
        <v>62</v>
      </c>
    </row>
    <row r="72" spans="1:10" ht="21">
      <c r="A72" s="21"/>
      <c r="B72" s="22"/>
      <c r="C72" s="302"/>
      <c r="D72" s="53">
        <v>21</v>
      </c>
      <c r="E72" s="298" t="s">
        <v>83</v>
      </c>
      <c r="F72" s="298"/>
      <c r="G72" s="51">
        <v>20</v>
      </c>
      <c r="H72" s="52" t="s">
        <v>112</v>
      </c>
      <c r="I72" s="24">
        <v>200</v>
      </c>
      <c r="J72" s="52" t="s">
        <v>62</v>
      </c>
    </row>
    <row r="73" spans="1:10" ht="21">
      <c r="A73" s="21"/>
      <c r="B73" s="22"/>
      <c r="C73" s="302" t="s">
        <v>84</v>
      </c>
      <c r="D73" s="53">
        <v>22</v>
      </c>
      <c r="E73" s="298" t="s">
        <v>85</v>
      </c>
      <c r="F73" s="298"/>
      <c r="G73" s="51" t="s">
        <v>117</v>
      </c>
      <c r="H73" s="52" t="s">
        <v>117</v>
      </c>
      <c r="I73" s="52" t="s">
        <v>117</v>
      </c>
      <c r="J73" s="52" t="s">
        <v>117</v>
      </c>
    </row>
    <row r="74" spans="1:10" ht="21">
      <c r="A74" s="21"/>
      <c r="B74" s="22"/>
      <c r="C74" s="302"/>
      <c r="D74" s="53">
        <v>23</v>
      </c>
      <c r="E74" s="298" t="s">
        <v>86</v>
      </c>
      <c r="F74" s="298"/>
      <c r="G74" s="51" t="s">
        <v>117</v>
      </c>
      <c r="H74" s="52" t="s">
        <v>117</v>
      </c>
      <c r="I74" s="52" t="s">
        <v>117</v>
      </c>
      <c r="J74" s="52" t="s">
        <v>117</v>
      </c>
    </row>
    <row r="75" spans="1:10" ht="21">
      <c r="A75" s="21"/>
      <c r="B75" s="22"/>
      <c r="C75" s="302"/>
      <c r="D75" s="53">
        <v>24</v>
      </c>
      <c r="E75" s="298" t="s">
        <v>87</v>
      </c>
      <c r="F75" s="298"/>
      <c r="G75" s="51" t="s">
        <v>117</v>
      </c>
      <c r="H75" s="52" t="s">
        <v>117</v>
      </c>
      <c r="I75" s="52" t="s">
        <v>117</v>
      </c>
      <c r="J75" s="52" t="s">
        <v>117</v>
      </c>
    </row>
    <row r="76" spans="1:10" ht="21">
      <c r="A76" s="21"/>
      <c r="B76" s="22"/>
      <c r="C76" s="302"/>
      <c r="D76" s="53">
        <v>25</v>
      </c>
      <c r="E76" s="298" t="s">
        <v>88</v>
      </c>
      <c r="F76" s="298"/>
      <c r="G76" s="51" t="s">
        <v>117</v>
      </c>
      <c r="H76" s="52" t="s">
        <v>117</v>
      </c>
      <c r="I76" s="52" t="s">
        <v>117</v>
      </c>
      <c r="J76" s="52" t="s">
        <v>117</v>
      </c>
    </row>
    <row r="77" spans="1:10" ht="21">
      <c r="A77" s="21"/>
      <c r="B77" s="22"/>
      <c r="C77" s="302"/>
      <c r="D77" s="53">
        <v>26</v>
      </c>
      <c r="E77" s="298" t="s">
        <v>89</v>
      </c>
      <c r="F77" s="298"/>
      <c r="G77" s="51" t="s">
        <v>117</v>
      </c>
      <c r="H77" s="52" t="s">
        <v>117</v>
      </c>
      <c r="I77" s="52" t="s">
        <v>117</v>
      </c>
      <c r="J77" s="52" t="s">
        <v>117</v>
      </c>
    </row>
    <row r="78" spans="1:10" ht="21">
      <c r="A78" s="21"/>
      <c r="B78" s="22"/>
      <c r="C78" s="302"/>
      <c r="D78" s="53">
        <v>27</v>
      </c>
      <c r="E78" s="298" t="s">
        <v>90</v>
      </c>
      <c r="F78" s="298"/>
      <c r="G78" s="51" t="s">
        <v>117</v>
      </c>
      <c r="H78" s="52" t="s">
        <v>117</v>
      </c>
      <c r="I78" s="52" t="s">
        <v>117</v>
      </c>
      <c r="J78" s="52" t="s">
        <v>117</v>
      </c>
    </row>
    <row r="79" spans="1:10" ht="21">
      <c r="A79" s="21"/>
      <c r="B79" s="22"/>
      <c r="C79" s="302"/>
      <c r="D79" s="53">
        <v>28</v>
      </c>
      <c r="E79" s="299" t="s">
        <v>91</v>
      </c>
      <c r="F79" s="299"/>
      <c r="G79" s="51" t="s">
        <v>117</v>
      </c>
      <c r="H79" s="52" t="s">
        <v>117</v>
      </c>
      <c r="I79" s="52" t="s">
        <v>117</v>
      </c>
      <c r="J79" s="52" t="s">
        <v>117</v>
      </c>
    </row>
    <row r="80" spans="1:10" ht="21">
      <c r="A80" s="31"/>
      <c r="B80" s="32"/>
      <c r="C80" s="302"/>
      <c r="D80" s="53">
        <v>29</v>
      </c>
      <c r="E80" s="299" t="s">
        <v>92</v>
      </c>
      <c r="F80" s="299"/>
      <c r="G80" s="51" t="s">
        <v>117</v>
      </c>
      <c r="H80" s="52" t="s">
        <v>117</v>
      </c>
      <c r="I80" s="52" t="s">
        <v>117</v>
      </c>
      <c r="J80" s="52" t="s">
        <v>117</v>
      </c>
    </row>
    <row r="81" spans="1:10" ht="123" customHeight="1">
      <c r="A81" s="33" t="s">
        <v>118</v>
      </c>
      <c r="B81" s="34"/>
      <c r="C81" s="35"/>
      <c r="D81" s="36"/>
      <c r="E81" s="37"/>
      <c r="F81" s="38"/>
      <c r="G81" s="327"/>
      <c r="H81" s="328"/>
      <c r="I81" s="56" t="s">
        <v>119</v>
      </c>
      <c r="J81" s="57"/>
    </row>
    <row r="82" spans="1:10" ht="81" customHeight="1">
      <c r="A82" s="39" t="s">
        <v>95</v>
      </c>
      <c r="B82" s="40"/>
      <c r="C82" s="41"/>
      <c r="D82" s="42"/>
      <c r="E82" s="43"/>
      <c r="F82" s="44"/>
      <c r="G82" s="305" t="s">
        <v>120</v>
      </c>
      <c r="H82" s="306"/>
      <c r="I82" s="305" t="s">
        <v>121</v>
      </c>
      <c r="J82" s="306"/>
    </row>
    <row r="83" spans="1:10">
      <c r="A83" s="45" t="s">
        <v>97</v>
      </c>
      <c r="B83" s="45"/>
    </row>
    <row r="84" spans="1:10">
      <c r="A84" s="9" t="s">
        <v>98</v>
      </c>
    </row>
    <row r="85" spans="1:10">
      <c r="A85" s="9" t="s">
        <v>122</v>
      </c>
    </row>
    <row r="86" spans="1:10">
      <c r="B86" s="9" t="s">
        <v>123</v>
      </c>
    </row>
    <row r="87" spans="1:10">
      <c r="A87" s="9" t="s">
        <v>101</v>
      </c>
      <c r="C87" s="58"/>
      <c r="D87" s="58"/>
      <c r="E87" s="58"/>
      <c r="F87" s="58"/>
      <c r="G87" s="58"/>
      <c r="H87" s="58"/>
    </row>
    <row r="88" spans="1:10">
      <c r="A88" s="9" t="s">
        <v>124</v>
      </c>
      <c r="B88" s="45"/>
      <c r="C88" s="58"/>
      <c r="D88" s="58"/>
      <c r="E88" s="58"/>
      <c r="F88" s="58"/>
      <c r="G88" s="58"/>
      <c r="H88" s="58"/>
    </row>
    <row r="89" spans="1:10">
      <c r="A89" s="9" t="s">
        <v>125</v>
      </c>
      <c r="C89" s="58"/>
      <c r="D89" s="58"/>
      <c r="E89" s="58"/>
      <c r="F89" s="58"/>
      <c r="G89" s="58"/>
      <c r="H89" s="58"/>
    </row>
    <row r="90" spans="1:10">
      <c r="A90" s="9" t="s">
        <v>126</v>
      </c>
      <c r="C90" s="58"/>
      <c r="D90" s="58"/>
      <c r="E90" s="58"/>
      <c r="F90" s="58"/>
      <c r="G90" s="58"/>
      <c r="H90" s="58"/>
    </row>
    <row r="91" spans="1:10">
      <c r="A91" s="9" t="s">
        <v>127</v>
      </c>
      <c r="C91" s="58"/>
      <c r="D91" s="58"/>
      <c r="E91" s="58"/>
      <c r="F91" s="58"/>
      <c r="G91" s="58"/>
      <c r="H91" s="58"/>
    </row>
    <row r="92" spans="1:10">
      <c r="A92" s="45" t="s">
        <v>128</v>
      </c>
      <c r="C92" s="58"/>
      <c r="D92" s="58"/>
      <c r="E92" s="58"/>
      <c r="F92" s="58"/>
      <c r="H92" s="58"/>
    </row>
    <row r="93" spans="1:10">
      <c r="A93" s="9" t="s">
        <v>129</v>
      </c>
    </row>
    <row r="94" spans="1:10">
      <c r="A94" s="9" t="s">
        <v>130</v>
      </c>
      <c r="B94" s="45"/>
      <c r="E94" s="59"/>
      <c r="F94" s="59"/>
      <c r="G94" s="59"/>
      <c r="H94" s="59"/>
    </row>
    <row r="95" spans="1:10">
      <c r="A95" s="9" t="s">
        <v>131</v>
      </c>
      <c r="B95" s="45"/>
      <c r="E95" s="59"/>
      <c r="F95" s="59"/>
      <c r="G95" s="59"/>
      <c r="H95" s="59"/>
    </row>
    <row r="96" spans="1:10">
      <c r="A96" s="9" t="s">
        <v>132</v>
      </c>
      <c r="E96" s="59"/>
      <c r="F96" s="59"/>
      <c r="G96" s="59"/>
      <c r="H96" s="59"/>
    </row>
    <row r="97" spans="1:10">
      <c r="A97" s="9" t="s">
        <v>133</v>
      </c>
      <c r="E97" s="59"/>
      <c r="F97" s="59"/>
      <c r="G97" s="59"/>
      <c r="H97" s="59"/>
    </row>
    <row r="99" spans="1:10" ht="18.75">
      <c r="A99" s="10" t="s">
        <v>134</v>
      </c>
      <c r="B99" s="11"/>
      <c r="C99" s="12"/>
      <c r="D99" s="12"/>
      <c r="E99" s="12"/>
      <c r="F99" s="12"/>
      <c r="G99" s="60"/>
      <c r="H99" s="60"/>
      <c r="I99" s="60"/>
      <c r="J99" s="61"/>
    </row>
    <row r="100" spans="1:10" ht="18.75">
      <c r="A100" s="14"/>
      <c r="B100" s="62"/>
      <c r="C100" s="62"/>
      <c r="D100" s="62"/>
      <c r="E100" s="62"/>
      <c r="F100" s="62"/>
      <c r="G100" s="329" t="s">
        <v>135</v>
      </c>
      <c r="H100" s="330"/>
      <c r="I100" s="330"/>
      <c r="J100" s="331"/>
    </row>
    <row r="101" spans="1:10" ht="17.25">
      <c r="A101" s="14"/>
      <c r="B101" s="62"/>
      <c r="C101" s="62"/>
      <c r="D101" s="62"/>
      <c r="E101" s="62"/>
      <c r="F101" s="62"/>
      <c r="G101" s="332" t="s">
        <v>136</v>
      </c>
      <c r="H101" s="333"/>
      <c r="I101" s="333"/>
      <c r="J101" s="334"/>
    </row>
    <row r="102" spans="1:10" ht="44.25" customHeight="1">
      <c r="A102" s="33" t="s">
        <v>137</v>
      </c>
      <c r="B102" s="34"/>
      <c r="C102" s="36"/>
      <c r="D102" s="36"/>
      <c r="E102" s="37"/>
      <c r="F102" s="38"/>
      <c r="G102" s="305" t="s">
        <v>138</v>
      </c>
      <c r="H102" s="335"/>
      <c r="I102" s="335"/>
      <c r="J102" s="306"/>
    </row>
    <row r="103" spans="1:10" ht="52.5" customHeight="1">
      <c r="A103" s="39" t="s">
        <v>95</v>
      </c>
      <c r="B103" s="40"/>
      <c r="C103" s="42"/>
      <c r="D103" s="42"/>
      <c r="E103" s="43"/>
      <c r="F103" s="44"/>
      <c r="G103" s="324" t="s">
        <v>139</v>
      </c>
      <c r="H103" s="325"/>
      <c r="I103" s="325"/>
      <c r="J103" s="326"/>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93E17-3114-4C55-A70E-B5A2C1B4BD5B}">
  <dimension ref="A1:AV59"/>
  <sheetViews>
    <sheetView showGridLines="0" showZeros="0" zoomScaleNormal="100" zoomScaleSheetLayoutView="100" workbookViewId="0">
      <selection activeCell="A19" sqref="A19:AM1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13" t="s">
        <v>201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5"/>
    </row>
    <row r="4" spans="1:48" ht="9"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row>
    <row r="5" spans="1:48">
      <c r="A5" s="216" t="s">
        <v>28</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8"/>
    </row>
    <row r="6" spans="1:48" ht="4.5" customHeight="1">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row>
    <row r="7" spans="1:48" ht="17.25" customHeight="1">
      <c r="A7" s="183" t="s">
        <v>29</v>
      </c>
      <c r="B7" s="184"/>
      <c r="C7" s="184"/>
      <c r="D7" s="184"/>
      <c r="E7" s="184"/>
      <c r="F7" s="184"/>
      <c r="G7" s="185"/>
      <c r="H7" s="238"/>
      <c r="I7" s="239"/>
      <c r="J7" s="239"/>
      <c r="K7" s="239"/>
      <c r="L7" s="239"/>
      <c r="M7" s="239"/>
      <c r="N7" s="240"/>
      <c r="O7" s="183" t="s">
        <v>30</v>
      </c>
      <c r="P7" s="184"/>
      <c r="Q7" s="184"/>
      <c r="R7" s="184"/>
      <c r="S7" s="185"/>
      <c r="T7" s="241"/>
      <c r="U7" s="242"/>
      <c r="V7" s="242"/>
      <c r="W7" s="242"/>
      <c r="X7" s="242"/>
      <c r="Y7" s="242"/>
      <c r="Z7" s="242"/>
      <c r="AA7" s="242"/>
      <c r="AB7" s="242"/>
      <c r="AC7" s="242"/>
      <c r="AD7" s="242"/>
      <c r="AE7" s="242"/>
      <c r="AF7" s="242"/>
      <c r="AG7" s="242"/>
      <c r="AH7" s="242"/>
      <c r="AI7" s="242"/>
      <c r="AJ7" s="242"/>
      <c r="AK7" s="242"/>
      <c r="AL7" s="242"/>
      <c r="AM7" s="243"/>
    </row>
    <row r="8" spans="1:48">
      <c r="A8" s="219" t="s">
        <v>31</v>
      </c>
      <c r="B8" s="220"/>
      <c r="C8" s="221"/>
      <c r="D8" s="183" t="s">
        <v>32</v>
      </c>
      <c r="E8" s="184"/>
      <c r="F8" s="184"/>
      <c r="G8" s="185"/>
      <c r="H8" s="183" t="s">
        <v>20</v>
      </c>
      <c r="I8" s="184"/>
      <c r="J8" s="184"/>
      <c r="K8" s="184"/>
      <c r="L8" s="184"/>
      <c r="M8" s="184"/>
      <c r="N8" s="184"/>
      <c r="O8" s="184"/>
      <c r="P8" s="184"/>
      <c r="Q8" s="184"/>
      <c r="R8" s="184"/>
      <c r="S8" s="185"/>
      <c r="T8" s="219" t="s">
        <v>33</v>
      </c>
      <c r="U8" s="220"/>
      <c r="V8" s="221"/>
      <c r="W8" s="183" t="s">
        <v>14</v>
      </c>
      <c r="X8" s="184"/>
      <c r="Y8" s="184"/>
      <c r="Z8" s="184"/>
      <c r="AA8" s="184"/>
      <c r="AB8" s="184"/>
      <c r="AC8" s="184"/>
      <c r="AD8" s="184"/>
      <c r="AE8" s="184"/>
      <c r="AF8" s="185"/>
      <c r="AG8" s="226" t="s">
        <v>34</v>
      </c>
      <c r="AH8" s="227"/>
      <c r="AI8" s="227"/>
      <c r="AJ8" s="227"/>
      <c r="AK8" s="227"/>
      <c r="AL8" s="227"/>
      <c r="AM8" s="228"/>
    </row>
    <row r="9" spans="1:48" ht="17.25" customHeight="1">
      <c r="A9" s="222"/>
      <c r="B9" s="189"/>
      <c r="C9" s="190"/>
      <c r="D9" s="223" t="s">
        <v>189</v>
      </c>
      <c r="E9" s="224"/>
      <c r="F9" s="224"/>
      <c r="G9" s="225"/>
      <c r="H9" s="229"/>
      <c r="I9" s="230"/>
      <c r="J9" s="230"/>
      <c r="K9" s="230"/>
      <c r="L9" s="230"/>
      <c r="M9" s="230"/>
      <c r="N9" s="230"/>
      <c r="O9" s="230"/>
      <c r="P9" s="230"/>
      <c r="Q9" s="230"/>
      <c r="R9" s="230"/>
      <c r="S9" s="231"/>
      <c r="T9" s="222"/>
      <c r="U9" s="189"/>
      <c r="V9" s="190"/>
      <c r="W9" s="232"/>
      <c r="X9" s="233"/>
      <c r="Y9" s="233"/>
      <c r="Z9" s="233"/>
      <c r="AA9" s="233"/>
      <c r="AB9" s="233"/>
      <c r="AC9" s="233"/>
      <c r="AD9" s="233"/>
      <c r="AE9" s="233"/>
      <c r="AF9" s="234"/>
      <c r="AG9" s="235" t="s">
        <v>211</v>
      </c>
      <c r="AH9" s="236"/>
      <c r="AI9" s="236"/>
      <c r="AJ9" s="236"/>
      <c r="AK9" s="236"/>
      <c r="AL9" s="236"/>
      <c r="AM9" s="237"/>
      <c r="AV9" s="3"/>
    </row>
    <row r="10" spans="1:48" s="3" customFormat="1" ht="20.25" customHeight="1">
      <c r="A10" s="183" t="s">
        <v>35</v>
      </c>
      <c r="B10" s="184"/>
      <c r="C10" s="184"/>
      <c r="D10" s="184"/>
      <c r="E10" s="184"/>
      <c r="F10" s="184"/>
      <c r="G10" s="184"/>
      <c r="H10" s="184"/>
      <c r="I10" s="184"/>
      <c r="J10" s="184"/>
      <c r="K10" s="185"/>
      <c r="L10" s="258"/>
      <c r="M10" s="259"/>
      <c r="N10" s="259"/>
      <c r="O10" s="259"/>
      <c r="P10" s="259"/>
      <c r="Q10" s="259"/>
      <c r="R10" s="259"/>
      <c r="S10" s="259"/>
      <c r="T10" s="259"/>
      <c r="U10" s="259"/>
      <c r="V10" s="259"/>
      <c r="W10" s="259"/>
      <c r="X10" s="259"/>
      <c r="Y10" s="259"/>
      <c r="Z10" s="259"/>
      <c r="AA10" s="259"/>
      <c r="AB10" s="259"/>
      <c r="AC10" s="259"/>
      <c r="AD10" s="259"/>
      <c r="AE10" s="259"/>
      <c r="AF10" s="260"/>
      <c r="AG10" s="245" t="s">
        <v>36</v>
      </c>
      <c r="AH10" s="227"/>
      <c r="AI10" s="228"/>
      <c r="AJ10" s="242"/>
      <c r="AK10" s="242"/>
      <c r="AL10" s="246" t="s">
        <v>37</v>
      </c>
      <c r="AM10" s="247"/>
      <c r="AP10" s="244"/>
      <c r="AQ10" s="244"/>
      <c r="AR10" s="244"/>
      <c r="AS10" s="244"/>
      <c r="AT10" s="244"/>
      <c r="AU10" s="244"/>
    </row>
    <row r="11" spans="1:48" s="3" customFormat="1" ht="18" hidden="1" customHeight="1">
      <c r="A11" s="248" t="s">
        <v>38</v>
      </c>
      <c r="B11" s="249"/>
      <c r="C11" s="249"/>
      <c r="D11" s="249"/>
      <c r="E11" s="249"/>
      <c r="F11" s="249"/>
      <c r="G11" s="249"/>
      <c r="H11" s="250"/>
      <c r="I11" s="5"/>
      <c r="J11" s="128"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1"/>
      <c r="B12" s="131"/>
      <c r="C12" s="131"/>
      <c r="D12" s="131"/>
      <c r="E12" s="131"/>
      <c r="F12" s="131"/>
      <c r="G12" s="131"/>
      <c r="H12" s="131"/>
      <c r="I12" s="132"/>
      <c r="J12" s="133"/>
      <c r="K12" s="132"/>
      <c r="L12" s="130"/>
      <c r="M12" s="130"/>
      <c r="N12" s="130"/>
      <c r="O12" s="130"/>
      <c r="P12" s="130"/>
      <c r="Q12" s="130"/>
      <c r="R12" s="130"/>
      <c r="S12" s="130"/>
      <c r="T12" s="130"/>
      <c r="U12" s="132"/>
      <c r="V12" s="130"/>
      <c r="W12" s="130"/>
      <c r="X12" s="130"/>
      <c r="Y12" s="133"/>
      <c r="Z12" s="134"/>
      <c r="AA12" s="132"/>
      <c r="AB12" s="130"/>
      <c r="AC12" s="130"/>
      <c r="AD12" s="130"/>
      <c r="AE12" s="130"/>
      <c r="AF12" s="130"/>
      <c r="AG12" s="130"/>
      <c r="AH12" s="130"/>
      <c r="AI12" s="130"/>
      <c r="AJ12" s="130"/>
      <c r="AK12" s="130"/>
      <c r="AL12" s="130"/>
      <c r="AM12" s="130"/>
    </row>
    <row r="13" spans="1:48" s="3" customFormat="1" ht="12">
      <c r="A13" s="216" t="s">
        <v>39</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row>
    <row r="14" spans="1:48" s="3" customFormat="1" ht="3" customHeight="1">
      <c r="I14" s="85"/>
      <c r="J14" s="13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07" t="s">
        <v>190</v>
      </c>
      <c r="B15" s="208"/>
      <c r="C15" s="208"/>
      <c r="D15" s="208"/>
      <c r="E15" s="208"/>
      <c r="F15" s="208"/>
      <c r="G15" s="208"/>
      <c r="H15" s="208"/>
      <c r="I15" s="208"/>
      <c r="J15" s="208"/>
      <c r="K15" s="208"/>
      <c r="L15" s="208"/>
      <c r="M15" s="208"/>
      <c r="N15" s="208"/>
      <c r="O15" s="208"/>
      <c r="P15" s="208"/>
      <c r="Q15" s="208"/>
      <c r="R15" s="208"/>
      <c r="S15" s="208"/>
      <c r="T15" s="208"/>
      <c r="U15" s="208"/>
      <c r="V15" s="208"/>
      <c r="W15" s="209"/>
      <c r="X15" s="204" t="s">
        <v>40</v>
      </c>
      <c r="Y15" s="205"/>
      <c r="Z15" s="206"/>
      <c r="AA15" s="261" t="s">
        <v>187</v>
      </c>
      <c r="AB15" s="262"/>
      <c r="AC15" s="262"/>
      <c r="AD15" s="262"/>
      <c r="AE15" s="262"/>
      <c r="AF15" s="262"/>
      <c r="AG15" s="262"/>
      <c r="AH15" s="262"/>
      <c r="AI15" s="262"/>
      <c r="AJ15" s="262"/>
      <c r="AK15" s="262"/>
      <c r="AL15" s="262"/>
      <c r="AM15" s="262"/>
    </row>
    <row r="16" spans="1:48" s="3" customFormat="1" ht="18" hidden="1" customHeight="1">
      <c r="A16" s="207" t="s">
        <v>191</v>
      </c>
      <c r="B16" s="208"/>
      <c r="C16" s="208"/>
      <c r="D16" s="208"/>
      <c r="E16" s="208"/>
      <c r="F16" s="208"/>
      <c r="G16" s="208"/>
      <c r="H16" s="208"/>
      <c r="I16" s="208"/>
      <c r="J16" s="208"/>
      <c r="K16" s="208"/>
      <c r="L16" s="208"/>
      <c r="M16" s="208"/>
      <c r="N16" s="208"/>
      <c r="O16" s="208"/>
      <c r="P16" s="208"/>
      <c r="Q16" s="208"/>
      <c r="R16" s="208"/>
      <c r="S16" s="208"/>
      <c r="T16" s="208"/>
      <c r="U16" s="208"/>
      <c r="V16" s="208"/>
      <c r="W16" s="209"/>
      <c r="X16" s="204" t="s">
        <v>40</v>
      </c>
      <c r="Y16" s="205"/>
      <c r="Z16" s="206"/>
      <c r="AA16" s="261" t="s">
        <v>186</v>
      </c>
      <c r="AB16" s="262"/>
      <c r="AC16" s="262"/>
      <c r="AD16" s="262"/>
      <c r="AE16" s="262"/>
      <c r="AF16" s="262"/>
      <c r="AG16" s="262"/>
      <c r="AH16" s="262"/>
      <c r="AI16" s="262"/>
      <c r="AJ16" s="262"/>
      <c r="AK16" s="262"/>
      <c r="AL16" s="262"/>
      <c r="AM16" s="262"/>
    </row>
    <row r="17" spans="1:48" s="3" customFormat="1" ht="18" customHeight="1">
      <c r="A17" s="210" t="s">
        <v>185</v>
      </c>
      <c r="B17" s="211"/>
      <c r="C17" s="211"/>
      <c r="D17" s="211"/>
      <c r="E17" s="211"/>
      <c r="F17" s="211"/>
      <c r="G17" s="211"/>
      <c r="H17" s="211"/>
      <c r="I17" s="211"/>
      <c r="J17" s="211"/>
      <c r="K17" s="211"/>
      <c r="L17" s="211"/>
      <c r="M17" s="211"/>
      <c r="N17" s="211"/>
      <c r="O17" s="211"/>
      <c r="P17" s="211"/>
      <c r="Q17" s="211"/>
      <c r="R17" s="211"/>
      <c r="S17" s="211"/>
      <c r="T17" s="211"/>
      <c r="U17" s="211"/>
      <c r="V17" s="211"/>
      <c r="W17" s="212"/>
      <c r="X17" s="204" t="s">
        <v>40</v>
      </c>
      <c r="Y17" s="205"/>
      <c r="Z17" s="206"/>
      <c r="AA17" s="146"/>
      <c r="AB17" s="146"/>
      <c r="AC17" s="146"/>
      <c r="AD17" s="146"/>
      <c r="AE17" s="146"/>
      <c r="AF17" s="146"/>
      <c r="AG17" s="146"/>
      <c r="AH17" s="146"/>
      <c r="AI17" s="146"/>
      <c r="AJ17" s="146"/>
      <c r="AK17" s="146"/>
      <c r="AL17" s="146"/>
      <c r="AM17" s="146"/>
    </row>
    <row r="18" spans="1:48" s="3" customFormat="1" ht="6" customHeight="1">
      <c r="I18" s="85"/>
      <c r="J18" s="135"/>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16" t="s">
        <v>192</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8"/>
    </row>
    <row r="20" spans="1:48" s="3" customFormat="1" ht="3" customHeight="1">
      <c r="I20" s="85"/>
      <c r="J20" s="13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07" t="s">
        <v>197</v>
      </c>
      <c r="B21" s="208"/>
      <c r="C21" s="208"/>
      <c r="D21" s="208"/>
      <c r="E21" s="208"/>
      <c r="F21" s="208"/>
      <c r="G21" s="208"/>
      <c r="H21" s="208"/>
      <c r="I21" s="208"/>
      <c r="J21" s="208"/>
      <c r="K21" s="208"/>
      <c r="L21" s="208"/>
      <c r="M21" s="208"/>
      <c r="N21" s="208"/>
      <c r="O21" s="208"/>
      <c r="P21" s="208"/>
      <c r="Q21" s="208"/>
      <c r="R21" s="208"/>
      <c r="S21" s="208"/>
      <c r="T21" s="208"/>
      <c r="U21" s="208"/>
      <c r="V21" s="208"/>
      <c r="W21" s="208"/>
      <c r="X21" s="204" t="s">
        <v>40</v>
      </c>
      <c r="Y21" s="205"/>
      <c r="Z21" s="206"/>
      <c r="AA21" s="148"/>
      <c r="AB21" s="148"/>
      <c r="AC21" s="148"/>
      <c r="AD21" s="148"/>
      <c r="AE21" s="148"/>
      <c r="AF21" s="148"/>
      <c r="AG21" s="148"/>
    </row>
    <row r="22" spans="1:48" s="3" customFormat="1" ht="18" hidden="1" customHeight="1">
      <c r="A22" s="207" t="s">
        <v>194</v>
      </c>
      <c r="B22" s="208"/>
      <c r="C22" s="208"/>
      <c r="D22" s="208"/>
      <c r="E22" s="208"/>
      <c r="F22" s="208"/>
      <c r="G22" s="208"/>
      <c r="H22" s="208"/>
      <c r="I22" s="208"/>
      <c r="J22" s="208"/>
      <c r="K22" s="208"/>
      <c r="L22" s="208"/>
      <c r="M22" s="208"/>
      <c r="N22" s="208"/>
      <c r="O22" s="208"/>
      <c r="P22" s="208"/>
      <c r="Q22" s="208"/>
      <c r="R22" s="208"/>
      <c r="S22" s="208"/>
      <c r="T22" s="208"/>
      <c r="U22" s="208"/>
      <c r="V22" s="208"/>
      <c r="W22" s="208"/>
      <c r="X22" s="204" t="s">
        <v>40</v>
      </c>
      <c r="Y22" s="205"/>
      <c r="Z22" s="206"/>
      <c r="AA22" s="148"/>
      <c r="AB22" s="148"/>
      <c r="AC22" s="148"/>
      <c r="AD22" s="148"/>
      <c r="AE22" s="148"/>
      <c r="AF22" s="148"/>
      <c r="AG22" s="148"/>
    </row>
    <row r="23" spans="1:48" s="3" customFormat="1" ht="6" customHeight="1">
      <c r="I23" s="85"/>
      <c r="J23" s="135"/>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16" t="s">
        <v>41</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8"/>
    </row>
    <row r="25" spans="1:48" s="3" customFormat="1" ht="3" customHeight="1">
      <c r="I25" s="85"/>
      <c r="J25" s="135"/>
      <c r="L25" s="6"/>
      <c r="M25" s="6"/>
      <c r="N25" s="6"/>
      <c r="O25" s="6"/>
      <c r="P25" s="6"/>
      <c r="Q25" s="6"/>
      <c r="R25" s="6"/>
      <c r="S25" s="6"/>
      <c r="T25" s="6"/>
      <c r="U25" s="6"/>
      <c r="V25" s="6"/>
      <c r="W25" s="6"/>
      <c r="X25" s="6"/>
      <c r="Y25" s="6"/>
      <c r="Z25" s="6"/>
      <c r="AA25" s="6"/>
      <c r="AB25" s="6"/>
      <c r="AC25" s="6"/>
      <c r="AD25" s="6"/>
      <c r="AE25" s="6"/>
      <c r="AF25" s="6"/>
      <c r="AG25" s="6"/>
      <c r="AH25" s="152"/>
      <c r="AI25" s="6"/>
      <c r="AJ25" s="6"/>
      <c r="AK25" s="6"/>
      <c r="AL25" s="6"/>
      <c r="AM25" s="6"/>
    </row>
    <row r="26" spans="1:48" ht="19.5" hidden="1" customHeight="1">
      <c r="A26" s="136" t="s">
        <v>181</v>
      </c>
      <c r="B26" s="3"/>
      <c r="C26" s="125"/>
      <c r="D26" s="3"/>
      <c r="E26" s="137"/>
      <c r="F26" s="3"/>
      <c r="G26" s="3"/>
      <c r="H26" s="3"/>
      <c r="I26" s="3"/>
      <c r="J26" s="138"/>
      <c r="K26" s="138"/>
      <c r="L26" s="138"/>
      <c r="M26" s="138"/>
      <c r="N26" s="138"/>
      <c r="O26" s="139"/>
      <c r="P26" s="125"/>
      <c r="S26" s="138"/>
      <c r="T26" s="135"/>
      <c r="U26" s="138"/>
      <c r="V26" s="138"/>
      <c r="W26" s="125"/>
      <c r="AC26" s="254"/>
      <c r="AD26" s="251" t="s">
        <v>42</v>
      </c>
      <c r="AE26" s="252"/>
      <c r="AF26" s="252"/>
      <c r="AG26" s="252"/>
      <c r="AH26" s="253"/>
      <c r="AI26" s="271" t="s">
        <v>43</v>
      </c>
      <c r="AJ26" s="272"/>
      <c r="AK26" s="272"/>
      <c r="AL26" s="272"/>
      <c r="AM26" s="273"/>
      <c r="AV26" s="3"/>
    </row>
    <row r="27" spans="1:48" hidden="1">
      <c r="A27" s="136"/>
      <c r="B27" s="3"/>
      <c r="C27" s="125"/>
      <c r="D27" s="3"/>
      <c r="E27" s="137"/>
      <c r="F27" s="3"/>
      <c r="G27" s="3"/>
      <c r="H27" s="3"/>
      <c r="I27" s="3"/>
      <c r="J27" s="138"/>
      <c r="K27" s="138"/>
      <c r="L27" s="138"/>
      <c r="M27" s="138"/>
      <c r="N27" s="138"/>
      <c r="O27" s="139"/>
      <c r="P27" s="125"/>
      <c r="S27" s="138"/>
      <c r="T27" s="135"/>
      <c r="U27" s="138"/>
      <c r="V27" s="138"/>
      <c r="W27" s="127"/>
      <c r="AC27" s="254"/>
      <c r="AD27" s="255" t="str">
        <f>IFERROR(VLOOKUP(L10,リスト!#REF!,2,FALSE),IFERROR(VLOOKUP(L10,リスト!B2:D8,2,FALSE)*AJ10,""))</f>
        <v/>
      </c>
      <c r="AE27" s="256"/>
      <c r="AF27" s="256"/>
      <c r="AG27" s="257" t="s">
        <v>6</v>
      </c>
      <c r="AH27" s="257"/>
      <c r="AI27" s="267">
        <f>MIN(AD27,ROUNDDOWN((H35+H44)/1000,0))</f>
        <v>0</v>
      </c>
      <c r="AJ27" s="268"/>
      <c r="AK27" s="268"/>
      <c r="AL27" s="263" t="s">
        <v>6</v>
      </c>
      <c r="AM27" s="264"/>
    </row>
    <row r="28" spans="1:48" ht="14.25" hidden="1" thickBot="1">
      <c r="A28" s="125" t="s">
        <v>183</v>
      </c>
      <c r="B28" s="3"/>
      <c r="C28" s="125"/>
      <c r="D28" s="3"/>
      <c r="E28" s="137"/>
      <c r="F28" s="3"/>
      <c r="G28" s="3"/>
      <c r="H28" s="3"/>
      <c r="I28" s="3"/>
      <c r="J28" s="138"/>
      <c r="K28" s="138"/>
      <c r="L28" s="138"/>
      <c r="M28" s="138"/>
      <c r="N28" s="138"/>
      <c r="O28" s="139"/>
      <c r="P28" s="125"/>
      <c r="S28" s="138"/>
      <c r="T28" s="135"/>
      <c r="U28" s="138"/>
      <c r="V28" s="138"/>
      <c r="W28" s="127"/>
      <c r="AC28" s="254"/>
      <c r="AD28" s="255"/>
      <c r="AE28" s="256"/>
      <c r="AF28" s="256"/>
      <c r="AG28" s="257"/>
      <c r="AH28" s="257"/>
      <c r="AI28" s="269"/>
      <c r="AJ28" s="270"/>
      <c r="AK28" s="270"/>
      <c r="AL28" s="265"/>
      <c r="AM28" s="266"/>
    </row>
    <row r="29" spans="1:48" ht="15" hidden="1" customHeight="1">
      <c r="A29" s="183" t="s">
        <v>44</v>
      </c>
      <c r="B29" s="184"/>
      <c r="C29" s="184"/>
      <c r="D29" s="184"/>
      <c r="E29" s="184"/>
      <c r="F29" s="184"/>
      <c r="G29" s="185"/>
      <c r="H29" s="184" t="s">
        <v>45</v>
      </c>
      <c r="I29" s="184"/>
      <c r="J29" s="184"/>
      <c r="K29" s="184"/>
      <c r="L29" s="184"/>
      <c r="M29" s="183" t="s">
        <v>46</v>
      </c>
      <c r="N29" s="184"/>
      <c r="O29" s="184"/>
      <c r="P29" s="184"/>
      <c r="Q29" s="184"/>
      <c r="R29" s="184"/>
      <c r="S29" s="184"/>
      <c r="T29" s="184"/>
      <c r="U29" s="184"/>
      <c r="V29" s="184"/>
      <c r="W29" s="184"/>
      <c r="X29" s="184"/>
      <c r="Y29" s="184"/>
      <c r="Z29" s="184"/>
      <c r="AA29" s="184"/>
      <c r="AB29" s="184"/>
      <c r="AC29" s="184"/>
      <c r="AD29" s="184"/>
      <c r="AE29" s="184"/>
      <c r="AF29" s="184"/>
      <c r="AG29" s="184"/>
      <c r="AH29" s="184"/>
      <c r="AI29" s="189"/>
      <c r="AJ29" s="189"/>
      <c r="AK29" s="189"/>
      <c r="AL29" s="189"/>
      <c r="AM29" s="190"/>
    </row>
    <row r="30" spans="1:48" ht="15" hidden="1" customHeight="1">
      <c r="A30" s="87" t="s">
        <v>47</v>
      </c>
      <c r="B30" s="88"/>
      <c r="C30" s="88"/>
      <c r="D30" s="88"/>
      <c r="E30" s="89"/>
      <c r="F30" s="89"/>
      <c r="G30" s="90"/>
      <c r="H30" s="191"/>
      <c r="I30" s="191"/>
      <c r="J30" s="191"/>
      <c r="K30" s="191"/>
      <c r="L30" s="191"/>
      <c r="M30" s="186"/>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8"/>
    </row>
    <row r="31" spans="1:48" ht="15" hidden="1" customHeight="1">
      <c r="A31" s="72" t="s">
        <v>48</v>
      </c>
      <c r="B31" s="73"/>
      <c r="C31" s="73"/>
      <c r="D31" s="73"/>
      <c r="E31" s="74"/>
      <c r="F31" s="74"/>
      <c r="G31" s="75"/>
      <c r="H31" s="200"/>
      <c r="I31" s="200"/>
      <c r="J31" s="200"/>
      <c r="K31" s="200"/>
      <c r="L31" s="200"/>
      <c r="M31" s="201"/>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3"/>
    </row>
    <row r="32" spans="1:48" ht="15" hidden="1" customHeight="1">
      <c r="A32" s="72" t="s">
        <v>49</v>
      </c>
      <c r="B32" s="73"/>
      <c r="C32" s="73"/>
      <c r="D32" s="73"/>
      <c r="E32" s="74"/>
      <c r="F32" s="74"/>
      <c r="G32" s="75"/>
      <c r="H32" s="200"/>
      <c r="I32" s="200"/>
      <c r="J32" s="200"/>
      <c r="K32" s="200"/>
      <c r="L32" s="200"/>
      <c r="M32" s="201"/>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3"/>
    </row>
    <row r="33" spans="1:48" ht="15" hidden="1" customHeight="1">
      <c r="A33" s="72" t="s">
        <v>50</v>
      </c>
      <c r="B33" s="73"/>
      <c r="C33" s="73"/>
      <c r="D33" s="73"/>
      <c r="E33" s="74"/>
      <c r="F33" s="74"/>
      <c r="G33" s="75"/>
      <c r="H33" s="200"/>
      <c r="I33" s="200"/>
      <c r="J33" s="200"/>
      <c r="K33" s="200"/>
      <c r="L33" s="200"/>
      <c r="M33" s="201"/>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3"/>
      <c r="AV33" s="3"/>
    </row>
    <row r="34" spans="1:48" ht="15" hidden="1" customHeight="1">
      <c r="A34" s="72" t="s">
        <v>51</v>
      </c>
      <c r="B34" s="73"/>
      <c r="C34" s="73"/>
      <c r="D34" s="73"/>
      <c r="E34" s="74"/>
      <c r="F34" s="74"/>
      <c r="G34" s="75"/>
      <c r="H34" s="200"/>
      <c r="I34" s="200"/>
      <c r="J34" s="200"/>
      <c r="K34" s="200"/>
      <c r="L34" s="200"/>
      <c r="M34" s="201"/>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3"/>
    </row>
    <row r="35" spans="1:48" ht="15" hidden="1" customHeight="1">
      <c r="A35" s="76" t="s">
        <v>24</v>
      </c>
      <c r="B35" s="77"/>
      <c r="C35" s="77"/>
      <c r="D35" s="77"/>
      <c r="E35" s="77"/>
      <c r="F35" s="77"/>
      <c r="G35" s="78"/>
      <c r="H35" s="192">
        <f>SUM(H30:L34)</f>
        <v>0</v>
      </c>
      <c r="I35" s="192"/>
      <c r="J35" s="192"/>
      <c r="K35" s="192"/>
      <c r="L35" s="193"/>
      <c r="M35" s="194"/>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7"/>
    </row>
    <row r="36" spans="1:48" hidden="1">
      <c r="A36" s="136"/>
      <c r="B36" s="3"/>
      <c r="C36" s="125"/>
      <c r="D36" s="3"/>
      <c r="E36" s="137"/>
      <c r="F36" s="3"/>
      <c r="G36" s="3"/>
      <c r="H36" s="3"/>
      <c r="I36" s="3"/>
      <c r="J36" s="138"/>
      <c r="K36" s="138"/>
      <c r="L36" s="138"/>
      <c r="M36" s="138"/>
      <c r="N36" s="138"/>
      <c r="O36" s="139"/>
      <c r="P36" s="125"/>
      <c r="S36" s="138"/>
      <c r="T36" s="135"/>
      <c r="U36" s="138"/>
      <c r="V36" s="138"/>
      <c r="W36" s="127"/>
      <c r="AD36" s="125"/>
      <c r="AE36" s="126"/>
      <c r="AF36" s="126"/>
      <c r="AG36" s="126"/>
      <c r="AH36" s="127"/>
      <c r="AI36" s="198"/>
      <c r="AJ36" s="198"/>
      <c r="AK36" s="198"/>
      <c r="AL36" s="199"/>
      <c r="AM36" s="199"/>
    </row>
    <row r="37" spans="1:48" hidden="1">
      <c r="A37" s="125" t="s">
        <v>184</v>
      </c>
      <c r="B37" s="3"/>
      <c r="C37" s="125"/>
      <c r="D37" s="3"/>
      <c r="E37" s="137"/>
      <c r="F37" s="3"/>
      <c r="G37" s="3"/>
      <c r="H37" s="3"/>
      <c r="I37" s="3"/>
      <c r="J37" s="138"/>
      <c r="K37" s="138"/>
      <c r="L37" s="138"/>
      <c r="M37" s="138"/>
      <c r="N37" s="138"/>
      <c r="O37" s="139"/>
      <c r="P37" s="125"/>
      <c r="S37" s="138"/>
      <c r="T37" s="135"/>
      <c r="U37" s="138"/>
      <c r="V37" s="138"/>
      <c r="W37" s="127"/>
      <c r="AD37" s="125"/>
      <c r="AE37" s="126"/>
      <c r="AF37" s="126"/>
      <c r="AG37" s="126"/>
      <c r="AH37" s="127"/>
      <c r="AI37" s="198"/>
      <c r="AJ37" s="198"/>
      <c r="AK37" s="198"/>
      <c r="AL37" s="199"/>
      <c r="AM37" s="199"/>
    </row>
    <row r="38" spans="1:48" ht="15" hidden="1" customHeight="1">
      <c r="A38" s="183" t="s">
        <v>44</v>
      </c>
      <c r="B38" s="184"/>
      <c r="C38" s="184"/>
      <c r="D38" s="184"/>
      <c r="E38" s="184"/>
      <c r="F38" s="184"/>
      <c r="G38" s="185"/>
      <c r="H38" s="184" t="s">
        <v>45</v>
      </c>
      <c r="I38" s="184"/>
      <c r="J38" s="184"/>
      <c r="K38" s="184"/>
      <c r="L38" s="184"/>
      <c r="M38" s="183" t="s">
        <v>46</v>
      </c>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5"/>
    </row>
    <row r="39" spans="1:48" ht="15" hidden="1" customHeight="1">
      <c r="A39" s="87" t="s">
        <v>47</v>
      </c>
      <c r="B39" s="88"/>
      <c r="C39" s="88"/>
      <c r="D39" s="88"/>
      <c r="E39" s="89"/>
      <c r="F39" s="89"/>
      <c r="G39" s="90"/>
      <c r="H39" s="191"/>
      <c r="I39" s="191"/>
      <c r="J39" s="191"/>
      <c r="K39" s="191"/>
      <c r="L39" s="191"/>
      <c r="M39" s="186"/>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8"/>
    </row>
    <row r="40" spans="1:48" ht="15" hidden="1" customHeight="1">
      <c r="A40" s="72" t="s">
        <v>48</v>
      </c>
      <c r="B40" s="73"/>
      <c r="C40" s="73"/>
      <c r="D40" s="73"/>
      <c r="E40" s="74"/>
      <c r="F40" s="74"/>
      <c r="G40" s="75"/>
      <c r="H40" s="200"/>
      <c r="I40" s="200"/>
      <c r="J40" s="200"/>
      <c r="K40" s="200"/>
      <c r="L40" s="200"/>
      <c r="M40" s="201"/>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3"/>
    </row>
    <row r="41" spans="1:48" ht="15" hidden="1" customHeight="1">
      <c r="A41" s="72" t="s">
        <v>49</v>
      </c>
      <c r="B41" s="73"/>
      <c r="C41" s="73"/>
      <c r="D41" s="73"/>
      <c r="E41" s="74"/>
      <c r="F41" s="74"/>
      <c r="G41" s="75"/>
      <c r="H41" s="200"/>
      <c r="I41" s="200"/>
      <c r="J41" s="200"/>
      <c r="K41" s="200"/>
      <c r="L41" s="200"/>
      <c r="M41" s="201"/>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3"/>
    </row>
    <row r="42" spans="1:48" ht="15" hidden="1" customHeight="1">
      <c r="A42" s="72" t="s">
        <v>50</v>
      </c>
      <c r="B42" s="73"/>
      <c r="C42" s="73"/>
      <c r="D42" s="73"/>
      <c r="E42" s="74"/>
      <c r="F42" s="74"/>
      <c r="G42" s="75"/>
      <c r="H42" s="200"/>
      <c r="I42" s="200"/>
      <c r="J42" s="200"/>
      <c r="K42" s="200"/>
      <c r="L42" s="200"/>
      <c r="M42" s="201"/>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3"/>
      <c r="AV42" s="3"/>
    </row>
    <row r="43" spans="1:48" ht="15" hidden="1" customHeight="1">
      <c r="A43" s="72" t="s">
        <v>51</v>
      </c>
      <c r="B43" s="73"/>
      <c r="C43" s="73"/>
      <c r="D43" s="73"/>
      <c r="E43" s="74"/>
      <c r="F43" s="74"/>
      <c r="G43" s="75"/>
      <c r="H43" s="200"/>
      <c r="I43" s="200"/>
      <c r="J43" s="200"/>
      <c r="K43" s="200"/>
      <c r="L43" s="200"/>
      <c r="M43" s="201"/>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3"/>
    </row>
    <row r="44" spans="1:48" ht="15" hidden="1" customHeight="1">
      <c r="A44" s="76" t="s">
        <v>24</v>
      </c>
      <c r="B44" s="77"/>
      <c r="C44" s="77"/>
      <c r="D44" s="77"/>
      <c r="E44" s="77"/>
      <c r="F44" s="77"/>
      <c r="G44" s="78"/>
      <c r="H44" s="192">
        <f>SUM(H39:L43)</f>
        <v>0</v>
      </c>
      <c r="I44" s="192"/>
      <c r="J44" s="192"/>
      <c r="K44" s="192"/>
      <c r="L44" s="193"/>
      <c r="M44" s="194"/>
      <c r="N44" s="195"/>
      <c r="O44" s="195"/>
      <c r="P44" s="195"/>
      <c r="Q44" s="195"/>
      <c r="R44" s="195"/>
      <c r="S44" s="195"/>
      <c r="T44" s="195"/>
      <c r="U44" s="195"/>
      <c r="V44" s="195"/>
      <c r="W44" s="195"/>
      <c r="X44" s="195"/>
      <c r="Y44" s="195"/>
      <c r="Z44" s="195"/>
      <c r="AA44" s="195"/>
      <c r="AB44" s="195"/>
      <c r="AC44" s="195"/>
      <c r="AD44" s="195"/>
      <c r="AE44" s="195"/>
      <c r="AF44" s="195"/>
      <c r="AG44" s="195"/>
      <c r="AH44" s="196"/>
      <c r="AI44" s="195"/>
      <c r="AJ44" s="195"/>
      <c r="AK44" s="195"/>
      <c r="AL44" s="195"/>
      <c r="AM44" s="197"/>
    </row>
    <row r="45" spans="1:48" ht="6" customHeight="1" thickBot="1">
      <c r="A45" s="140"/>
      <c r="B45" s="140"/>
      <c r="C45" s="140"/>
      <c r="D45" s="140"/>
      <c r="E45" s="141"/>
      <c r="F45" s="141"/>
      <c r="G45" s="141"/>
      <c r="H45" s="141"/>
      <c r="I45" s="141"/>
      <c r="J45" s="142"/>
      <c r="K45" s="142"/>
      <c r="L45" s="142"/>
      <c r="M45" s="142"/>
      <c r="N45" s="142"/>
      <c r="AH45" s="151"/>
    </row>
    <row r="46" spans="1:48" s="3" customFormat="1" ht="19.5" customHeight="1">
      <c r="A46" s="147" t="s">
        <v>196</v>
      </c>
      <c r="B46" s="68"/>
      <c r="C46" s="68"/>
      <c r="D46" s="68"/>
      <c r="E46" s="68"/>
      <c r="F46" s="68"/>
      <c r="G46" s="68"/>
      <c r="H46" s="68"/>
      <c r="I46" s="69"/>
      <c r="J46" s="71"/>
      <c r="K46" s="68"/>
      <c r="L46" s="70"/>
      <c r="M46" s="70"/>
      <c r="N46" s="70"/>
      <c r="O46" s="68"/>
      <c r="P46" s="68"/>
      <c r="Q46" s="68"/>
      <c r="R46" s="68"/>
      <c r="S46" s="68"/>
      <c r="T46" s="79"/>
      <c r="U46" s="79"/>
      <c r="V46" s="79"/>
      <c r="W46" s="79"/>
      <c r="AC46" s="254"/>
      <c r="AD46" s="251" t="s">
        <v>42</v>
      </c>
      <c r="AE46" s="252"/>
      <c r="AF46" s="252"/>
      <c r="AG46" s="252"/>
      <c r="AH46" s="252"/>
      <c r="AI46" s="271" t="s">
        <v>43</v>
      </c>
      <c r="AJ46" s="272"/>
      <c r="AK46" s="272"/>
      <c r="AL46" s="272"/>
      <c r="AM46" s="273"/>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54"/>
      <c r="AD47" s="274" t="str">
        <f>IFERROR(VLOOKUP(L10,リスト!B2:E8,4,FALSE)*AJ10,"")</f>
        <v/>
      </c>
      <c r="AE47" s="275"/>
      <c r="AF47" s="275"/>
      <c r="AG47" s="278" t="s">
        <v>6</v>
      </c>
      <c r="AH47" s="278"/>
      <c r="AI47" s="280" t="str">
        <f>IF(AD47="","",MIN(AD47,ROUNDDOWN(H55/1000,0)))</f>
        <v/>
      </c>
      <c r="AJ47" s="281"/>
      <c r="AK47" s="281"/>
      <c r="AL47" s="278" t="s">
        <v>6</v>
      </c>
      <c r="AM47" s="279"/>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54"/>
      <c r="AD48" s="276"/>
      <c r="AE48" s="277"/>
      <c r="AF48" s="277"/>
      <c r="AG48" s="278"/>
      <c r="AH48" s="278"/>
      <c r="AI48" s="282"/>
      <c r="AJ48" s="283"/>
      <c r="AK48" s="283"/>
      <c r="AL48" s="278"/>
      <c r="AM48" s="279"/>
      <c r="AT48" s="4"/>
    </row>
    <row r="49" spans="1:48" ht="15" customHeight="1">
      <c r="A49" s="183" t="s">
        <v>44</v>
      </c>
      <c r="B49" s="184"/>
      <c r="C49" s="184"/>
      <c r="D49" s="184"/>
      <c r="E49" s="184"/>
      <c r="F49" s="184"/>
      <c r="G49" s="185"/>
      <c r="H49" s="184" t="s">
        <v>45</v>
      </c>
      <c r="I49" s="184"/>
      <c r="J49" s="184"/>
      <c r="K49" s="184"/>
      <c r="L49" s="184"/>
      <c r="M49" s="183" t="s">
        <v>226</v>
      </c>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5"/>
    </row>
    <row r="50" spans="1:48" ht="15" customHeight="1">
      <c r="A50" s="87" t="s">
        <v>198</v>
      </c>
      <c r="B50" s="88"/>
      <c r="D50" s="88"/>
      <c r="E50" s="89"/>
      <c r="F50" s="89"/>
      <c r="G50" s="90"/>
      <c r="H50" s="191"/>
      <c r="I50" s="191"/>
      <c r="J50" s="191"/>
      <c r="K50" s="191"/>
      <c r="L50" s="191"/>
      <c r="M50" s="284"/>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6"/>
    </row>
    <row r="51" spans="1:48" ht="15" customHeight="1">
      <c r="A51" s="72" t="s">
        <v>49</v>
      </c>
      <c r="B51" s="73"/>
      <c r="C51" s="73"/>
      <c r="D51" s="73"/>
      <c r="E51" s="74"/>
      <c r="F51" s="74"/>
      <c r="G51" s="75"/>
      <c r="H51" s="200"/>
      <c r="I51" s="200"/>
      <c r="J51" s="200"/>
      <c r="K51" s="200"/>
      <c r="L51" s="200"/>
      <c r="M51" s="287"/>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9"/>
    </row>
    <row r="52" spans="1:48" ht="15" customHeight="1">
      <c r="A52" s="72"/>
      <c r="B52" s="73"/>
      <c r="C52" s="73"/>
      <c r="D52" s="73"/>
      <c r="E52" s="74"/>
      <c r="F52" s="74"/>
      <c r="G52" s="75"/>
      <c r="H52" s="200"/>
      <c r="I52" s="200"/>
      <c r="J52" s="200"/>
      <c r="K52" s="200"/>
      <c r="L52" s="200"/>
      <c r="M52" s="287"/>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9"/>
    </row>
    <row r="53" spans="1:48" ht="15" customHeight="1">
      <c r="A53" s="72"/>
      <c r="B53" s="73"/>
      <c r="C53" s="73"/>
      <c r="D53" s="73"/>
      <c r="E53" s="74"/>
      <c r="F53" s="74"/>
      <c r="G53" s="75"/>
      <c r="H53" s="200"/>
      <c r="I53" s="200"/>
      <c r="J53" s="200"/>
      <c r="K53" s="200"/>
      <c r="L53" s="200"/>
      <c r="M53" s="287"/>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9"/>
    </row>
    <row r="54" spans="1:48" ht="15" customHeight="1">
      <c r="A54" s="72"/>
      <c r="B54" s="73"/>
      <c r="C54" s="73"/>
      <c r="D54" s="73"/>
      <c r="E54" s="74"/>
      <c r="F54" s="74"/>
      <c r="G54" s="75"/>
      <c r="H54" s="200"/>
      <c r="I54" s="200"/>
      <c r="J54" s="200"/>
      <c r="K54" s="200"/>
      <c r="L54" s="200"/>
      <c r="M54" s="287"/>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9"/>
    </row>
    <row r="55" spans="1:48" ht="15" customHeight="1">
      <c r="A55" s="76" t="s">
        <v>24</v>
      </c>
      <c r="B55" s="80"/>
      <c r="C55" s="80"/>
      <c r="D55" s="80"/>
      <c r="E55" s="77"/>
      <c r="F55" s="77"/>
      <c r="G55" s="78"/>
      <c r="H55" s="192">
        <f>SUM(H50:L54)</f>
        <v>0</v>
      </c>
      <c r="I55" s="192"/>
      <c r="J55" s="192"/>
      <c r="K55" s="192"/>
      <c r="L55" s="193"/>
      <c r="M55" s="194"/>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7"/>
    </row>
    <row r="56" spans="1:48" ht="4.5" customHeight="1">
      <c r="A56" s="140"/>
      <c r="B56" s="140"/>
      <c r="C56" s="140"/>
      <c r="D56" s="140"/>
      <c r="E56" s="143"/>
      <c r="F56" s="143"/>
      <c r="G56" s="143"/>
      <c r="H56" s="143"/>
      <c r="I56" s="143"/>
      <c r="J56" s="144"/>
      <c r="K56" s="144"/>
      <c r="L56" s="144"/>
      <c r="M56" s="144"/>
      <c r="N56" s="144"/>
      <c r="O56" s="143"/>
      <c r="P56" s="143"/>
      <c r="Q56" s="143"/>
      <c r="R56" s="143"/>
      <c r="S56" s="143"/>
      <c r="T56" s="143"/>
      <c r="U56" s="143"/>
      <c r="V56" s="143"/>
      <c r="W56" s="143"/>
      <c r="X56" s="143"/>
      <c r="Y56" s="145"/>
      <c r="Z56" s="145"/>
      <c r="AA56" s="145"/>
      <c r="AB56" s="145"/>
      <c r="AC56" s="145"/>
      <c r="AD56" s="145"/>
      <c r="AE56" s="143"/>
      <c r="AF56" s="143"/>
      <c r="AG56" s="143"/>
      <c r="AH56" s="143"/>
      <c r="AI56" s="143"/>
      <c r="AJ56" s="143"/>
      <c r="AK56" s="143"/>
      <c r="AL56" s="143"/>
      <c r="AM56" s="143"/>
    </row>
    <row r="57" spans="1:48">
      <c r="A57" s="2" t="s">
        <v>193</v>
      </c>
    </row>
    <row r="58" spans="1:48">
      <c r="A58" s="2" t="s">
        <v>225</v>
      </c>
    </row>
    <row r="59" spans="1:48">
      <c r="AI59" s="199"/>
      <c r="AJ59" s="199"/>
      <c r="AK59" s="199"/>
      <c r="AL59" s="199"/>
      <c r="AM59" s="199"/>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3">
    <dataValidation allowBlank="1" sqref="D9:G9" xr:uid="{1C29AE24-5CB1-4D84-88AE-A17B7638CC15}"/>
    <dataValidation type="list" allowBlank="1" showInputMessage="1" showErrorMessage="1" sqref="X15:Z17 X21:Z22" xr:uid="{D9AA79B5-E8B5-4D0F-8226-F94365A587ED}">
      <formula1>"✔"</formula1>
    </dataValidation>
    <dataValidation imeMode="halfAlpha" allowBlank="1" showInputMessage="1" showErrorMessage="1" sqref="S26:V28 J26:N28 S37:V37 J37:N37" xr:uid="{903BE488-01C4-40CF-ACFA-A0412CC75E37}"/>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C1117796-7691-4FAB-964C-7A09041FF7E2}">
          <x14:formula1>
            <xm:f>リスト!$B$2:$B$8</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08699-5C4B-43C9-9994-0AA6DCB91FCE}">
  <dimension ref="A1:AV59"/>
  <sheetViews>
    <sheetView showGridLines="0" showZeros="0" topLeftCell="A8" zoomScaleNormal="100" zoomScaleSheetLayoutView="100" workbookViewId="0">
      <selection activeCell="P19" sqref="P19:V1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13" t="s">
        <v>201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5"/>
    </row>
    <row r="4" spans="1:48" ht="9"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row>
    <row r="5" spans="1:48">
      <c r="A5" s="216" t="s">
        <v>28</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8"/>
    </row>
    <row r="6" spans="1:48" ht="4.5" customHeight="1">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row>
    <row r="7" spans="1:48" ht="17.25" customHeight="1">
      <c r="A7" s="183" t="s">
        <v>29</v>
      </c>
      <c r="B7" s="184"/>
      <c r="C7" s="184"/>
      <c r="D7" s="184"/>
      <c r="E7" s="184"/>
      <c r="F7" s="184"/>
      <c r="G7" s="185"/>
      <c r="H7" s="238"/>
      <c r="I7" s="239"/>
      <c r="J7" s="239"/>
      <c r="K7" s="239"/>
      <c r="L7" s="239"/>
      <c r="M7" s="239"/>
      <c r="N7" s="240"/>
      <c r="O7" s="183" t="s">
        <v>30</v>
      </c>
      <c r="P7" s="184"/>
      <c r="Q7" s="184"/>
      <c r="R7" s="184"/>
      <c r="S7" s="185"/>
      <c r="T7" s="241"/>
      <c r="U7" s="242"/>
      <c r="V7" s="242"/>
      <c r="W7" s="242"/>
      <c r="X7" s="242"/>
      <c r="Y7" s="242"/>
      <c r="Z7" s="242"/>
      <c r="AA7" s="242"/>
      <c r="AB7" s="242"/>
      <c r="AC7" s="242"/>
      <c r="AD7" s="242"/>
      <c r="AE7" s="242"/>
      <c r="AF7" s="242"/>
      <c r="AG7" s="242"/>
      <c r="AH7" s="242"/>
      <c r="AI7" s="242"/>
      <c r="AJ7" s="242"/>
      <c r="AK7" s="242"/>
      <c r="AL7" s="242"/>
      <c r="AM7" s="243"/>
    </row>
    <row r="8" spans="1:48">
      <c r="A8" s="219" t="s">
        <v>31</v>
      </c>
      <c r="B8" s="220"/>
      <c r="C8" s="221"/>
      <c r="D8" s="183" t="s">
        <v>32</v>
      </c>
      <c r="E8" s="184"/>
      <c r="F8" s="184"/>
      <c r="G8" s="185"/>
      <c r="H8" s="183" t="s">
        <v>20</v>
      </c>
      <c r="I8" s="184"/>
      <c r="J8" s="184"/>
      <c r="K8" s="184"/>
      <c r="L8" s="184"/>
      <c r="M8" s="184"/>
      <c r="N8" s="184"/>
      <c r="O8" s="184"/>
      <c r="P8" s="184"/>
      <c r="Q8" s="184"/>
      <c r="R8" s="184"/>
      <c r="S8" s="185"/>
      <c r="T8" s="219" t="s">
        <v>33</v>
      </c>
      <c r="U8" s="220"/>
      <c r="V8" s="221"/>
      <c r="W8" s="183" t="s">
        <v>14</v>
      </c>
      <c r="X8" s="184"/>
      <c r="Y8" s="184"/>
      <c r="Z8" s="184"/>
      <c r="AA8" s="184"/>
      <c r="AB8" s="184"/>
      <c r="AC8" s="184"/>
      <c r="AD8" s="184"/>
      <c r="AE8" s="184"/>
      <c r="AF8" s="185"/>
      <c r="AG8" s="226" t="s">
        <v>34</v>
      </c>
      <c r="AH8" s="227"/>
      <c r="AI8" s="227"/>
      <c r="AJ8" s="227"/>
      <c r="AK8" s="227"/>
      <c r="AL8" s="227"/>
      <c r="AM8" s="228"/>
    </row>
    <row r="9" spans="1:48" ht="17.25" customHeight="1">
      <c r="A9" s="222"/>
      <c r="B9" s="189"/>
      <c r="C9" s="190"/>
      <c r="D9" s="223" t="s">
        <v>189</v>
      </c>
      <c r="E9" s="224"/>
      <c r="F9" s="224"/>
      <c r="G9" s="225"/>
      <c r="H9" s="229"/>
      <c r="I9" s="230"/>
      <c r="J9" s="230"/>
      <c r="K9" s="230"/>
      <c r="L9" s="230"/>
      <c r="M9" s="230"/>
      <c r="N9" s="230"/>
      <c r="O9" s="230"/>
      <c r="P9" s="230"/>
      <c r="Q9" s="230"/>
      <c r="R9" s="230"/>
      <c r="S9" s="231"/>
      <c r="T9" s="222"/>
      <c r="U9" s="189"/>
      <c r="V9" s="190"/>
      <c r="W9" s="232"/>
      <c r="X9" s="233"/>
      <c r="Y9" s="233"/>
      <c r="Z9" s="233"/>
      <c r="AA9" s="233"/>
      <c r="AB9" s="233"/>
      <c r="AC9" s="233"/>
      <c r="AD9" s="233"/>
      <c r="AE9" s="233"/>
      <c r="AF9" s="234"/>
      <c r="AG9" s="235" t="s">
        <v>211</v>
      </c>
      <c r="AH9" s="236"/>
      <c r="AI9" s="236"/>
      <c r="AJ9" s="236"/>
      <c r="AK9" s="236"/>
      <c r="AL9" s="236"/>
      <c r="AM9" s="237"/>
      <c r="AV9" s="3"/>
    </row>
    <row r="10" spans="1:48" s="3" customFormat="1" ht="20.25" customHeight="1">
      <c r="A10" s="183" t="s">
        <v>35</v>
      </c>
      <c r="B10" s="184"/>
      <c r="C10" s="184"/>
      <c r="D10" s="184"/>
      <c r="E10" s="184"/>
      <c r="F10" s="184"/>
      <c r="G10" s="184"/>
      <c r="H10" s="184"/>
      <c r="I10" s="184"/>
      <c r="J10" s="184"/>
      <c r="K10" s="185"/>
      <c r="L10" s="258"/>
      <c r="M10" s="259"/>
      <c r="N10" s="259"/>
      <c r="O10" s="259"/>
      <c r="P10" s="259"/>
      <c r="Q10" s="259"/>
      <c r="R10" s="259"/>
      <c r="S10" s="259"/>
      <c r="T10" s="259"/>
      <c r="U10" s="259"/>
      <c r="V10" s="259"/>
      <c r="W10" s="259"/>
      <c r="X10" s="259"/>
      <c r="Y10" s="259"/>
      <c r="Z10" s="259"/>
      <c r="AA10" s="259"/>
      <c r="AB10" s="259"/>
      <c r="AC10" s="259"/>
      <c r="AD10" s="259"/>
      <c r="AE10" s="259"/>
      <c r="AF10" s="260"/>
      <c r="AG10" s="245" t="s">
        <v>36</v>
      </c>
      <c r="AH10" s="227"/>
      <c r="AI10" s="228"/>
      <c r="AJ10" s="242"/>
      <c r="AK10" s="242"/>
      <c r="AL10" s="246" t="s">
        <v>37</v>
      </c>
      <c r="AM10" s="247"/>
      <c r="AP10" s="244"/>
      <c r="AQ10" s="244"/>
      <c r="AR10" s="244"/>
      <c r="AS10" s="244"/>
      <c r="AT10" s="244"/>
      <c r="AU10" s="244"/>
    </row>
    <row r="11" spans="1:48" s="3" customFormat="1" ht="18" hidden="1" customHeight="1">
      <c r="A11" s="248" t="s">
        <v>38</v>
      </c>
      <c r="B11" s="249"/>
      <c r="C11" s="249"/>
      <c r="D11" s="249"/>
      <c r="E11" s="249"/>
      <c r="F11" s="249"/>
      <c r="G11" s="249"/>
      <c r="H11" s="250"/>
      <c r="I11" s="5"/>
      <c r="J11" s="128"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1"/>
      <c r="B12" s="131"/>
      <c r="C12" s="131"/>
      <c r="D12" s="131"/>
      <c r="E12" s="131"/>
      <c r="F12" s="131"/>
      <c r="G12" s="131"/>
      <c r="H12" s="131"/>
      <c r="I12" s="132"/>
      <c r="J12" s="133"/>
      <c r="K12" s="132"/>
      <c r="L12" s="130"/>
      <c r="M12" s="130"/>
      <c r="N12" s="130"/>
      <c r="O12" s="130"/>
      <c r="P12" s="130"/>
      <c r="Q12" s="130"/>
      <c r="R12" s="130"/>
      <c r="S12" s="130"/>
      <c r="T12" s="130"/>
      <c r="U12" s="132"/>
      <c r="V12" s="130"/>
      <c r="W12" s="130"/>
      <c r="X12" s="130"/>
      <c r="Y12" s="133"/>
      <c r="Z12" s="134"/>
      <c r="AA12" s="132"/>
      <c r="AB12" s="130"/>
      <c r="AC12" s="130"/>
      <c r="AD12" s="130"/>
      <c r="AE12" s="130"/>
      <c r="AF12" s="130"/>
      <c r="AG12" s="130"/>
      <c r="AH12" s="130"/>
      <c r="AI12" s="130"/>
      <c r="AJ12" s="130"/>
      <c r="AK12" s="130"/>
      <c r="AL12" s="130"/>
      <c r="AM12" s="130"/>
    </row>
    <row r="13" spans="1:48" s="3" customFormat="1" ht="12">
      <c r="A13" s="216" t="s">
        <v>39</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row>
    <row r="14" spans="1:48" s="3" customFormat="1" ht="3" customHeight="1">
      <c r="I14" s="85"/>
      <c r="J14" s="13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07" t="s">
        <v>190</v>
      </c>
      <c r="B15" s="208"/>
      <c r="C15" s="208"/>
      <c r="D15" s="208"/>
      <c r="E15" s="208"/>
      <c r="F15" s="208"/>
      <c r="G15" s="208"/>
      <c r="H15" s="208"/>
      <c r="I15" s="208"/>
      <c r="J15" s="208"/>
      <c r="K15" s="208"/>
      <c r="L15" s="208"/>
      <c r="M15" s="208"/>
      <c r="N15" s="208"/>
      <c r="O15" s="208"/>
      <c r="P15" s="208"/>
      <c r="Q15" s="208"/>
      <c r="R15" s="208"/>
      <c r="S15" s="208"/>
      <c r="T15" s="208"/>
      <c r="U15" s="208"/>
      <c r="V15" s="208"/>
      <c r="W15" s="209"/>
      <c r="X15" s="204" t="s">
        <v>40</v>
      </c>
      <c r="Y15" s="205"/>
      <c r="Z15" s="206"/>
      <c r="AA15" s="261" t="s">
        <v>187</v>
      </c>
      <c r="AB15" s="262"/>
      <c r="AC15" s="262"/>
      <c r="AD15" s="262"/>
      <c r="AE15" s="262"/>
      <c r="AF15" s="262"/>
      <c r="AG15" s="262"/>
      <c r="AH15" s="262"/>
      <c r="AI15" s="262"/>
      <c r="AJ15" s="262"/>
      <c r="AK15" s="262"/>
      <c r="AL15" s="262"/>
      <c r="AM15" s="262"/>
    </row>
    <row r="16" spans="1:48" s="3" customFormat="1" ht="18" hidden="1" customHeight="1">
      <c r="A16" s="207" t="s">
        <v>191</v>
      </c>
      <c r="B16" s="208"/>
      <c r="C16" s="208"/>
      <c r="D16" s="208"/>
      <c r="E16" s="208"/>
      <c r="F16" s="208"/>
      <c r="G16" s="208"/>
      <c r="H16" s="208"/>
      <c r="I16" s="208"/>
      <c r="J16" s="208"/>
      <c r="K16" s="208"/>
      <c r="L16" s="208"/>
      <c r="M16" s="208"/>
      <c r="N16" s="208"/>
      <c r="O16" s="208"/>
      <c r="P16" s="208"/>
      <c r="Q16" s="208"/>
      <c r="R16" s="208"/>
      <c r="S16" s="208"/>
      <c r="T16" s="208"/>
      <c r="U16" s="208"/>
      <c r="V16" s="208"/>
      <c r="W16" s="209"/>
      <c r="X16" s="204" t="s">
        <v>40</v>
      </c>
      <c r="Y16" s="205"/>
      <c r="Z16" s="206"/>
      <c r="AA16" s="261" t="s">
        <v>186</v>
      </c>
      <c r="AB16" s="262"/>
      <c r="AC16" s="262"/>
      <c r="AD16" s="262"/>
      <c r="AE16" s="262"/>
      <c r="AF16" s="262"/>
      <c r="AG16" s="262"/>
      <c r="AH16" s="262"/>
      <c r="AI16" s="262"/>
      <c r="AJ16" s="262"/>
      <c r="AK16" s="262"/>
      <c r="AL16" s="262"/>
      <c r="AM16" s="262"/>
    </row>
    <row r="17" spans="1:48" s="3" customFormat="1" ht="18" customHeight="1">
      <c r="A17" s="210" t="s">
        <v>185</v>
      </c>
      <c r="B17" s="211"/>
      <c r="C17" s="211"/>
      <c r="D17" s="211"/>
      <c r="E17" s="211"/>
      <c r="F17" s="211"/>
      <c r="G17" s="211"/>
      <c r="H17" s="211"/>
      <c r="I17" s="211"/>
      <c r="J17" s="211"/>
      <c r="K17" s="211"/>
      <c r="L17" s="211"/>
      <c r="M17" s="211"/>
      <c r="N17" s="211"/>
      <c r="O17" s="211"/>
      <c r="P17" s="211"/>
      <c r="Q17" s="211"/>
      <c r="R17" s="211"/>
      <c r="S17" s="211"/>
      <c r="T17" s="211"/>
      <c r="U17" s="211"/>
      <c r="V17" s="211"/>
      <c r="W17" s="212"/>
      <c r="X17" s="204" t="s">
        <v>40</v>
      </c>
      <c r="Y17" s="205"/>
      <c r="Z17" s="206"/>
      <c r="AA17" s="146"/>
      <c r="AB17" s="146"/>
      <c r="AC17" s="146"/>
      <c r="AD17" s="146"/>
      <c r="AE17" s="146"/>
      <c r="AF17" s="146"/>
      <c r="AG17" s="146"/>
      <c r="AH17" s="146"/>
      <c r="AI17" s="146"/>
      <c r="AJ17" s="146"/>
      <c r="AK17" s="146"/>
      <c r="AL17" s="146"/>
      <c r="AM17" s="146"/>
    </row>
    <row r="18" spans="1:48" s="3" customFormat="1" ht="6" customHeight="1">
      <c r="I18" s="85"/>
      <c r="J18" s="135"/>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16" t="s">
        <v>192</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8"/>
    </row>
    <row r="20" spans="1:48" s="3" customFormat="1" ht="3" customHeight="1">
      <c r="I20" s="85"/>
      <c r="J20" s="13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07" t="s">
        <v>197</v>
      </c>
      <c r="B21" s="208"/>
      <c r="C21" s="208"/>
      <c r="D21" s="208"/>
      <c r="E21" s="208"/>
      <c r="F21" s="208"/>
      <c r="G21" s="208"/>
      <c r="H21" s="208"/>
      <c r="I21" s="208"/>
      <c r="J21" s="208"/>
      <c r="K21" s="208"/>
      <c r="L21" s="208"/>
      <c r="M21" s="208"/>
      <c r="N21" s="208"/>
      <c r="O21" s="208"/>
      <c r="P21" s="208"/>
      <c r="Q21" s="208"/>
      <c r="R21" s="208"/>
      <c r="S21" s="208"/>
      <c r="T21" s="208"/>
      <c r="U21" s="208"/>
      <c r="V21" s="208"/>
      <c r="W21" s="208"/>
      <c r="X21" s="204" t="s">
        <v>40</v>
      </c>
      <c r="Y21" s="205"/>
      <c r="Z21" s="206"/>
      <c r="AA21" s="148"/>
      <c r="AB21" s="148"/>
      <c r="AC21" s="148"/>
      <c r="AD21" s="148"/>
      <c r="AE21" s="148"/>
      <c r="AF21" s="148"/>
      <c r="AG21" s="148"/>
    </row>
    <row r="22" spans="1:48" s="3" customFormat="1" ht="18" hidden="1" customHeight="1">
      <c r="A22" s="207" t="s">
        <v>194</v>
      </c>
      <c r="B22" s="208"/>
      <c r="C22" s="208"/>
      <c r="D22" s="208"/>
      <c r="E22" s="208"/>
      <c r="F22" s="208"/>
      <c r="G22" s="208"/>
      <c r="H22" s="208"/>
      <c r="I22" s="208"/>
      <c r="J22" s="208"/>
      <c r="K22" s="208"/>
      <c r="L22" s="208"/>
      <c r="M22" s="208"/>
      <c r="N22" s="208"/>
      <c r="O22" s="208"/>
      <c r="P22" s="208"/>
      <c r="Q22" s="208"/>
      <c r="R22" s="208"/>
      <c r="S22" s="208"/>
      <c r="T22" s="208"/>
      <c r="U22" s="208"/>
      <c r="V22" s="208"/>
      <c r="W22" s="208"/>
      <c r="X22" s="204" t="s">
        <v>40</v>
      </c>
      <c r="Y22" s="205"/>
      <c r="Z22" s="206"/>
      <c r="AA22" s="148"/>
      <c r="AB22" s="148"/>
      <c r="AC22" s="148"/>
      <c r="AD22" s="148"/>
      <c r="AE22" s="148"/>
      <c r="AF22" s="148"/>
      <c r="AG22" s="148"/>
    </row>
    <row r="23" spans="1:48" s="3" customFormat="1" ht="6" customHeight="1">
      <c r="I23" s="85"/>
      <c r="J23" s="135"/>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16" t="s">
        <v>41</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8"/>
    </row>
    <row r="25" spans="1:48" s="3" customFormat="1" ht="3" customHeight="1">
      <c r="I25" s="85"/>
      <c r="J25" s="135"/>
      <c r="L25" s="6"/>
      <c r="M25" s="6"/>
      <c r="N25" s="6"/>
      <c r="O25" s="6"/>
      <c r="P25" s="6"/>
      <c r="Q25" s="6"/>
      <c r="R25" s="6"/>
      <c r="S25" s="6"/>
      <c r="T25" s="6"/>
      <c r="U25" s="6"/>
      <c r="V25" s="6"/>
      <c r="W25" s="6"/>
      <c r="X25" s="6"/>
      <c r="Y25" s="6"/>
      <c r="Z25" s="6"/>
      <c r="AA25" s="6"/>
      <c r="AB25" s="6"/>
      <c r="AC25" s="6"/>
      <c r="AD25" s="6"/>
      <c r="AE25" s="6"/>
      <c r="AF25" s="6"/>
      <c r="AG25" s="6"/>
      <c r="AH25" s="152"/>
      <c r="AI25" s="6"/>
      <c r="AJ25" s="6"/>
      <c r="AK25" s="6"/>
      <c r="AL25" s="6"/>
      <c r="AM25" s="6"/>
    </row>
    <row r="26" spans="1:48" ht="19.5" hidden="1" customHeight="1">
      <c r="A26" s="136" t="s">
        <v>181</v>
      </c>
      <c r="B26" s="3"/>
      <c r="C26" s="125"/>
      <c r="D26" s="3"/>
      <c r="E26" s="137"/>
      <c r="F26" s="3"/>
      <c r="G26" s="3"/>
      <c r="H26" s="3"/>
      <c r="I26" s="3"/>
      <c r="J26" s="138"/>
      <c r="K26" s="138"/>
      <c r="L26" s="138"/>
      <c r="M26" s="138"/>
      <c r="N26" s="138"/>
      <c r="O26" s="139"/>
      <c r="P26" s="125"/>
      <c r="S26" s="138"/>
      <c r="T26" s="135"/>
      <c r="U26" s="138"/>
      <c r="V26" s="138"/>
      <c r="W26" s="125"/>
      <c r="AC26" s="254"/>
      <c r="AD26" s="251" t="s">
        <v>42</v>
      </c>
      <c r="AE26" s="252"/>
      <c r="AF26" s="252"/>
      <c r="AG26" s="252"/>
      <c r="AH26" s="253"/>
      <c r="AI26" s="271" t="s">
        <v>43</v>
      </c>
      <c r="AJ26" s="272"/>
      <c r="AK26" s="272"/>
      <c r="AL26" s="272"/>
      <c r="AM26" s="273"/>
      <c r="AV26" s="3"/>
    </row>
    <row r="27" spans="1:48" hidden="1">
      <c r="A27" s="136"/>
      <c r="B27" s="3"/>
      <c r="C27" s="125"/>
      <c r="D27" s="3"/>
      <c r="E27" s="137"/>
      <c r="F27" s="3"/>
      <c r="G27" s="3"/>
      <c r="H27" s="3"/>
      <c r="I27" s="3"/>
      <c r="J27" s="138"/>
      <c r="K27" s="138"/>
      <c r="L27" s="138"/>
      <c r="M27" s="138"/>
      <c r="N27" s="138"/>
      <c r="O27" s="139"/>
      <c r="P27" s="125"/>
      <c r="S27" s="138"/>
      <c r="T27" s="135"/>
      <c r="U27" s="138"/>
      <c r="V27" s="138"/>
      <c r="W27" s="127"/>
      <c r="AC27" s="254"/>
      <c r="AD27" s="255" t="str">
        <f>IFERROR(VLOOKUP(L10,リスト!#REF!,2,FALSE),IFERROR(VLOOKUP(L10,リスト!B2:D8,2,FALSE)*AJ10,""))</f>
        <v/>
      </c>
      <c r="AE27" s="256"/>
      <c r="AF27" s="256"/>
      <c r="AG27" s="257" t="s">
        <v>6</v>
      </c>
      <c r="AH27" s="257"/>
      <c r="AI27" s="267">
        <f>MIN(AD27,ROUNDDOWN((H35+H44)/1000,0))</f>
        <v>0</v>
      </c>
      <c r="AJ27" s="268"/>
      <c r="AK27" s="268"/>
      <c r="AL27" s="263" t="s">
        <v>6</v>
      </c>
      <c r="AM27" s="264"/>
    </row>
    <row r="28" spans="1:48" ht="14.25" hidden="1" thickBot="1">
      <c r="A28" s="125" t="s">
        <v>183</v>
      </c>
      <c r="B28" s="3"/>
      <c r="C28" s="125"/>
      <c r="D28" s="3"/>
      <c r="E28" s="137"/>
      <c r="F28" s="3"/>
      <c r="G28" s="3"/>
      <c r="H28" s="3"/>
      <c r="I28" s="3"/>
      <c r="J28" s="138"/>
      <c r="K28" s="138"/>
      <c r="L28" s="138"/>
      <c r="M28" s="138"/>
      <c r="N28" s="138"/>
      <c r="O28" s="139"/>
      <c r="P28" s="125"/>
      <c r="S28" s="138"/>
      <c r="T28" s="135"/>
      <c r="U28" s="138"/>
      <c r="V28" s="138"/>
      <c r="W28" s="127"/>
      <c r="AC28" s="254"/>
      <c r="AD28" s="255"/>
      <c r="AE28" s="256"/>
      <c r="AF28" s="256"/>
      <c r="AG28" s="257"/>
      <c r="AH28" s="257"/>
      <c r="AI28" s="269"/>
      <c r="AJ28" s="270"/>
      <c r="AK28" s="270"/>
      <c r="AL28" s="265"/>
      <c r="AM28" s="266"/>
    </row>
    <row r="29" spans="1:48" ht="15" hidden="1" customHeight="1">
      <c r="A29" s="183" t="s">
        <v>44</v>
      </c>
      <c r="B29" s="184"/>
      <c r="C29" s="184"/>
      <c r="D29" s="184"/>
      <c r="E29" s="184"/>
      <c r="F29" s="184"/>
      <c r="G29" s="185"/>
      <c r="H29" s="184" t="s">
        <v>45</v>
      </c>
      <c r="I29" s="184"/>
      <c r="J29" s="184"/>
      <c r="K29" s="184"/>
      <c r="L29" s="184"/>
      <c r="M29" s="183" t="s">
        <v>46</v>
      </c>
      <c r="N29" s="184"/>
      <c r="O29" s="184"/>
      <c r="P29" s="184"/>
      <c r="Q29" s="184"/>
      <c r="R29" s="184"/>
      <c r="S29" s="184"/>
      <c r="T29" s="184"/>
      <c r="U29" s="184"/>
      <c r="V29" s="184"/>
      <c r="W29" s="184"/>
      <c r="X29" s="184"/>
      <c r="Y29" s="184"/>
      <c r="Z29" s="184"/>
      <c r="AA29" s="184"/>
      <c r="AB29" s="184"/>
      <c r="AC29" s="184"/>
      <c r="AD29" s="184"/>
      <c r="AE29" s="184"/>
      <c r="AF29" s="184"/>
      <c r="AG29" s="184"/>
      <c r="AH29" s="184"/>
      <c r="AI29" s="189"/>
      <c r="AJ29" s="189"/>
      <c r="AK29" s="189"/>
      <c r="AL29" s="189"/>
      <c r="AM29" s="190"/>
    </row>
    <row r="30" spans="1:48" ht="15" hidden="1" customHeight="1">
      <c r="A30" s="87" t="s">
        <v>47</v>
      </c>
      <c r="B30" s="88"/>
      <c r="C30" s="88"/>
      <c r="D30" s="88"/>
      <c r="E30" s="89"/>
      <c r="F30" s="89"/>
      <c r="G30" s="90"/>
      <c r="H30" s="191"/>
      <c r="I30" s="191"/>
      <c r="J30" s="191"/>
      <c r="K30" s="191"/>
      <c r="L30" s="191"/>
      <c r="M30" s="186"/>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8"/>
    </row>
    <row r="31" spans="1:48" ht="15" hidden="1" customHeight="1">
      <c r="A31" s="72" t="s">
        <v>48</v>
      </c>
      <c r="B31" s="73"/>
      <c r="C31" s="73"/>
      <c r="D31" s="73"/>
      <c r="E31" s="74"/>
      <c r="F31" s="74"/>
      <c r="G31" s="75"/>
      <c r="H31" s="200"/>
      <c r="I31" s="200"/>
      <c r="J31" s="200"/>
      <c r="K31" s="200"/>
      <c r="L31" s="200"/>
      <c r="M31" s="201"/>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3"/>
    </row>
    <row r="32" spans="1:48" ht="15" hidden="1" customHeight="1">
      <c r="A32" s="72" t="s">
        <v>49</v>
      </c>
      <c r="B32" s="73"/>
      <c r="C32" s="73"/>
      <c r="D32" s="73"/>
      <c r="E32" s="74"/>
      <c r="F32" s="74"/>
      <c r="G32" s="75"/>
      <c r="H32" s="200"/>
      <c r="I32" s="200"/>
      <c r="J32" s="200"/>
      <c r="K32" s="200"/>
      <c r="L32" s="200"/>
      <c r="M32" s="201"/>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3"/>
    </row>
    <row r="33" spans="1:48" ht="15" hidden="1" customHeight="1">
      <c r="A33" s="72" t="s">
        <v>50</v>
      </c>
      <c r="B33" s="73"/>
      <c r="C33" s="73"/>
      <c r="D33" s="73"/>
      <c r="E33" s="74"/>
      <c r="F33" s="74"/>
      <c r="G33" s="75"/>
      <c r="H33" s="200"/>
      <c r="I33" s="200"/>
      <c r="J33" s="200"/>
      <c r="K33" s="200"/>
      <c r="L33" s="200"/>
      <c r="M33" s="201"/>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3"/>
      <c r="AV33" s="3"/>
    </row>
    <row r="34" spans="1:48" ht="15" hidden="1" customHeight="1">
      <c r="A34" s="72" t="s">
        <v>51</v>
      </c>
      <c r="B34" s="73"/>
      <c r="C34" s="73"/>
      <c r="D34" s="73"/>
      <c r="E34" s="74"/>
      <c r="F34" s="74"/>
      <c r="G34" s="75"/>
      <c r="H34" s="200"/>
      <c r="I34" s="200"/>
      <c r="J34" s="200"/>
      <c r="K34" s="200"/>
      <c r="L34" s="200"/>
      <c r="M34" s="201"/>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3"/>
    </row>
    <row r="35" spans="1:48" ht="15" hidden="1" customHeight="1">
      <c r="A35" s="76" t="s">
        <v>24</v>
      </c>
      <c r="B35" s="77"/>
      <c r="C35" s="77"/>
      <c r="D35" s="77"/>
      <c r="E35" s="77"/>
      <c r="F35" s="77"/>
      <c r="G35" s="78"/>
      <c r="H35" s="192">
        <f>SUM(H30:L34)</f>
        <v>0</v>
      </c>
      <c r="I35" s="192"/>
      <c r="J35" s="192"/>
      <c r="K35" s="192"/>
      <c r="L35" s="193"/>
      <c r="M35" s="194"/>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7"/>
    </row>
    <row r="36" spans="1:48" hidden="1">
      <c r="A36" s="136"/>
      <c r="B36" s="3"/>
      <c r="C36" s="125"/>
      <c r="D36" s="3"/>
      <c r="E36" s="137"/>
      <c r="F36" s="3"/>
      <c r="G36" s="3"/>
      <c r="H36" s="3"/>
      <c r="I36" s="3"/>
      <c r="J36" s="138"/>
      <c r="K36" s="138"/>
      <c r="L36" s="138"/>
      <c r="M36" s="138"/>
      <c r="N36" s="138"/>
      <c r="O36" s="139"/>
      <c r="P36" s="125"/>
      <c r="S36" s="138"/>
      <c r="T36" s="135"/>
      <c r="U36" s="138"/>
      <c r="V36" s="138"/>
      <c r="W36" s="127"/>
      <c r="AD36" s="125"/>
      <c r="AE36" s="126"/>
      <c r="AF36" s="126"/>
      <c r="AG36" s="126"/>
      <c r="AH36" s="127"/>
      <c r="AI36" s="198"/>
      <c r="AJ36" s="198"/>
      <c r="AK36" s="198"/>
      <c r="AL36" s="199"/>
      <c r="AM36" s="199"/>
    </row>
    <row r="37" spans="1:48" hidden="1">
      <c r="A37" s="125" t="s">
        <v>184</v>
      </c>
      <c r="B37" s="3"/>
      <c r="C37" s="125"/>
      <c r="D37" s="3"/>
      <c r="E37" s="137"/>
      <c r="F37" s="3"/>
      <c r="G37" s="3"/>
      <c r="H37" s="3"/>
      <c r="I37" s="3"/>
      <c r="J37" s="138"/>
      <c r="K37" s="138"/>
      <c r="L37" s="138"/>
      <c r="M37" s="138"/>
      <c r="N37" s="138"/>
      <c r="O37" s="139"/>
      <c r="P37" s="125"/>
      <c r="S37" s="138"/>
      <c r="T37" s="135"/>
      <c r="U37" s="138"/>
      <c r="V37" s="138"/>
      <c r="W37" s="127"/>
      <c r="AD37" s="125"/>
      <c r="AE37" s="126"/>
      <c r="AF37" s="126"/>
      <c r="AG37" s="126"/>
      <c r="AH37" s="127"/>
      <c r="AI37" s="198"/>
      <c r="AJ37" s="198"/>
      <c r="AK37" s="198"/>
      <c r="AL37" s="199"/>
      <c r="AM37" s="199"/>
    </row>
    <row r="38" spans="1:48" ht="15" hidden="1" customHeight="1">
      <c r="A38" s="183" t="s">
        <v>44</v>
      </c>
      <c r="B38" s="184"/>
      <c r="C38" s="184"/>
      <c r="D38" s="184"/>
      <c r="E38" s="184"/>
      <c r="F38" s="184"/>
      <c r="G38" s="185"/>
      <c r="H38" s="184" t="s">
        <v>45</v>
      </c>
      <c r="I38" s="184"/>
      <c r="J38" s="184"/>
      <c r="K38" s="184"/>
      <c r="L38" s="184"/>
      <c r="M38" s="183" t="s">
        <v>46</v>
      </c>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5"/>
    </row>
    <row r="39" spans="1:48" ht="15" hidden="1" customHeight="1">
      <c r="A39" s="87" t="s">
        <v>47</v>
      </c>
      <c r="B39" s="88"/>
      <c r="C39" s="88"/>
      <c r="D39" s="88"/>
      <c r="E39" s="89"/>
      <c r="F39" s="89"/>
      <c r="G39" s="90"/>
      <c r="H39" s="191"/>
      <c r="I39" s="191"/>
      <c r="J39" s="191"/>
      <c r="K39" s="191"/>
      <c r="L39" s="191"/>
      <c r="M39" s="186"/>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8"/>
    </row>
    <row r="40" spans="1:48" ht="15" hidden="1" customHeight="1">
      <c r="A40" s="72" t="s">
        <v>48</v>
      </c>
      <c r="B40" s="73"/>
      <c r="C40" s="73"/>
      <c r="D40" s="73"/>
      <c r="E40" s="74"/>
      <c r="F40" s="74"/>
      <c r="G40" s="75"/>
      <c r="H40" s="200"/>
      <c r="I40" s="200"/>
      <c r="J40" s="200"/>
      <c r="K40" s="200"/>
      <c r="L40" s="200"/>
      <c r="M40" s="201"/>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3"/>
    </row>
    <row r="41" spans="1:48" ht="15" hidden="1" customHeight="1">
      <c r="A41" s="72" t="s">
        <v>49</v>
      </c>
      <c r="B41" s="73"/>
      <c r="C41" s="73"/>
      <c r="D41" s="73"/>
      <c r="E41" s="74"/>
      <c r="F41" s="74"/>
      <c r="G41" s="75"/>
      <c r="H41" s="200"/>
      <c r="I41" s="200"/>
      <c r="J41" s="200"/>
      <c r="K41" s="200"/>
      <c r="L41" s="200"/>
      <c r="M41" s="201"/>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3"/>
    </row>
    <row r="42" spans="1:48" ht="15" hidden="1" customHeight="1">
      <c r="A42" s="72" t="s">
        <v>50</v>
      </c>
      <c r="B42" s="73"/>
      <c r="C42" s="73"/>
      <c r="D42" s="73"/>
      <c r="E42" s="74"/>
      <c r="F42" s="74"/>
      <c r="G42" s="75"/>
      <c r="H42" s="200"/>
      <c r="I42" s="200"/>
      <c r="J42" s="200"/>
      <c r="K42" s="200"/>
      <c r="L42" s="200"/>
      <c r="M42" s="201"/>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3"/>
      <c r="AV42" s="3"/>
    </row>
    <row r="43" spans="1:48" ht="15" hidden="1" customHeight="1">
      <c r="A43" s="72" t="s">
        <v>51</v>
      </c>
      <c r="B43" s="73"/>
      <c r="C43" s="73"/>
      <c r="D43" s="73"/>
      <c r="E43" s="74"/>
      <c r="F43" s="74"/>
      <c r="G43" s="75"/>
      <c r="H43" s="200"/>
      <c r="I43" s="200"/>
      <c r="J43" s="200"/>
      <c r="K43" s="200"/>
      <c r="L43" s="200"/>
      <c r="M43" s="201"/>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3"/>
    </row>
    <row r="44" spans="1:48" ht="15" hidden="1" customHeight="1">
      <c r="A44" s="76" t="s">
        <v>24</v>
      </c>
      <c r="B44" s="77"/>
      <c r="C44" s="77"/>
      <c r="D44" s="77"/>
      <c r="E44" s="77"/>
      <c r="F44" s="77"/>
      <c r="G44" s="78"/>
      <c r="H44" s="192">
        <f>SUM(H39:L43)</f>
        <v>0</v>
      </c>
      <c r="I44" s="192"/>
      <c r="J44" s="192"/>
      <c r="K44" s="192"/>
      <c r="L44" s="193"/>
      <c r="M44" s="194"/>
      <c r="N44" s="195"/>
      <c r="O44" s="195"/>
      <c r="P44" s="195"/>
      <c r="Q44" s="195"/>
      <c r="R44" s="195"/>
      <c r="S44" s="195"/>
      <c r="T44" s="195"/>
      <c r="U44" s="195"/>
      <c r="V44" s="195"/>
      <c r="W44" s="195"/>
      <c r="X44" s="195"/>
      <c r="Y44" s="195"/>
      <c r="Z44" s="195"/>
      <c r="AA44" s="195"/>
      <c r="AB44" s="195"/>
      <c r="AC44" s="195"/>
      <c r="AD44" s="195"/>
      <c r="AE44" s="195"/>
      <c r="AF44" s="195"/>
      <c r="AG44" s="195"/>
      <c r="AH44" s="196"/>
      <c r="AI44" s="195"/>
      <c r="AJ44" s="195"/>
      <c r="AK44" s="195"/>
      <c r="AL44" s="195"/>
      <c r="AM44" s="197"/>
    </row>
    <row r="45" spans="1:48" ht="6" customHeight="1" thickBot="1">
      <c r="A45" s="140"/>
      <c r="B45" s="140"/>
      <c r="C45" s="140"/>
      <c r="D45" s="140"/>
      <c r="E45" s="141"/>
      <c r="F45" s="141"/>
      <c r="G45" s="141"/>
      <c r="H45" s="141"/>
      <c r="I45" s="141"/>
      <c r="J45" s="142"/>
      <c r="K45" s="142"/>
      <c r="L45" s="142"/>
      <c r="M45" s="142"/>
      <c r="N45" s="142"/>
      <c r="AH45" s="151"/>
    </row>
    <row r="46" spans="1:48" s="3" customFormat="1" ht="19.5" customHeight="1">
      <c r="A46" s="147" t="s">
        <v>196</v>
      </c>
      <c r="B46" s="68"/>
      <c r="C46" s="68"/>
      <c r="D46" s="68"/>
      <c r="E46" s="68"/>
      <c r="F46" s="68"/>
      <c r="G46" s="68"/>
      <c r="H46" s="68"/>
      <c r="I46" s="69"/>
      <c r="J46" s="71"/>
      <c r="K46" s="68"/>
      <c r="L46" s="70"/>
      <c r="M46" s="70"/>
      <c r="N46" s="70"/>
      <c r="O46" s="68"/>
      <c r="P46" s="68"/>
      <c r="Q46" s="68"/>
      <c r="R46" s="68"/>
      <c r="S46" s="68"/>
      <c r="T46" s="79"/>
      <c r="U46" s="79"/>
      <c r="V46" s="79"/>
      <c r="W46" s="79"/>
      <c r="AC46" s="254"/>
      <c r="AD46" s="251" t="s">
        <v>42</v>
      </c>
      <c r="AE46" s="252"/>
      <c r="AF46" s="252"/>
      <c r="AG46" s="252"/>
      <c r="AH46" s="252"/>
      <c r="AI46" s="271" t="s">
        <v>43</v>
      </c>
      <c r="AJ46" s="272"/>
      <c r="AK46" s="272"/>
      <c r="AL46" s="272"/>
      <c r="AM46" s="273"/>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54"/>
      <c r="AD47" s="274" t="str">
        <f>IFERROR(VLOOKUP(L10,リスト!B2:E8,4,FALSE)*AJ10,"")</f>
        <v/>
      </c>
      <c r="AE47" s="275"/>
      <c r="AF47" s="275"/>
      <c r="AG47" s="278" t="s">
        <v>6</v>
      </c>
      <c r="AH47" s="278"/>
      <c r="AI47" s="280" t="str">
        <f>IF(AD47="","",MIN(AD47,ROUNDDOWN(H55/1000,0)))</f>
        <v/>
      </c>
      <c r="AJ47" s="281"/>
      <c r="AK47" s="281"/>
      <c r="AL47" s="278" t="s">
        <v>6</v>
      </c>
      <c r="AM47" s="279"/>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54"/>
      <c r="AD48" s="276"/>
      <c r="AE48" s="277"/>
      <c r="AF48" s="277"/>
      <c r="AG48" s="278"/>
      <c r="AH48" s="278"/>
      <c r="AI48" s="282"/>
      <c r="AJ48" s="283"/>
      <c r="AK48" s="283"/>
      <c r="AL48" s="278"/>
      <c r="AM48" s="279"/>
      <c r="AT48" s="4"/>
    </row>
    <row r="49" spans="1:48" ht="15" customHeight="1">
      <c r="A49" s="183" t="s">
        <v>44</v>
      </c>
      <c r="B49" s="184"/>
      <c r="C49" s="184"/>
      <c r="D49" s="184"/>
      <c r="E49" s="184"/>
      <c r="F49" s="184"/>
      <c r="G49" s="185"/>
      <c r="H49" s="184" t="s">
        <v>45</v>
      </c>
      <c r="I49" s="184"/>
      <c r="J49" s="184"/>
      <c r="K49" s="184"/>
      <c r="L49" s="184"/>
      <c r="M49" s="183" t="s">
        <v>226</v>
      </c>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5"/>
    </row>
    <row r="50" spans="1:48" ht="15" customHeight="1">
      <c r="A50" s="87" t="s">
        <v>198</v>
      </c>
      <c r="B50" s="88"/>
      <c r="D50" s="88"/>
      <c r="E50" s="89"/>
      <c r="F50" s="89"/>
      <c r="G50" s="90"/>
      <c r="H50" s="191"/>
      <c r="I50" s="191"/>
      <c r="J50" s="191"/>
      <c r="K50" s="191"/>
      <c r="L50" s="191"/>
      <c r="M50" s="284"/>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6"/>
    </row>
    <row r="51" spans="1:48" ht="15" customHeight="1">
      <c r="A51" s="72" t="s">
        <v>49</v>
      </c>
      <c r="B51" s="73"/>
      <c r="C51" s="73"/>
      <c r="D51" s="73"/>
      <c r="E51" s="74"/>
      <c r="F51" s="74"/>
      <c r="G51" s="75"/>
      <c r="H51" s="200"/>
      <c r="I51" s="200"/>
      <c r="J51" s="200"/>
      <c r="K51" s="200"/>
      <c r="L51" s="200"/>
      <c r="M51" s="287"/>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9"/>
    </row>
    <row r="52" spans="1:48" ht="15" customHeight="1">
      <c r="A52" s="72"/>
      <c r="B52" s="73"/>
      <c r="C52" s="73"/>
      <c r="D52" s="73"/>
      <c r="E52" s="74"/>
      <c r="F52" s="74"/>
      <c r="G52" s="75"/>
      <c r="H52" s="200"/>
      <c r="I52" s="200"/>
      <c r="J52" s="200"/>
      <c r="K52" s="200"/>
      <c r="L52" s="200"/>
      <c r="M52" s="287"/>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9"/>
    </row>
    <row r="53" spans="1:48" ht="15" customHeight="1">
      <c r="A53" s="72"/>
      <c r="B53" s="73"/>
      <c r="C53" s="73"/>
      <c r="D53" s="73"/>
      <c r="E53" s="74"/>
      <c r="F53" s="74"/>
      <c r="G53" s="75"/>
      <c r="H53" s="200"/>
      <c r="I53" s="200"/>
      <c r="J53" s="200"/>
      <c r="K53" s="200"/>
      <c r="L53" s="200"/>
      <c r="M53" s="287"/>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9"/>
    </row>
    <row r="54" spans="1:48" ht="15" customHeight="1">
      <c r="A54" s="72"/>
      <c r="B54" s="73"/>
      <c r="C54" s="73"/>
      <c r="D54" s="73"/>
      <c r="E54" s="74"/>
      <c r="F54" s="74"/>
      <c r="G54" s="75"/>
      <c r="H54" s="200"/>
      <c r="I54" s="200"/>
      <c r="J54" s="200"/>
      <c r="K54" s="200"/>
      <c r="L54" s="200"/>
      <c r="M54" s="287"/>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9"/>
    </row>
    <row r="55" spans="1:48" ht="15" customHeight="1">
      <c r="A55" s="76" t="s">
        <v>24</v>
      </c>
      <c r="B55" s="80"/>
      <c r="C55" s="80"/>
      <c r="D55" s="80"/>
      <c r="E55" s="77"/>
      <c r="F55" s="77"/>
      <c r="G55" s="78"/>
      <c r="H55" s="192">
        <f>SUM(H50:L54)</f>
        <v>0</v>
      </c>
      <c r="I55" s="192"/>
      <c r="J55" s="192"/>
      <c r="K55" s="192"/>
      <c r="L55" s="193"/>
      <c r="M55" s="194"/>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7"/>
    </row>
    <row r="56" spans="1:48" ht="4.5" customHeight="1">
      <c r="A56" s="140"/>
      <c r="B56" s="140"/>
      <c r="C56" s="140"/>
      <c r="D56" s="140"/>
      <c r="E56" s="143"/>
      <c r="F56" s="143"/>
      <c r="G56" s="143"/>
      <c r="H56" s="143"/>
      <c r="I56" s="143"/>
      <c r="J56" s="144"/>
      <c r="K56" s="144"/>
      <c r="L56" s="144"/>
      <c r="M56" s="144"/>
      <c r="N56" s="144"/>
      <c r="O56" s="143"/>
      <c r="P56" s="143"/>
      <c r="Q56" s="143"/>
      <c r="R56" s="143"/>
      <c r="S56" s="143"/>
      <c r="T56" s="143"/>
      <c r="U56" s="143"/>
      <c r="V56" s="143"/>
      <c r="W56" s="143"/>
      <c r="X56" s="143"/>
      <c r="Y56" s="145"/>
      <c r="Z56" s="145"/>
      <c r="AA56" s="145"/>
      <c r="AB56" s="145"/>
      <c r="AC56" s="145"/>
      <c r="AD56" s="145"/>
      <c r="AE56" s="143"/>
      <c r="AF56" s="143"/>
      <c r="AG56" s="143"/>
      <c r="AH56" s="143"/>
      <c r="AI56" s="143"/>
      <c r="AJ56" s="143"/>
      <c r="AK56" s="143"/>
      <c r="AL56" s="143"/>
      <c r="AM56" s="143"/>
    </row>
    <row r="57" spans="1:48">
      <c r="A57" s="2" t="s">
        <v>193</v>
      </c>
    </row>
    <row r="58" spans="1:48">
      <c r="A58" s="2" t="s">
        <v>225</v>
      </c>
    </row>
    <row r="59" spans="1:48">
      <c r="AI59" s="199"/>
      <c r="AJ59" s="199"/>
      <c r="AK59" s="199"/>
      <c r="AL59" s="199"/>
      <c r="AM59" s="199"/>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3">
    <dataValidation imeMode="halfAlpha" allowBlank="1" showInputMessage="1" showErrorMessage="1" sqref="S26:V28 J26:N28 S37:V37 J37:N37" xr:uid="{29AD3B67-C9BE-41DA-B3BD-BCEE614A85E7}"/>
    <dataValidation type="list" allowBlank="1" showInputMessage="1" showErrorMessage="1" sqref="X15:Z17 X21:Z22" xr:uid="{269341AF-1FF0-4549-8629-64F48788DC52}">
      <formula1>"✔"</formula1>
    </dataValidation>
    <dataValidation allowBlank="1" sqref="D9:G9" xr:uid="{EBF71DD4-2C87-4319-A56F-522D82E002BD}"/>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913464B4-9879-4E70-A858-CC7493377BFB}">
          <x14:formula1>
            <xm:f>リスト!$B$2:$B$8</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0E508-C9A3-419E-9311-7DB60A62A173}">
  <dimension ref="A1:AV59"/>
  <sheetViews>
    <sheetView showGridLines="0" showZeros="0" topLeftCell="A8" zoomScaleNormal="100" zoomScaleSheetLayoutView="100" workbookViewId="0">
      <selection activeCell="P19" sqref="P19:V1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13" t="s">
        <v>201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5"/>
    </row>
    <row r="4" spans="1:48" ht="9"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row>
    <row r="5" spans="1:48">
      <c r="A5" s="216" t="s">
        <v>28</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8"/>
    </row>
    <row r="6" spans="1:48" ht="4.5" customHeight="1">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row>
    <row r="7" spans="1:48" ht="17.25" customHeight="1">
      <c r="A7" s="183" t="s">
        <v>29</v>
      </c>
      <c r="B7" s="184"/>
      <c r="C7" s="184"/>
      <c r="D7" s="184"/>
      <c r="E7" s="184"/>
      <c r="F7" s="184"/>
      <c r="G7" s="185"/>
      <c r="H7" s="238"/>
      <c r="I7" s="239"/>
      <c r="J7" s="239"/>
      <c r="K7" s="239"/>
      <c r="L7" s="239"/>
      <c r="M7" s="239"/>
      <c r="N7" s="240"/>
      <c r="O7" s="183" t="s">
        <v>30</v>
      </c>
      <c r="P7" s="184"/>
      <c r="Q7" s="184"/>
      <c r="R7" s="184"/>
      <c r="S7" s="185"/>
      <c r="T7" s="241"/>
      <c r="U7" s="242"/>
      <c r="V7" s="242"/>
      <c r="W7" s="242"/>
      <c r="X7" s="242"/>
      <c r="Y7" s="242"/>
      <c r="Z7" s="242"/>
      <c r="AA7" s="242"/>
      <c r="AB7" s="242"/>
      <c r="AC7" s="242"/>
      <c r="AD7" s="242"/>
      <c r="AE7" s="242"/>
      <c r="AF7" s="242"/>
      <c r="AG7" s="242"/>
      <c r="AH7" s="242"/>
      <c r="AI7" s="242"/>
      <c r="AJ7" s="242"/>
      <c r="AK7" s="242"/>
      <c r="AL7" s="242"/>
      <c r="AM7" s="243"/>
    </row>
    <row r="8" spans="1:48">
      <c r="A8" s="219" t="s">
        <v>31</v>
      </c>
      <c r="B8" s="220"/>
      <c r="C8" s="221"/>
      <c r="D8" s="183" t="s">
        <v>32</v>
      </c>
      <c r="E8" s="184"/>
      <c r="F8" s="184"/>
      <c r="G8" s="185"/>
      <c r="H8" s="183" t="s">
        <v>20</v>
      </c>
      <c r="I8" s="184"/>
      <c r="J8" s="184"/>
      <c r="K8" s="184"/>
      <c r="L8" s="184"/>
      <c r="M8" s="184"/>
      <c r="N8" s="184"/>
      <c r="O8" s="184"/>
      <c r="P8" s="184"/>
      <c r="Q8" s="184"/>
      <c r="R8" s="184"/>
      <c r="S8" s="185"/>
      <c r="T8" s="219" t="s">
        <v>33</v>
      </c>
      <c r="U8" s="220"/>
      <c r="V8" s="221"/>
      <c r="W8" s="183" t="s">
        <v>14</v>
      </c>
      <c r="X8" s="184"/>
      <c r="Y8" s="184"/>
      <c r="Z8" s="184"/>
      <c r="AA8" s="184"/>
      <c r="AB8" s="184"/>
      <c r="AC8" s="184"/>
      <c r="AD8" s="184"/>
      <c r="AE8" s="184"/>
      <c r="AF8" s="185"/>
      <c r="AG8" s="226" t="s">
        <v>34</v>
      </c>
      <c r="AH8" s="227"/>
      <c r="AI8" s="227"/>
      <c r="AJ8" s="227"/>
      <c r="AK8" s="227"/>
      <c r="AL8" s="227"/>
      <c r="AM8" s="228"/>
    </row>
    <row r="9" spans="1:48" ht="17.25" customHeight="1">
      <c r="A9" s="222"/>
      <c r="B9" s="189"/>
      <c r="C9" s="190"/>
      <c r="D9" s="223" t="s">
        <v>189</v>
      </c>
      <c r="E9" s="224"/>
      <c r="F9" s="224"/>
      <c r="G9" s="225"/>
      <c r="H9" s="229"/>
      <c r="I9" s="230"/>
      <c r="J9" s="230"/>
      <c r="K9" s="230"/>
      <c r="L9" s="230"/>
      <c r="M9" s="230"/>
      <c r="N9" s="230"/>
      <c r="O9" s="230"/>
      <c r="P9" s="230"/>
      <c r="Q9" s="230"/>
      <c r="R9" s="230"/>
      <c r="S9" s="231"/>
      <c r="T9" s="222"/>
      <c r="U9" s="189"/>
      <c r="V9" s="190"/>
      <c r="W9" s="232"/>
      <c r="X9" s="233"/>
      <c r="Y9" s="233"/>
      <c r="Z9" s="233"/>
      <c r="AA9" s="233"/>
      <c r="AB9" s="233"/>
      <c r="AC9" s="233"/>
      <c r="AD9" s="233"/>
      <c r="AE9" s="233"/>
      <c r="AF9" s="234"/>
      <c r="AG9" s="235" t="s">
        <v>211</v>
      </c>
      <c r="AH9" s="236"/>
      <c r="AI9" s="236"/>
      <c r="AJ9" s="236"/>
      <c r="AK9" s="236"/>
      <c r="AL9" s="236"/>
      <c r="AM9" s="237"/>
      <c r="AV9" s="3"/>
    </row>
    <row r="10" spans="1:48" s="3" customFormat="1" ht="20.25" customHeight="1">
      <c r="A10" s="183" t="s">
        <v>35</v>
      </c>
      <c r="B10" s="184"/>
      <c r="C10" s="184"/>
      <c r="D10" s="184"/>
      <c r="E10" s="184"/>
      <c r="F10" s="184"/>
      <c r="G10" s="184"/>
      <c r="H10" s="184"/>
      <c r="I10" s="184"/>
      <c r="J10" s="184"/>
      <c r="K10" s="185"/>
      <c r="L10" s="258"/>
      <c r="M10" s="259"/>
      <c r="N10" s="259"/>
      <c r="O10" s="259"/>
      <c r="P10" s="259"/>
      <c r="Q10" s="259"/>
      <c r="R10" s="259"/>
      <c r="S10" s="259"/>
      <c r="T10" s="259"/>
      <c r="U10" s="259"/>
      <c r="V10" s="259"/>
      <c r="W10" s="259"/>
      <c r="X10" s="259"/>
      <c r="Y10" s="259"/>
      <c r="Z10" s="259"/>
      <c r="AA10" s="259"/>
      <c r="AB10" s="259"/>
      <c r="AC10" s="259"/>
      <c r="AD10" s="259"/>
      <c r="AE10" s="259"/>
      <c r="AF10" s="260"/>
      <c r="AG10" s="245" t="s">
        <v>36</v>
      </c>
      <c r="AH10" s="227"/>
      <c r="AI10" s="228"/>
      <c r="AJ10" s="242"/>
      <c r="AK10" s="242"/>
      <c r="AL10" s="246" t="s">
        <v>37</v>
      </c>
      <c r="AM10" s="247"/>
      <c r="AP10" s="244"/>
      <c r="AQ10" s="244"/>
      <c r="AR10" s="244"/>
      <c r="AS10" s="244"/>
      <c r="AT10" s="244"/>
      <c r="AU10" s="244"/>
    </row>
    <row r="11" spans="1:48" s="3" customFormat="1" ht="18" hidden="1" customHeight="1">
      <c r="A11" s="248" t="s">
        <v>38</v>
      </c>
      <c r="B11" s="249"/>
      <c r="C11" s="249"/>
      <c r="D11" s="249"/>
      <c r="E11" s="249"/>
      <c r="F11" s="249"/>
      <c r="G11" s="249"/>
      <c r="H11" s="250"/>
      <c r="I11" s="5"/>
      <c r="J11" s="128"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1"/>
      <c r="B12" s="131"/>
      <c r="C12" s="131"/>
      <c r="D12" s="131"/>
      <c r="E12" s="131"/>
      <c r="F12" s="131"/>
      <c r="G12" s="131"/>
      <c r="H12" s="131"/>
      <c r="I12" s="132"/>
      <c r="J12" s="133"/>
      <c r="K12" s="132"/>
      <c r="L12" s="130"/>
      <c r="M12" s="130"/>
      <c r="N12" s="130"/>
      <c r="O12" s="130"/>
      <c r="P12" s="130"/>
      <c r="Q12" s="130"/>
      <c r="R12" s="130"/>
      <c r="S12" s="130"/>
      <c r="T12" s="130"/>
      <c r="U12" s="132"/>
      <c r="V12" s="130"/>
      <c r="W12" s="130"/>
      <c r="X12" s="130"/>
      <c r="Y12" s="133"/>
      <c r="Z12" s="134"/>
      <c r="AA12" s="132"/>
      <c r="AB12" s="130"/>
      <c r="AC12" s="130"/>
      <c r="AD12" s="130"/>
      <c r="AE12" s="130"/>
      <c r="AF12" s="130"/>
      <c r="AG12" s="130"/>
      <c r="AH12" s="130"/>
      <c r="AI12" s="130"/>
      <c r="AJ12" s="130"/>
      <c r="AK12" s="130"/>
      <c r="AL12" s="130"/>
      <c r="AM12" s="130"/>
    </row>
    <row r="13" spans="1:48" s="3" customFormat="1" ht="12">
      <c r="A13" s="216" t="s">
        <v>39</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row>
    <row r="14" spans="1:48" s="3" customFormat="1" ht="3" customHeight="1">
      <c r="I14" s="85"/>
      <c r="J14" s="13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07" t="s">
        <v>190</v>
      </c>
      <c r="B15" s="208"/>
      <c r="C15" s="208"/>
      <c r="D15" s="208"/>
      <c r="E15" s="208"/>
      <c r="F15" s="208"/>
      <c r="G15" s="208"/>
      <c r="H15" s="208"/>
      <c r="I15" s="208"/>
      <c r="J15" s="208"/>
      <c r="K15" s="208"/>
      <c r="L15" s="208"/>
      <c r="M15" s="208"/>
      <c r="N15" s="208"/>
      <c r="O15" s="208"/>
      <c r="P15" s="208"/>
      <c r="Q15" s="208"/>
      <c r="R15" s="208"/>
      <c r="S15" s="208"/>
      <c r="T15" s="208"/>
      <c r="U15" s="208"/>
      <c r="V15" s="208"/>
      <c r="W15" s="209"/>
      <c r="X15" s="204" t="s">
        <v>40</v>
      </c>
      <c r="Y15" s="205"/>
      <c r="Z15" s="206"/>
      <c r="AA15" s="261" t="s">
        <v>187</v>
      </c>
      <c r="AB15" s="262"/>
      <c r="AC15" s="262"/>
      <c r="AD15" s="262"/>
      <c r="AE15" s="262"/>
      <c r="AF15" s="262"/>
      <c r="AG15" s="262"/>
      <c r="AH15" s="262"/>
      <c r="AI15" s="262"/>
      <c r="AJ15" s="262"/>
      <c r="AK15" s="262"/>
      <c r="AL15" s="262"/>
      <c r="AM15" s="262"/>
    </row>
    <row r="16" spans="1:48" s="3" customFormat="1" ht="18" hidden="1" customHeight="1">
      <c r="A16" s="207" t="s">
        <v>191</v>
      </c>
      <c r="B16" s="208"/>
      <c r="C16" s="208"/>
      <c r="D16" s="208"/>
      <c r="E16" s="208"/>
      <c r="F16" s="208"/>
      <c r="G16" s="208"/>
      <c r="H16" s="208"/>
      <c r="I16" s="208"/>
      <c r="J16" s="208"/>
      <c r="K16" s="208"/>
      <c r="L16" s="208"/>
      <c r="M16" s="208"/>
      <c r="N16" s="208"/>
      <c r="O16" s="208"/>
      <c r="P16" s="208"/>
      <c r="Q16" s="208"/>
      <c r="R16" s="208"/>
      <c r="S16" s="208"/>
      <c r="T16" s="208"/>
      <c r="U16" s="208"/>
      <c r="V16" s="208"/>
      <c r="W16" s="209"/>
      <c r="X16" s="204" t="s">
        <v>40</v>
      </c>
      <c r="Y16" s="205"/>
      <c r="Z16" s="206"/>
      <c r="AA16" s="261" t="s">
        <v>186</v>
      </c>
      <c r="AB16" s="262"/>
      <c r="AC16" s="262"/>
      <c r="AD16" s="262"/>
      <c r="AE16" s="262"/>
      <c r="AF16" s="262"/>
      <c r="AG16" s="262"/>
      <c r="AH16" s="262"/>
      <c r="AI16" s="262"/>
      <c r="AJ16" s="262"/>
      <c r="AK16" s="262"/>
      <c r="AL16" s="262"/>
      <c r="AM16" s="262"/>
    </row>
    <row r="17" spans="1:48" s="3" customFormat="1" ht="18" customHeight="1">
      <c r="A17" s="210" t="s">
        <v>185</v>
      </c>
      <c r="B17" s="211"/>
      <c r="C17" s="211"/>
      <c r="D17" s="211"/>
      <c r="E17" s="211"/>
      <c r="F17" s="211"/>
      <c r="G17" s="211"/>
      <c r="H17" s="211"/>
      <c r="I17" s="211"/>
      <c r="J17" s="211"/>
      <c r="K17" s="211"/>
      <c r="L17" s="211"/>
      <c r="M17" s="211"/>
      <c r="N17" s="211"/>
      <c r="O17" s="211"/>
      <c r="P17" s="211"/>
      <c r="Q17" s="211"/>
      <c r="R17" s="211"/>
      <c r="S17" s="211"/>
      <c r="T17" s="211"/>
      <c r="U17" s="211"/>
      <c r="V17" s="211"/>
      <c r="W17" s="212"/>
      <c r="X17" s="204" t="s">
        <v>40</v>
      </c>
      <c r="Y17" s="205"/>
      <c r="Z17" s="206"/>
      <c r="AA17" s="146"/>
      <c r="AB17" s="146"/>
      <c r="AC17" s="146"/>
      <c r="AD17" s="146"/>
      <c r="AE17" s="146"/>
      <c r="AF17" s="146"/>
      <c r="AG17" s="146"/>
      <c r="AH17" s="146"/>
      <c r="AI17" s="146"/>
      <c r="AJ17" s="146"/>
      <c r="AK17" s="146"/>
      <c r="AL17" s="146"/>
      <c r="AM17" s="146"/>
    </row>
    <row r="18" spans="1:48" s="3" customFormat="1" ht="6" customHeight="1">
      <c r="I18" s="85"/>
      <c r="J18" s="135"/>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16" t="s">
        <v>192</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8"/>
    </row>
    <row r="20" spans="1:48" s="3" customFormat="1" ht="3" customHeight="1">
      <c r="I20" s="85"/>
      <c r="J20" s="13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07" t="s">
        <v>197</v>
      </c>
      <c r="B21" s="208"/>
      <c r="C21" s="208"/>
      <c r="D21" s="208"/>
      <c r="E21" s="208"/>
      <c r="F21" s="208"/>
      <c r="G21" s="208"/>
      <c r="H21" s="208"/>
      <c r="I21" s="208"/>
      <c r="J21" s="208"/>
      <c r="K21" s="208"/>
      <c r="L21" s="208"/>
      <c r="M21" s="208"/>
      <c r="N21" s="208"/>
      <c r="O21" s="208"/>
      <c r="P21" s="208"/>
      <c r="Q21" s="208"/>
      <c r="R21" s="208"/>
      <c r="S21" s="208"/>
      <c r="T21" s="208"/>
      <c r="U21" s="208"/>
      <c r="V21" s="208"/>
      <c r="W21" s="208"/>
      <c r="X21" s="204" t="s">
        <v>40</v>
      </c>
      <c r="Y21" s="205"/>
      <c r="Z21" s="206"/>
      <c r="AA21" s="148"/>
      <c r="AB21" s="148"/>
      <c r="AC21" s="148"/>
      <c r="AD21" s="148"/>
      <c r="AE21" s="148"/>
      <c r="AF21" s="148"/>
      <c r="AG21" s="148"/>
    </row>
    <row r="22" spans="1:48" s="3" customFormat="1" ht="18" hidden="1" customHeight="1">
      <c r="A22" s="207" t="s">
        <v>194</v>
      </c>
      <c r="B22" s="208"/>
      <c r="C22" s="208"/>
      <c r="D22" s="208"/>
      <c r="E22" s="208"/>
      <c r="F22" s="208"/>
      <c r="G22" s="208"/>
      <c r="H22" s="208"/>
      <c r="I22" s="208"/>
      <c r="J22" s="208"/>
      <c r="K22" s="208"/>
      <c r="L22" s="208"/>
      <c r="M22" s="208"/>
      <c r="N22" s="208"/>
      <c r="O22" s="208"/>
      <c r="P22" s="208"/>
      <c r="Q22" s="208"/>
      <c r="R22" s="208"/>
      <c r="S22" s="208"/>
      <c r="T22" s="208"/>
      <c r="U22" s="208"/>
      <c r="V22" s="208"/>
      <c r="W22" s="208"/>
      <c r="X22" s="204" t="s">
        <v>40</v>
      </c>
      <c r="Y22" s="205"/>
      <c r="Z22" s="206"/>
      <c r="AA22" s="148"/>
      <c r="AB22" s="148"/>
      <c r="AC22" s="148"/>
      <c r="AD22" s="148"/>
      <c r="AE22" s="148"/>
      <c r="AF22" s="148"/>
      <c r="AG22" s="148"/>
    </row>
    <row r="23" spans="1:48" s="3" customFormat="1" ht="6" customHeight="1">
      <c r="I23" s="85"/>
      <c r="J23" s="135"/>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16" t="s">
        <v>41</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8"/>
    </row>
    <row r="25" spans="1:48" s="3" customFormat="1" ht="3" customHeight="1">
      <c r="I25" s="85"/>
      <c r="J25" s="135"/>
      <c r="L25" s="6"/>
      <c r="M25" s="6"/>
      <c r="N25" s="6"/>
      <c r="O25" s="6"/>
      <c r="P25" s="6"/>
      <c r="Q25" s="6"/>
      <c r="R25" s="6"/>
      <c r="S25" s="6"/>
      <c r="T25" s="6"/>
      <c r="U25" s="6"/>
      <c r="V25" s="6"/>
      <c r="W25" s="6"/>
      <c r="X25" s="6"/>
      <c r="Y25" s="6"/>
      <c r="Z25" s="6"/>
      <c r="AA25" s="6"/>
      <c r="AB25" s="6"/>
      <c r="AC25" s="6"/>
      <c r="AD25" s="6"/>
      <c r="AE25" s="6"/>
      <c r="AF25" s="6"/>
      <c r="AG25" s="6"/>
      <c r="AH25" s="152"/>
      <c r="AI25" s="6"/>
      <c r="AJ25" s="6"/>
      <c r="AK25" s="6"/>
      <c r="AL25" s="6"/>
      <c r="AM25" s="6"/>
    </row>
    <row r="26" spans="1:48" ht="19.5" hidden="1" customHeight="1">
      <c r="A26" s="136" t="s">
        <v>181</v>
      </c>
      <c r="B26" s="3"/>
      <c r="C26" s="125"/>
      <c r="D26" s="3"/>
      <c r="E26" s="137"/>
      <c r="F26" s="3"/>
      <c r="G26" s="3"/>
      <c r="H26" s="3"/>
      <c r="I26" s="3"/>
      <c r="J26" s="138"/>
      <c r="K26" s="138"/>
      <c r="L26" s="138"/>
      <c r="M26" s="138"/>
      <c r="N26" s="138"/>
      <c r="O26" s="139"/>
      <c r="P26" s="125"/>
      <c r="S26" s="138"/>
      <c r="T26" s="135"/>
      <c r="U26" s="138"/>
      <c r="V26" s="138"/>
      <c r="W26" s="125"/>
      <c r="AC26" s="254"/>
      <c r="AD26" s="251" t="s">
        <v>42</v>
      </c>
      <c r="AE26" s="252"/>
      <c r="AF26" s="252"/>
      <c r="AG26" s="252"/>
      <c r="AH26" s="253"/>
      <c r="AI26" s="271" t="s">
        <v>43</v>
      </c>
      <c r="AJ26" s="272"/>
      <c r="AK26" s="272"/>
      <c r="AL26" s="272"/>
      <c r="AM26" s="273"/>
      <c r="AV26" s="3"/>
    </row>
    <row r="27" spans="1:48" hidden="1">
      <c r="A27" s="136"/>
      <c r="B27" s="3"/>
      <c r="C27" s="125"/>
      <c r="D27" s="3"/>
      <c r="E27" s="137"/>
      <c r="F27" s="3"/>
      <c r="G27" s="3"/>
      <c r="H27" s="3"/>
      <c r="I27" s="3"/>
      <c r="J27" s="138"/>
      <c r="K27" s="138"/>
      <c r="L27" s="138"/>
      <c r="M27" s="138"/>
      <c r="N27" s="138"/>
      <c r="O27" s="139"/>
      <c r="P27" s="125"/>
      <c r="S27" s="138"/>
      <c r="T27" s="135"/>
      <c r="U27" s="138"/>
      <c r="V27" s="138"/>
      <c r="W27" s="127"/>
      <c r="AC27" s="254"/>
      <c r="AD27" s="255" t="str">
        <f>IFERROR(VLOOKUP(L10,リスト!#REF!,2,FALSE),IFERROR(VLOOKUP(L10,リスト!B2:D8,2,FALSE)*AJ10,""))</f>
        <v/>
      </c>
      <c r="AE27" s="256"/>
      <c r="AF27" s="256"/>
      <c r="AG27" s="257" t="s">
        <v>6</v>
      </c>
      <c r="AH27" s="257"/>
      <c r="AI27" s="267">
        <f>MIN(AD27,ROUNDDOWN((H35+H44)/1000,0))</f>
        <v>0</v>
      </c>
      <c r="AJ27" s="268"/>
      <c r="AK27" s="268"/>
      <c r="AL27" s="263" t="s">
        <v>6</v>
      </c>
      <c r="AM27" s="264"/>
    </row>
    <row r="28" spans="1:48" ht="14.25" hidden="1" thickBot="1">
      <c r="A28" s="125" t="s">
        <v>183</v>
      </c>
      <c r="B28" s="3"/>
      <c r="C28" s="125"/>
      <c r="D28" s="3"/>
      <c r="E28" s="137"/>
      <c r="F28" s="3"/>
      <c r="G28" s="3"/>
      <c r="H28" s="3"/>
      <c r="I28" s="3"/>
      <c r="J28" s="138"/>
      <c r="K28" s="138"/>
      <c r="L28" s="138"/>
      <c r="M28" s="138"/>
      <c r="N28" s="138"/>
      <c r="O28" s="139"/>
      <c r="P28" s="125"/>
      <c r="S28" s="138"/>
      <c r="T28" s="135"/>
      <c r="U28" s="138"/>
      <c r="V28" s="138"/>
      <c r="W28" s="127"/>
      <c r="AC28" s="254"/>
      <c r="AD28" s="255"/>
      <c r="AE28" s="256"/>
      <c r="AF28" s="256"/>
      <c r="AG28" s="257"/>
      <c r="AH28" s="257"/>
      <c r="AI28" s="269"/>
      <c r="AJ28" s="270"/>
      <c r="AK28" s="270"/>
      <c r="AL28" s="265"/>
      <c r="AM28" s="266"/>
    </row>
    <row r="29" spans="1:48" ht="15" hidden="1" customHeight="1">
      <c r="A29" s="183" t="s">
        <v>44</v>
      </c>
      <c r="B29" s="184"/>
      <c r="C29" s="184"/>
      <c r="D29" s="184"/>
      <c r="E29" s="184"/>
      <c r="F29" s="184"/>
      <c r="G29" s="185"/>
      <c r="H29" s="184" t="s">
        <v>45</v>
      </c>
      <c r="I29" s="184"/>
      <c r="J29" s="184"/>
      <c r="K29" s="184"/>
      <c r="L29" s="184"/>
      <c r="M29" s="183" t="s">
        <v>46</v>
      </c>
      <c r="N29" s="184"/>
      <c r="O29" s="184"/>
      <c r="P29" s="184"/>
      <c r="Q29" s="184"/>
      <c r="R29" s="184"/>
      <c r="S29" s="184"/>
      <c r="T29" s="184"/>
      <c r="U29" s="184"/>
      <c r="V29" s="184"/>
      <c r="W29" s="184"/>
      <c r="X29" s="184"/>
      <c r="Y29" s="184"/>
      <c r="Z29" s="184"/>
      <c r="AA29" s="184"/>
      <c r="AB29" s="184"/>
      <c r="AC29" s="184"/>
      <c r="AD29" s="184"/>
      <c r="AE29" s="184"/>
      <c r="AF29" s="184"/>
      <c r="AG29" s="184"/>
      <c r="AH29" s="184"/>
      <c r="AI29" s="189"/>
      <c r="AJ29" s="189"/>
      <c r="AK29" s="189"/>
      <c r="AL29" s="189"/>
      <c r="AM29" s="190"/>
    </row>
    <row r="30" spans="1:48" ht="15" hidden="1" customHeight="1">
      <c r="A30" s="87" t="s">
        <v>47</v>
      </c>
      <c r="B30" s="88"/>
      <c r="C30" s="88"/>
      <c r="D30" s="88"/>
      <c r="E30" s="89"/>
      <c r="F30" s="89"/>
      <c r="G30" s="90"/>
      <c r="H30" s="191"/>
      <c r="I30" s="191"/>
      <c r="J30" s="191"/>
      <c r="K30" s="191"/>
      <c r="L30" s="191"/>
      <c r="M30" s="186"/>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8"/>
    </row>
    <row r="31" spans="1:48" ht="15" hidden="1" customHeight="1">
      <c r="A31" s="72" t="s">
        <v>48</v>
      </c>
      <c r="B31" s="73"/>
      <c r="C31" s="73"/>
      <c r="D31" s="73"/>
      <c r="E31" s="74"/>
      <c r="F31" s="74"/>
      <c r="G31" s="75"/>
      <c r="H31" s="200"/>
      <c r="I31" s="200"/>
      <c r="J31" s="200"/>
      <c r="K31" s="200"/>
      <c r="L31" s="200"/>
      <c r="M31" s="201"/>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3"/>
    </row>
    <row r="32" spans="1:48" ht="15" hidden="1" customHeight="1">
      <c r="A32" s="72" t="s">
        <v>49</v>
      </c>
      <c r="B32" s="73"/>
      <c r="C32" s="73"/>
      <c r="D32" s="73"/>
      <c r="E32" s="74"/>
      <c r="F32" s="74"/>
      <c r="G32" s="75"/>
      <c r="H32" s="200"/>
      <c r="I32" s="200"/>
      <c r="J32" s="200"/>
      <c r="K32" s="200"/>
      <c r="L32" s="200"/>
      <c r="M32" s="201"/>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3"/>
    </row>
    <row r="33" spans="1:48" ht="15" hidden="1" customHeight="1">
      <c r="A33" s="72" t="s">
        <v>50</v>
      </c>
      <c r="B33" s="73"/>
      <c r="C33" s="73"/>
      <c r="D33" s="73"/>
      <c r="E33" s="74"/>
      <c r="F33" s="74"/>
      <c r="G33" s="75"/>
      <c r="H33" s="200"/>
      <c r="I33" s="200"/>
      <c r="J33" s="200"/>
      <c r="K33" s="200"/>
      <c r="L33" s="200"/>
      <c r="M33" s="201"/>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3"/>
      <c r="AV33" s="3"/>
    </row>
    <row r="34" spans="1:48" ht="15" hidden="1" customHeight="1">
      <c r="A34" s="72" t="s">
        <v>51</v>
      </c>
      <c r="B34" s="73"/>
      <c r="C34" s="73"/>
      <c r="D34" s="73"/>
      <c r="E34" s="74"/>
      <c r="F34" s="74"/>
      <c r="G34" s="75"/>
      <c r="H34" s="200"/>
      <c r="I34" s="200"/>
      <c r="J34" s="200"/>
      <c r="K34" s="200"/>
      <c r="L34" s="200"/>
      <c r="M34" s="201"/>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3"/>
    </row>
    <row r="35" spans="1:48" ht="15" hidden="1" customHeight="1">
      <c r="A35" s="76" t="s">
        <v>24</v>
      </c>
      <c r="B35" s="77"/>
      <c r="C35" s="77"/>
      <c r="D35" s="77"/>
      <c r="E35" s="77"/>
      <c r="F35" s="77"/>
      <c r="G35" s="78"/>
      <c r="H35" s="192">
        <f>SUM(H30:L34)</f>
        <v>0</v>
      </c>
      <c r="I35" s="192"/>
      <c r="J35" s="192"/>
      <c r="K35" s="192"/>
      <c r="L35" s="193"/>
      <c r="M35" s="194"/>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7"/>
    </row>
    <row r="36" spans="1:48" hidden="1">
      <c r="A36" s="136"/>
      <c r="B36" s="3"/>
      <c r="C36" s="125"/>
      <c r="D36" s="3"/>
      <c r="E36" s="137"/>
      <c r="F36" s="3"/>
      <c r="G36" s="3"/>
      <c r="H36" s="3"/>
      <c r="I36" s="3"/>
      <c r="J36" s="138"/>
      <c r="K36" s="138"/>
      <c r="L36" s="138"/>
      <c r="M36" s="138"/>
      <c r="N36" s="138"/>
      <c r="O36" s="139"/>
      <c r="P36" s="125"/>
      <c r="S36" s="138"/>
      <c r="T36" s="135"/>
      <c r="U36" s="138"/>
      <c r="V36" s="138"/>
      <c r="W36" s="127"/>
      <c r="AD36" s="125"/>
      <c r="AE36" s="126"/>
      <c r="AF36" s="126"/>
      <c r="AG36" s="126"/>
      <c r="AH36" s="127"/>
      <c r="AI36" s="198"/>
      <c r="AJ36" s="198"/>
      <c r="AK36" s="198"/>
      <c r="AL36" s="199"/>
      <c r="AM36" s="199"/>
    </row>
    <row r="37" spans="1:48" hidden="1">
      <c r="A37" s="125" t="s">
        <v>184</v>
      </c>
      <c r="B37" s="3"/>
      <c r="C37" s="125"/>
      <c r="D37" s="3"/>
      <c r="E37" s="137"/>
      <c r="F37" s="3"/>
      <c r="G37" s="3"/>
      <c r="H37" s="3"/>
      <c r="I37" s="3"/>
      <c r="J37" s="138"/>
      <c r="K37" s="138"/>
      <c r="L37" s="138"/>
      <c r="M37" s="138"/>
      <c r="N37" s="138"/>
      <c r="O37" s="139"/>
      <c r="P37" s="125"/>
      <c r="S37" s="138"/>
      <c r="T37" s="135"/>
      <c r="U37" s="138"/>
      <c r="V37" s="138"/>
      <c r="W37" s="127"/>
      <c r="AD37" s="125"/>
      <c r="AE37" s="126"/>
      <c r="AF37" s="126"/>
      <c r="AG37" s="126"/>
      <c r="AH37" s="127"/>
      <c r="AI37" s="198"/>
      <c r="AJ37" s="198"/>
      <c r="AK37" s="198"/>
      <c r="AL37" s="199"/>
      <c r="AM37" s="199"/>
    </row>
    <row r="38" spans="1:48" ht="15" hidden="1" customHeight="1">
      <c r="A38" s="183" t="s">
        <v>44</v>
      </c>
      <c r="B38" s="184"/>
      <c r="C38" s="184"/>
      <c r="D38" s="184"/>
      <c r="E38" s="184"/>
      <c r="F38" s="184"/>
      <c r="G38" s="185"/>
      <c r="H38" s="184" t="s">
        <v>45</v>
      </c>
      <c r="I38" s="184"/>
      <c r="J38" s="184"/>
      <c r="K38" s="184"/>
      <c r="L38" s="184"/>
      <c r="M38" s="183" t="s">
        <v>46</v>
      </c>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5"/>
    </row>
    <row r="39" spans="1:48" ht="15" hidden="1" customHeight="1">
      <c r="A39" s="87" t="s">
        <v>47</v>
      </c>
      <c r="B39" s="88"/>
      <c r="C39" s="88"/>
      <c r="D39" s="88"/>
      <c r="E39" s="89"/>
      <c r="F39" s="89"/>
      <c r="G39" s="90"/>
      <c r="H39" s="191"/>
      <c r="I39" s="191"/>
      <c r="J39" s="191"/>
      <c r="K39" s="191"/>
      <c r="L39" s="191"/>
      <c r="M39" s="186"/>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8"/>
    </row>
    <row r="40" spans="1:48" ht="15" hidden="1" customHeight="1">
      <c r="A40" s="72" t="s">
        <v>48</v>
      </c>
      <c r="B40" s="73"/>
      <c r="C40" s="73"/>
      <c r="D40" s="73"/>
      <c r="E40" s="74"/>
      <c r="F40" s="74"/>
      <c r="G40" s="75"/>
      <c r="H40" s="200"/>
      <c r="I40" s="200"/>
      <c r="J40" s="200"/>
      <c r="K40" s="200"/>
      <c r="L40" s="200"/>
      <c r="M40" s="201"/>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3"/>
    </row>
    <row r="41" spans="1:48" ht="15" hidden="1" customHeight="1">
      <c r="A41" s="72" t="s">
        <v>49</v>
      </c>
      <c r="B41" s="73"/>
      <c r="C41" s="73"/>
      <c r="D41" s="73"/>
      <c r="E41" s="74"/>
      <c r="F41" s="74"/>
      <c r="G41" s="75"/>
      <c r="H41" s="200"/>
      <c r="I41" s="200"/>
      <c r="J41" s="200"/>
      <c r="K41" s="200"/>
      <c r="L41" s="200"/>
      <c r="M41" s="201"/>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3"/>
    </row>
    <row r="42" spans="1:48" ht="15" hidden="1" customHeight="1">
      <c r="A42" s="72" t="s">
        <v>50</v>
      </c>
      <c r="B42" s="73"/>
      <c r="C42" s="73"/>
      <c r="D42" s="73"/>
      <c r="E42" s="74"/>
      <c r="F42" s="74"/>
      <c r="G42" s="75"/>
      <c r="H42" s="200"/>
      <c r="I42" s="200"/>
      <c r="J42" s="200"/>
      <c r="K42" s="200"/>
      <c r="L42" s="200"/>
      <c r="M42" s="201"/>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3"/>
      <c r="AV42" s="3"/>
    </row>
    <row r="43" spans="1:48" ht="15" hidden="1" customHeight="1">
      <c r="A43" s="72" t="s">
        <v>51</v>
      </c>
      <c r="B43" s="73"/>
      <c r="C43" s="73"/>
      <c r="D43" s="73"/>
      <c r="E43" s="74"/>
      <c r="F43" s="74"/>
      <c r="G43" s="75"/>
      <c r="H43" s="200"/>
      <c r="I43" s="200"/>
      <c r="J43" s="200"/>
      <c r="K43" s="200"/>
      <c r="L43" s="200"/>
      <c r="M43" s="201"/>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3"/>
    </row>
    <row r="44" spans="1:48" ht="15" hidden="1" customHeight="1">
      <c r="A44" s="76" t="s">
        <v>24</v>
      </c>
      <c r="B44" s="77"/>
      <c r="C44" s="77"/>
      <c r="D44" s="77"/>
      <c r="E44" s="77"/>
      <c r="F44" s="77"/>
      <c r="G44" s="78"/>
      <c r="H44" s="192">
        <f>SUM(H39:L43)</f>
        <v>0</v>
      </c>
      <c r="I44" s="192"/>
      <c r="J44" s="192"/>
      <c r="K44" s="192"/>
      <c r="L44" s="193"/>
      <c r="M44" s="194"/>
      <c r="N44" s="195"/>
      <c r="O44" s="195"/>
      <c r="P44" s="195"/>
      <c r="Q44" s="195"/>
      <c r="R44" s="195"/>
      <c r="S44" s="195"/>
      <c r="T44" s="195"/>
      <c r="U44" s="195"/>
      <c r="V44" s="195"/>
      <c r="W44" s="195"/>
      <c r="X44" s="195"/>
      <c r="Y44" s="195"/>
      <c r="Z44" s="195"/>
      <c r="AA44" s="195"/>
      <c r="AB44" s="195"/>
      <c r="AC44" s="195"/>
      <c r="AD44" s="195"/>
      <c r="AE44" s="195"/>
      <c r="AF44" s="195"/>
      <c r="AG44" s="195"/>
      <c r="AH44" s="196"/>
      <c r="AI44" s="195"/>
      <c r="AJ44" s="195"/>
      <c r="AK44" s="195"/>
      <c r="AL44" s="195"/>
      <c r="AM44" s="197"/>
    </row>
    <row r="45" spans="1:48" ht="6" customHeight="1" thickBot="1">
      <c r="A45" s="140"/>
      <c r="B45" s="140"/>
      <c r="C45" s="140"/>
      <c r="D45" s="140"/>
      <c r="E45" s="141"/>
      <c r="F45" s="141"/>
      <c r="G45" s="141"/>
      <c r="H45" s="141"/>
      <c r="I45" s="141"/>
      <c r="J45" s="142"/>
      <c r="K45" s="142"/>
      <c r="L45" s="142"/>
      <c r="M45" s="142"/>
      <c r="N45" s="142"/>
      <c r="AH45" s="151"/>
    </row>
    <row r="46" spans="1:48" s="3" customFormat="1" ht="19.5" customHeight="1">
      <c r="A46" s="147" t="s">
        <v>196</v>
      </c>
      <c r="B46" s="68"/>
      <c r="C46" s="68"/>
      <c r="D46" s="68"/>
      <c r="E46" s="68"/>
      <c r="F46" s="68"/>
      <c r="G46" s="68"/>
      <c r="H46" s="68"/>
      <c r="I46" s="69"/>
      <c r="J46" s="71"/>
      <c r="K46" s="68"/>
      <c r="L46" s="70"/>
      <c r="M46" s="70"/>
      <c r="N46" s="70"/>
      <c r="O46" s="68"/>
      <c r="P46" s="68"/>
      <c r="Q46" s="68"/>
      <c r="R46" s="68"/>
      <c r="S46" s="68"/>
      <c r="T46" s="79"/>
      <c r="U46" s="79"/>
      <c r="V46" s="79"/>
      <c r="W46" s="79"/>
      <c r="AC46" s="254"/>
      <c r="AD46" s="251" t="s">
        <v>42</v>
      </c>
      <c r="AE46" s="252"/>
      <c r="AF46" s="252"/>
      <c r="AG46" s="252"/>
      <c r="AH46" s="252"/>
      <c r="AI46" s="271" t="s">
        <v>43</v>
      </c>
      <c r="AJ46" s="272"/>
      <c r="AK46" s="272"/>
      <c r="AL46" s="272"/>
      <c r="AM46" s="273"/>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54"/>
      <c r="AD47" s="274" t="str">
        <f>IFERROR(VLOOKUP(L10,リスト!B2:E8,4,FALSE)*AJ10,"")</f>
        <v/>
      </c>
      <c r="AE47" s="275"/>
      <c r="AF47" s="275"/>
      <c r="AG47" s="278" t="s">
        <v>6</v>
      </c>
      <c r="AH47" s="278"/>
      <c r="AI47" s="280" t="str">
        <f>IF(AD47="","",MIN(AD47,ROUNDDOWN(H55/1000,0)))</f>
        <v/>
      </c>
      <c r="AJ47" s="281"/>
      <c r="AK47" s="281"/>
      <c r="AL47" s="278" t="s">
        <v>6</v>
      </c>
      <c r="AM47" s="279"/>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54"/>
      <c r="AD48" s="276"/>
      <c r="AE48" s="277"/>
      <c r="AF48" s="277"/>
      <c r="AG48" s="278"/>
      <c r="AH48" s="278"/>
      <c r="AI48" s="282"/>
      <c r="AJ48" s="283"/>
      <c r="AK48" s="283"/>
      <c r="AL48" s="278"/>
      <c r="AM48" s="279"/>
      <c r="AT48" s="4"/>
    </row>
    <row r="49" spans="1:48" ht="15" customHeight="1">
      <c r="A49" s="183" t="s">
        <v>44</v>
      </c>
      <c r="B49" s="184"/>
      <c r="C49" s="184"/>
      <c r="D49" s="184"/>
      <c r="E49" s="184"/>
      <c r="F49" s="184"/>
      <c r="G49" s="185"/>
      <c r="H49" s="184" t="s">
        <v>45</v>
      </c>
      <c r="I49" s="184"/>
      <c r="J49" s="184"/>
      <c r="K49" s="184"/>
      <c r="L49" s="184"/>
      <c r="M49" s="183" t="s">
        <v>226</v>
      </c>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5"/>
    </row>
    <row r="50" spans="1:48" ht="15" customHeight="1">
      <c r="A50" s="87" t="s">
        <v>198</v>
      </c>
      <c r="B50" s="88"/>
      <c r="D50" s="88"/>
      <c r="E50" s="89"/>
      <c r="F50" s="89"/>
      <c r="G50" s="90"/>
      <c r="H50" s="191"/>
      <c r="I50" s="191"/>
      <c r="J50" s="191"/>
      <c r="K50" s="191"/>
      <c r="L50" s="191"/>
      <c r="M50" s="284"/>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6"/>
    </row>
    <row r="51" spans="1:48" ht="15" customHeight="1">
      <c r="A51" s="72" t="s">
        <v>49</v>
      </c>
      <c r="B51" s="73"/>
      <c r="C51" s="73"/>
      <c r="D51" s="73"/>
      <c r="E51" s="74"/>
      <c r="F51" s="74"/>
      <c r="G51" s="75"/>
      <c r="H51" s="200"/>
      <c r="I51" s="200"/>
      <c r="J51" s="200"/>
      <c r="K51" s="200"/>
      <c r="L51" s="200"/>
      <c r="M51" s="287"/>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9"/>
    </row>
    <row r="52" spans="1:48" ht="15" customHeight="1">
      <c r="A52" s="72"/>
      <c r="B52" s="73"/>
      <c r="C52" s="73"/>
      <c r="D52" s="73"/>
      <c r="E52" s="74"/>
      <c r="F52" s="74"/>
      <c r="G52" s="75"/>
      <c r="H52" s="200"/>
      <c r="I52" s="200"/>
      <c r="J52" s="200"/>
      <c r="K52" s="200"/>
      <c r="L52" s="200"/>
      <c r="M52" s="287"/>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9"/>
    </row>
    <row r="53" spans="1:48" ht="15" customHeight="1">
      <c r="A53" s="72"/>
      <c r="B53" s="73"/>
      <c r="C53" s="73"/>
      <c r="D53" s="73"/>
      <c r="E53" s="74"/>
      <c r="F53" s="74"/>
      <c r="G53" s="75"/>
      <c r="H53" s="200"/>
      <c r="I53" s="200"/>
      <c r="J53" s="200"/>
      <c r="K53" s="200"/>
      <c r="L53" s="200"/>
      <c r="M53" s="287"/>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9"/>
    </row>
    <row r="54" spans="1:48" ht="15" customHeight="1">
      <c r="A54" s="72"/>
      <c r="B54" s="73"/>
      <c r="C54" s="73"/>
      <c r="D54" s="73"/>
      <c r="E54" s="74"/>
      <c r="F54" s="74"/>
      <c r="G54" s="75"/>
      <c r="H54" s="200"/>
      <c r="I54" s="200"/>
      <c r="J54" s="200"/>
      <c r="K54" s="200"/>
      <c r="L54" s="200"/>
      <c r="M54" s="287"/>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9"/>
    </row>
    <row r="55" spans="1:48" ht="15" customHeight="1">
      <c r="A55" s="76" t="s">
        <v>24</v>
      </c>
      <c r="B55" s="80"/>
      <c r="C55" s="80"/>
      <c r="D55" s="80"/>
      <c r="E55" s="77"/>
      <c r="F55" s="77"/>
      <c r="G55" s="78"/>
      <c r="H55" s="192">
        <f>SUM(H50:L54)</f>
        <v>0</v>
      </c>
      <c r="I55" s="192"/>
      <c r="J55" s="192"/>
      <c r="K55" s="192"/>
      <c r="L55" s="193"/>
      <c r="M55" s="194"/>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7"/>
    </row>
    <row r="56" spans="1:48" ht="4.5" customHeight="1">
      <c r="A56" s="140"/>
      <c r="B56" s="140"/>
      <c r="C56" s="140"/>
      <c r="D56" s="140"/>
      <c r="E56" s="143"/>
      <c r="F56" s="143"/>
      <c r="G56" s="143"/>
      <c r="H56" s="143"/>
      <c r="I56" s="143"/>
      <c r="J56" s="144"/>
      <c r="K56" s="144"/>
      <c r="L56" s="144"/>
      <c r="M56" s="144"/>
      <c r="N56" s="144"/>
      <c r="O56" s="143"/>
      <c r="P56" s="143"/>
      <c r="Q56" s="143"/>
      <c r="R56" s="143"/>
      <c r="S56" s="143"/>
      <c r="T56" s="143"/>
      <c r="U56" s="143"/>
      <c r="V56" s="143"/>
      <c r="W56" s="143"/>
      <c r="X56" s="143"/>
      <c r="Y56" s="145"/>
      <c r="Z56" s="145"/>
      <c r="AA56" s="145"/>
      <c r="AB56" s="145"/>
      <c r="AC56" s="145"/>
      <c r="AD56" s="145"/>
      <c r="AE56" s="143"/>
      <c r="AF56" s="143"/>
      <c r="AG56" s="143"/>
      <c r="AH56" s="143"/>
      <c r="AI56" s="143"/>
      <c r="AJ56" s="143"/>
      <c r="AK56" s="143"/>
      <c r="AL56" s="143"/>
      <c r="AM56" s="143"/>
    </row>
    <row r="57" spans="1:48">
      <c r="A57" s="2" t="s">
        <v>193</v>
      </c>
    </row>
    <row r="58" spans="1:48">
      <c r="A58" s="2" t="s">
        <v>225</v>
      </c>
    </row>
    <row r="59" spans="1:48">
      <c r="AI59" s="199"/>
      <c r="AJ59" s="199"/>
      <c r="AK59" s="199"/>
      <c r="AL59" s="199"/>
      <c r="AM59" s="199"/>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3">
    <dataValidation allowBlank="1" sqref="D9:G9" xr:uid="{A943DD9B-8C98-494E-B16B-5671AE7DE788}"/>
    <dataValidation type="list" allowBlank="1" showInputMessage="1" showErrorMessage="1" sqref="X15:Z17 X21:Z22" xr:uid="{1A568112-EFE3-466E-82D0-02A7D6E5D167}">
      <formula1>"✔"</formula1>
    </dataValidation>
    <dataValidation imeMode="halfAlpha" allowBlank="1" showInputMessage="1" showErrorMessage="1" sqref="S26:V28 J26:N28 S37:V37 J37:N37" xr:uid="{51115A17-6512-4CC8-B802-F1B6FF24F24D}"/>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2BD837E3-BF8F-443C-B981-1DA1F39E1F8C}">
          <x14:formula1>
            <xm:f>リスト!$B$2:$B$8</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A3AB7-48A4-4DBA-A9EB-0929BEA77259}">
  <dimension ref="A1:AV59"/>
  <sheetViews>
    <sheetView showGridLines="0" showZeros="0" topLeftCell="A8" zoomScaleNormal="100" zoomScaleSheetLayoutView="100" workbookViewId="0">
      <selection activeCell="P19" sqref="P19:V1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13" t="s">
        <v>201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5"/>
    </row>
    <row r="4" spans="1:48" ht="9"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row>
    <row r="5" spans="1:48">
      <c r="A5" s="216" t="s">
        <v>28</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8"/>
    </row>
    <row r="6" spans="1:48" ht="4.5" customHeight="1">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row>
    <row r="7" spans="1:48" ht="17.25" customHeight="1">
      <c r="A7" s="183" t="s">
        <v>29</v>
      </c>
      <c r="B7" s="184"/>
      <c r="C7" s="184"/>
      <c r="D7" s="184"/>
      <c r="E7" s="184"/>
      <c r="F7" s="184"/>
      <c r="G7" s="185"/>
      <c r="H7" s="238"/>
      <c r="I7" s="239"/>
      <c r="J7" s="239"/>
      <c r="K7" s="239"/>
      <c r="L7" s="239"/>
      <c r="M7" s="239"/>
      <c r="N7" s="240"/>
      <c r="O7" s="183" t="s">
        <v>30</v>
      </c>
      <c r="P7" s="184"/>
      <c r="Q7" s="184"/>
      <c r="R7" s="184"/>
      <c r="S7" s="185"/>
      <c r="T7" s="241"/>
      <c r="U7" s="242"/>
      <c r="V7" s="242"/>
      <c r="W7" s="242"/>
      <c r="X7" s="242"/>
      <c r="Y7" s="242"/>
      <c r="Z7" s="242"/>
      <c r="AA7" s="242"/>
      <c r="AB7" s="242"/>
      <c r="AC7" s="242"/>
      <c r="AD7" s="242"/>
      <c r="AE7" s="242"/>
      <c r="AF7" s="242"/>
      <c r="AG7" s="242"/>
      <c r="AH7" s="242"/>
      <c r="AI7" s="242"/>
      <c r="AJ7" s="242"/>
      <c r="AK7" s="242"/>
      <c r="AL7" s="242"/>
      <c r="AM7" s="243"/>
    </row>
    <row r="8" spans="1:48">
      <c r="A8" s="219" t="s">
        <v>31</v>
      </c>
      <c r="B8" s="220"/>
      <c r="C8" s="221"/>
      <c r="D8" s="183" t="s">
        <v>32</v>
      </c>
      <c r="E8" s="184"/>
      <c r="F8" s="184"/>
      <c r="G8" s="185"/>
      <c r="H8" s="183" t="s">
        <v>20</v>
      </c>
      <c r="I8" s="184"/>
      <c r="J8" s="184"/>
      <c r="K8" s="184"/>
      <c r="L8" s="184"/>
      <c r="M8" s="184"/>
      <c r="N8" s="184"/>
      <c r="O8" s="184"/>
      <c r="P8" s="184"/>
      <c r="Q8" s="184"/>
      <c r="R8" s="184"/>
      <c r="S8" s="185"/>
      <c r="T8" s="219" t="s">
        <v>33</v>
      </c>
      <c r="U8" s="220"/>
      <c r="V8" s="221"/>
      <c r="W8" s="183" t="s">
        <v>14</v>
      </c>
      <c r="X8" s="184"/>
      <c r="Y8" s="184"/>
      <c r="Z8" s="184"/>
      <c r="AA8" s="184"/>
      <c r="AB8" s="184"/>
      <c r="AC8" s="184"/>
      <c r="AD8" s="184"/>
      <c r="AE8" s="184"/>
      <c r="AF8" s="185"/>
      <c r="AG8" s="226" t="s">
        <v>34</v>
      </c>
      <c r="AH8" s="227"/>
      <c r="AI8" s="227"/>
      <c r="AJ8" s="227"/>
      <c r="AK8" s="227"/>
      <c r="AL8" s="227"/>
      <c r="AM8" s="228"/>
    </row>
    <row r="9" spans="1:48" ht="17.25" customHeight="1">
      <c r="A9" s="222"/>
      <c r="B9" s="189"/>
      <c r="C9" s="190"/>
      <c r="D9" s="223" t="s">
        <v>189</v>
      </c>
      <c r="E9" s="224"/>
      <c r="F9" s="224"/>
      <c r="G9" s="225"/>
      <c r="H9" s="229"/>
      <c r="I9" s="230"/>
      <c r="J9" s="230"/>
      <c r="K9" s="230"/>
      <c r="L9" s="230"/>
      <c r="M9" s="230"/>
      <c r="N9" s="230"/>
      <c r="O9" s="230"/>
      <c r="P9" s="230"/>
      <c r="Q9" s="230"/>
      <c r="R9" s="230"/>
      <c r="S9" s="231"/>
      <c r="T9" s="222"/>
      <c r="U9" s="189"/>
      <c r="V9" s="190"/>
      <c r="W9" s="232"/>
      <c r="X9" s="233"/>
      <c r="Y9" s="233"/>
      <c r="Z9" s="233"/>
      <c r="AA9" s="233"/>
      <c r="AB9" s="233"/>
      <c r="AC9" s="233"/>
      <c r="AD9" s="233"/>
      <c r="AE9" s="233"/>
      <c r="AF9" s="234"/>
      <c r="AG9" s="235" t="s">
        <v>211</v>
      </c>
      <c r="AH9" s="236"/>
      <c r="AI9" s="236"/>
      <c r="AJ9" s="236"/>
      <c r="AK9" s="236"/>
      <c r="AL9" s="236"/>
      <c r="AM9" s="237"/>
      <c r="AV9" s="3"/>
    </row>
    <row r="10" spans="1:48" s="3" customFormat="1" ht="20.25" customHeight="1">
      <c r="A10" s="183" t="s">
        <v>35</v>
      </c>
      <c r="B10" s="184"/>
      <c r="C10" s="184"/>
      <c r="D10" s="184"/>
      <c r="E10" s="184"/>
      <c r="F10" s="184"/>
      <c r="G10" s="184"/>
      <c r="H10" s="184"/>
      <c r="I10" s="184"/>
      <c r="J10" s="184"/>
      <c r="K10" s="185"/>
      <c r="L10" s="258"/>
      <c r="M10" s="259"/>
      <c r="N10" s="259"/>
      <c r="O10" s="259"/>
      <c r="P10" s="259"/>
      <c r="Q10" s="259"/>
      <c r="R10" s="259"/>
      <c r="S10" s="259"/>
      <c r="T10" s="259"/>
      <c r="U10" s="259"/>
      <c r="V10" s="259"/>
      <c r="W10" s="259"/>
      <c r="X10" s="259"/>
      <c r="Y10" s="259"/>
      <c r="Z10" s="259"/>
      <c r="AA10" s="259"/>
      <c r="AB10" s="259"/>
      <c r="AC10" s="259"/>
      <c r="AD10" s="259"/>
      <c r="AE10" s="259"/>
      <c r="AF10" s="260"/>
      <c r="AG10" s="245" t="s">
        <v>36</v>
      </c>
      <c r="AH10" s="227"/>
      <c r="AI10" s="228"/>
      <c r="AJ10" s="242"/>
      <c r="AK10" s="242"/>
      <c r="AL10" s="246" t="s">
        <v>37</v>
      </c>
      <c r="AM10" s="247"/>
      <c r="AP10" s="244"/>
      <c r="AQ10" s="244"/>
      <c r="AR10" s="244"/>
      <c r="AS10" s="244"/>
      <c r="AT10" s="244"/>
      <c r="AU10" s="244"/>
    </row>
    <row r="11" spans="1:48" s="3" customFormat="1" ht="18" hidden="1" customHeight="1">
      <c r="A11" s="248" t="s">
        <v>38</v>
      </c>
      <c r="B11" s="249"/>
      <c r="C11" s="249"/>
      <c r="D11" s="249"/>
      <c r="E11" s="249"/>
      <c r="F11" s="249"/>
      <c r="G11" s="249"/>
      <c r="H11" s="250"/>
      <c r="I11" s="5"/>
      <c r="J11" s="128"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1"/>
      <c r="B12" s="131"/>
      <c r="C12" s="131"/>
      <c r="D12" s="131"/>
      <c r="E12" s="131"/>
      <c r="F12" s="131"/>
      <c r="G12" s="131"/>
      <c r="H12" s="131"/>
      <c r="I12" s="132"/>
      <c r="J12" s="133"/>
      <c r="K12" s="132"/>
      <c r="L12" s="130"/>
      <c r="M12" s="130"/>
      <c r="N12" s="130"/>
      <c r="O12" s="130"/>
      <c r="P12" s="130"/>
      <c r="Q12" s="130"/>
      <c r="R12" s="130"/>
      <c r="S12" s="130"/>
      <c r="T12" s="130"/>
      <c r="U12" s="132"/>
      <c r="V12" s="130"/>
      <c r="W12" s="130"/>
      <c r="X12" s="130"/>
      <c r="Y12" s="133"/>
      <c r="Z12" s="134"/>
      <c r="AA12" s="132"/>
      <c r="AB12" s="130"/>
      <c r="AC12" s="130"/>
      <c r="AD12" s="130"/>
      <c r="AE12" s="130"/>
      <c r="AF12" s="130"/>
      <c r="AG12" s="130"/>
      <c r="AH12" s="130"/>
      <c r="AI12" s="130"/>
      <c r="AJ12" s="130"/>
      <c r="AK12" s="130"/>
      <c r="AL12" s="130"/>
      <c r="AM12" s="130"/>
    </row>
    <row r="13" spans="1:48" s="3" customFormat="1" ht="12">
      <c r="A13" s="216" t="s">
        <v>39</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row>
    <row r="14" spans="1:48" s="3" customFormat="1" ht="3" customHeight="1">
      <c r="I14" s="85"/>
      <c r="J14" s="13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07" t="s">
        <v>190</v>
      </c>
      <c r="B15" s="208"/>
      <c r="C15" s="208"/>
      <c r="D15" s="208"/>
      <c r="E15" s="208"/>
      <c r="F15" s="208"/>
      <c r="G15" s="208"/>
      <c r="H15" s="208"/>
      <c r="I15" s="208"/>
      <c r="J15" s="208"/>
      <c r="K15" s="208"/>
      <c r="L15" s="208"/>
      <c r="M15" s="208"/>
      <c r="N15" s="208"/>
      <c r="O15" s="208"/>
      <c r="P15" s="208"/>
      <c r="Q15" s="208"/>
      <c r="R15" s="208"/>
      <c r="S15" s="208"/>
      <c r="T15" s="208"/>
      <c r="U15" s="208"/>
      <c r="V15" s="208"/>
      <c r="W15" s="209"/>
      <c r="X15" s="204" t="s">
        <v>40</v>
      </c>
      <c r="Y15" s="205"/>
      <c r="Z15" s="206"/>
      <c r="AA15" s="261" t="s">
        <v>187</v>
      </c>
      <c r="AB15" s="262"/>
      <c r="AC15" s="262"/>
      <c r="AD15" s="262"/>
      <c r="AE15" s="262"/>
      <c r="AF15" s="262"/>
      <c r="AG15" s="262"/>
      <c r="AH15" s="262"/>
      <c r="AI15" s="262"/>
      <c r="AJ15" s="262"/>
      <c r="AK15" s="262"/>
      <c r="AL15" s="262"/>
      <c r="AM15" s="262"/>
    </row>
    <row r="16" spans="1:48" s="3" customFormat="1" ht="18" hidden="1" customHeight="1">
      <c r="A16" s="207" t="s">
        <v>191</v>
      </c>
      <c r="B16" s="208"/>
      <c r="C16" s="208"/>
      <c r="D16" s="208"/>
      <c r="E16" s="208"/>
      <c r="F16" s="208"/>
      <c r="G16" s="208"/>
      <c r="H16" s="208"/>
      <c r="I16" s="208"/>
      <c r="J16" s="208"/>
      <c r="K16" s="208"/>
      <c r="L16" s="208"/>
      <c r="M16" s="208"/>
      <c r="N16" s="208"/>
      <c r="O16" s="208"/>
      <c r="P16" s="208"/>
      <c r="Q16" s="208"/>
      <c r="R16" s="208"/>
      <c r="S16" s="208"/>
      <c r="T16" s="208"/>
      <c r="U16" s="208"/>
      <c r="V16" s="208"/>
      <c r="W16" s="209"/>
      <c r="X16" s="204" t="s">
        <v>40</v>
      </c>
      <c r="Y16" s="205"/>
      <c r="Z16" s="206"/>
      <c r="AA16" s="261" t="s">
        <v>186</v>
      </c>
      <c r="AB16" s="262"/>
      <c r="AC16" s="262"/>
      <c r="AD16" s="262"/>
      <c r="AE16" s="262"/>
      <c r="AF16" s="262"/>
      <c r="AG16" s="262"/>
      <c r="AH16" s="262"/>
      <c r="AI16" s="262"/>
      <c r="AJ16" s="262"/>
      <c r="AK16" s="262"/>
      <c r="AL16" s="262"/>
      <c r="AM16" s="262"/>
    </row>
    <row r="17" spans="1:48" s="3" customFormat="1" ht="18" customHeight="1">
      <c r="A17" s="210" t="s">
        <v>185</v>
      </c>
      <c r="B17" s="211"/>
      <c r="C17" s="211"/>
      <c r="D17" s="211"/>
      <c r="E17" s="211"/>
      <c r="F17" s="211"/>
      <c r="G17" s="211"/>
      <c r="H17" s="211"/>
      <c r="I17" s="211"/>
      <c r="J17" s="211"/>
      <c r="K17" s="211"/>
      <c r="L17" s="211"/>
      <c r="M17" s="211"/>
      <c r="N17" s="211"/>
      <c r="O17" s="211"/>
      <c r="P17" s="211"/>
      <c r="Q17" s="211"/>
      <c r="R17" s="211"/>
      <c r="S17" s="211"/>
      <c r="T17" s="211"/>
      <c r="U17" s="211"/>
      <c r="V17" s="211"/>
      <c r="W17" s="212"/>
      <c r="X17" s="204" t="s">
        <v>40</v>
      </c>
      <c r="Y17" s="205"/>
      <c r="Z17" s="206"/>
      <c r="AA17" s="146"/>
      <c r="AB17" s="146"/>
      <c r="AC17" s="146"/>
      <c r="AD17" s="146"/>
      <c r="AE17" s="146"/>
      <c r="AF17" s="146"/>
      <c r="AG17" s="146"/>
      <c r="AH17" s="146"/>
      <c r="AI17" s="146"/>
      <c r="AJ17" s="146"/>
      <c r="AK17" s="146"/>
      <c r="AL17" s="146"/>
      <c r="AM17" s="146"/>
    </row>
    <row r="18" spans="1:48" s="3" customFormat="1" ht="6" customHeight="1">
      <c r="I18" s="85"/>
      <c r="J18" s="135"/>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16" t="s">
        <v>192</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8"/>
    </row>
    <row r="20" spans="1:48" s="3" customFormat="1" ht="3" customHeight="1">
      <c r="I20" s="85"/>
      <c r="J20" s="13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07" t="s">
        <v>197</v>
      </c>
      <c r="B21" s="208"/>
      <c r="C21" s="208"/>
      <c r="D21" s="208"/>
      <c r="E21" s="208"/>
      <c r="F21" s="208"/>
      <c r="G21" s="208"/>
      <c r="H21" s="208"/>
      <c r="I21" s="208"/>
      <c r="J21" s="208"/>
      <c r="K21" s="208"/>
      <c r="L21" s="208"/>
      <c r="M21" s="208"/>
      <c r="N21" s="208"/>
      <c r="O21" s="208"/>
      <c r="P21" s="208"/>
      <c r="Q21" s="208"/>
      <c r="R21" s="208"/>
      <c r="S21" s="208"/>
      <c r="T21" s="208"/>
      <c r="U21" s="208"/>
      <c r="V21" s="208"/>
      <c r="W21" s="208"/>
      <c r="X21" s="204" t="s">
        <v>40</v>
      </c>
      <c r="Y21" s="205"/>
      <c r="Z21" s="206"/>
      <c r="AA21" s="148"/>
      <c r="AB21" s="148"/>
      <c r="AC21" s="148"/>
      <c r="AD21" s="148"/>
      <c r="AE21" s="148"/>
      <c r="AF21" s="148"/>
      <c r="AG21" s="148"/>
    </row>
    <row r="22" spans="1:48" s="3" customFormat="1" ht="18" hidden="1" customHeight="1">
      <c r="A22" s="207" t="s">
        <v>194</v>
      </c>
      <c r="B22" s="208"/>
      <c r="C22" s="208"/>
      <c r="D22" s="208"/>
      <c r="E22" s="208"/>
      <c r="F22" s="208"/>
      <c r="G22" s="208"/>
      <c r="H22" s="208"/>
      <c r="I22" s="208"/>
      <c r="J22" s="208"/>
      <c r="K22" s="208"/>
      <c r="L22" s="208"/>
      <c r="M22" s="208"/>
      <c r="N22" s="208"/>
      <c r="O22" s="208"/>
      <c r="P22" s="208"/>
      <c r="Q22" s="208"/>
      <c r="R22" s="208"/>
      <c r="S22" s="208"/>
      <c r="T22" s="208"/>
      <c r="U22" s="208"/>
      <c r="V22" s="208"/>
      <c r="W22" s="208"/>
      <c r="X22" s="204" t="s">
        <v>40</v>
      </c>
      <c r="Y22" s="205"/>
      <c r="Z22" s="206"/>
      <c r="AA22" s="148"/>
      <c r="AB22" s="148"/>
      <c r="AC22" s="148"/>
      <c r="AD22" s="148"/>
      <c r="AE22" s="148"/>
      <c r="AF22" s="148"/>
      <c r="AG22" s="148"/>
    </row>
    <row r="23" spans="1:48" s="3" customFormat="1" ht="6" customHeight="1">
      <c r="I23" s="85"/>
      <c r="J23" s="135"/>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16" t="s">
        <v>41</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8"/>
    </row>
    <row r="25" spans="1:48" s="3" customFormat="1" ht="3" customHeight="1">
      <c r="I25" s="85"/>
      <c r="J25" s="135"/>
      <c r="L25" s="6"/>
      <c r="M25" s="6"/>
      <c r="N25" s="6"/>
      <c r="O25" s="6"/>
      <c r="P25" s="6"/>
      <c r="Q25" s="6"/>
      <c r="R25" s="6"/>
      <c r="S25" s="6"/>
      <c r="T25" s="6"/>
      <c r="U25" s="6"/>
      <c r="V25" s="6"/>
      <c r="W25" s="6"/>
      <c r="X25" s="6"/>
      <c r="Y25" s="6"/>
      <c r="Z25" s="6"/>
      <c r="AA25" s="6"/>
      <c r="AB25" s="6"/>
      <c r="AC25" s="6"/>
      <c r="AD25" s="6"/>
      <c r="AE25" s="6"/>
      <c r="AF25" s="6"/>
      <c r="AG25" s="6"/>
      <c r="AH25" s="152"/>
      <c r="AI25" s="6"/>
      <c r="AJ25" s="6"/>
      <c r="AK25" s="6"/>
      <c r="AL25" s="6"/>
      <c r="AM25" s="6"/>
    </row>
    <row r="26" spans="1:48" ht="19.5" hidden="1" customHeight="1">
      <c r="A26" s="136" t="s">
        <v>181</v>
      </c>
      <c r="B26" s="3"/>
      <c r="C26" s="125"/>
      <c r="D26" s="3"/>
      <c r="E26" s="137"/>
      <c r="F26" s="3"/>
      <c r="G26" s="3"/>
      <c r="H26" s="3"/>
      <c r="I26" s="3"/>
      <c r="J26" s="138"/>
      <c r="K26" s="138"/>
      <c r="L26" s="138"/>
      <c r="M26" s="138"/>
      <c r="N26" s="138"/>
      <c r="O26" s="139"/>
      <c r="P26" s="125"/>
      <c r="S26" s="138"/>
      <c r="T26" s="135"/>
      <c r="U26" s="138"/>
      <c r="V26" s="138"/>
      <c r="W26" s="125"/>
      <c r="AC26" s="254"/>
      <c r="AD26" s="251" t="s">
        <v>42</v>
      </c>
      <c r="AE26" s="252"/>
      <c r="AF26" s="252"/>
      <c r="AG26" s="252"/>
      <c r="AH26" s="253"/>
      <c r="AI26" s="271" t="s">
        <v>43</v>
      </c>
      <c r="AJ26" s="272"/>
      <c r="AK26" s="272"/>
      <c r="AL26" s="272"/>
      <c r="AM26" s="273"/>
      <c r="AV26" s="3"/>
    </row>
    <row r="27" spans="1:48" hidden="1">
      <c r="A27" s="136"/>
      <c r="B27" s="3"/>
      <c r="C27" s="125"/>
      <c r="D27" s="3"/>
      <c r="E27" s="137"/>
      <c r="F27" s="3"/>
      <c r="G27" s="3"/>
      <c r="H27" s="3"/>
      <c r="I27" s="3"/>
      <c r="J27" s="138"/>
      <c r="K27" s="138"/>
      <c r="L27" s="138"/>
      <c r="M27" s="138"/>
      <c r="N27" s="138"/>
      <c r="O27" s="139"/>
      <c r="P27" s="125"/>
      <c r="S27" s="138"/>
      <c r="T27" s="135"/>
      <c r="U27" s="138"/>
      <c r="V27" s="138"/>
      <c r="W27" s="127"/>
      <c r="AC27" s="254"/>
      <c r="AD27" s="255" t="str">
        <f>IFERROR(VLOOKUP(L10,リスト!#REF!,2,FALSE),IFERROR(VLOOKUP(L10,リスト!B2:D8,2,FALSE)*AJ10,""))</f>
        <v/>
      </c>
      <c r="AE27" s="256"/>
      <c r="AF27" s="256"/>
      <c r="AG27" s="257" t="s">
        <v>6</v>
      </c>
      <c r="AH27" s="257"/>
      <c r="AI27" s="267">
        <f>MIN(AD27,ROUNDDOWN((H35+H44)/1000,0))</f>
        <v>0</v>
      </c>
      <c r="AJ27" s="268"/>
      <c r="AK27" s="268"/>
      <c r="AL27" s="263" t="s">
        <v>6</v>
      </c>
      <c r="AM27" s="264"/>
    </row>
    <row r="28" spans="1:48" ht="14.25" hidden="1" thickBot="1">
      <c r="A28" s="125" t="s">
        <v>183</v>
      </c>
      <c r="B28" s="3"/>
      <c r="C28" s="125"/>
      <c r="D28" s="3"/>
      <c r="E28" s="137"/>
      <c r="F28" s="3"/>
      <c r="G28" s="3"/>
      <c r="H28" s="3"/>
      <c r="I28" s="3"/>
      <c r="J28" s="138"/>
      <c r="K28" s="138"/>
      <c r="L28" s="138"/>
      <c r="M28" s="138"/>
      <c r="N28" s="138"/>
      <c r="O28" s="139"/>
      <c r="P28" s="125"/>
      <c r="S28" s="138"/>
      <c r="T28" s="135"/>
      <c r="U28" s="138"/>
      <c r="V28" s="138"/>
      <c r="W28" s="127"/>
      <c r="AC28" s="254"/>
      <c r="AD28" s="255"/>
      <c r="AE28" s="256"/>
      <c r="AF28" s="256"/>
      <c r="AG28" s="257"/>
      <c r="AH28" s="257"/>
      <c r="AI28" s="269"/>
      <c r="AJ28" s="270"/>
      <c r="AK28" s="270"/>
      <c r="AL28" s="265"/>
      <c r="AM28" s="266"/>
    </row>
    <row r="29" spans="1:48" ht="15" hidden="1" customHeight="1">
      <c r="A29" s="183" t="s">
        <v>44</v>
      </c>
      <c r="B29" s="184"/>
      <c r="C29" s="184"/>
      <c r="D29" s="184"/>
      <c r="E29" s="184"/>
      <c r="F29" s="184"/>
      <c r="G29" s="185"/>
      <c r="H29" s="184" t="s">
        <v>45</v>
      </c>
      <c r="I29" s="184"/>
      <c r="J29" s="184"/>
      <c r="K29" s="184"/>
      <c r="L29" s="184"/>
      <c r="M29" s="183" t="s">
        <v>46</v>
      </c>
      <c r="N29" s="184"/>
      <c r="O29" s="184"/>
      <c r="P29" s="184"/>
      <c r="Q29" s="184"/>
      <c r="R29" s="184"/>
      <c r="S29" s="184"/>
      <c r="T29" s="184"/>
      <c r="U29" s="184"/>
      <c r="V29" s="184"/>
      <c r="W29" s="184"/>
      <c r="X29" s="184"/>
      <c r="Y29" s="184"/>
      <c r="Z29" s="184"/>
      <c r="AA29" s="184"/>
      <c r="AB29" s="184"/>
      <c r="AC29" s="184"/>
      <c r="AD29" s="184"/>
      <c r="AE29" s="184"/>
      <c r="AF29" s="184"/>
      <c r="AG29" s="184"/>
      <c r="AH29" s="184"/>
      <c r="AI29" s="189"/>
      <c r="AJ29" s="189"/>
      <c r="AK29" s="189"/>
      <c r="AL29" s="189"/>
      <c r="AM29" s="190"/>
    </row>
    <row r="30" spans="1:48" ht="15" hidden="1" customHeight="1">
      <c r="A30" s="87" t="s">
        <v>47</v>
      </c>
      <c r="B30" s="88"/>
      <c r="C30" s="88"/>
      <c r="D30" s="88"/>
      <c r="E30" s="89"/>
      <c r="F30" s="89"/>
      <c r="G30" s="90"/>
      <c r="H30" s="191"/>
      <c r="I30" s="191"/>
      <c r="J30" s="191"/>
      <c r="K30" s="191"/>
      <c r="L30" s="191"/>
      <c r="M30" s="186"/>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8"/>
    </row>
    <row r="31" spans="1:48" ht="15" hidden="1" customHeight="1">
      <c r="A31" s="72" t="s">
        <v>48</v>
      </c>
      <c r="B31" s="73"/>
      <c r="C31" s="73"/>
      <c r="D31" s="73"/>
      <c r="E31" s="74"/>
      <c r="F31" s="74"/>
      <c r="G31" s="75"/>
      <c r="H31" s="200"/>
      <c r="I31" s="200"/>
      <c r="J31" s="200"/>
      <c r="K31" s="200"/>
      <c r="L31" s="200"/>
      <c r="M31" s="201"/>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3"/>
    </row>
    <row r="32" spans="1:48" ht="15" hidden="1" customHeight="1">
      <c r="A32" s="72" t="s">
        <v>49</v>
      </c>
      <c r="B32" s="73"/>
      <c r="C32" s="73"/>
      <c r="D32" s="73"/>
      <c r="E32" s="74"/>
      <c r="F32" s="74"/>
      <c r="G32" s="75"/>
      <c r="H32" s="200"/>
      <c r="I32" s="200"/>
      <c r="J32" s="200"/>
      <c r="K32" s="200"/>
      <c r="L32" s="200"/>
      <c r="M32" s="201"/>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3"/>
    </row>
    <row r="33" spans="1:48" ht="15" hidden="1" customHeight="1">
      <c r="A33" s="72" t="s">
        <v>50</v>
      </c>
      <c r="B33" s="73"/>
      <c r="C33" s="73"/>
      <c r="D33" s="73"/>
      <c r="E33" s="74"/>
      <c r="F33" s="74"/>
      <c r="G33" s="75"/>
      <c r="H33" s="200"/>
      <c r="I33" s="200"/>
      <c r="J33" s="200"/>
      <c r="K33" s="200"/>
      <c r="L33" s="200"/>
      <c r="M33" s="201"/>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3"/>
      <c r="AV33" s="3"/>
    </row>
    <row r="34" spans="1:48" ht="15" hidden="1" customHeight="1">
      <c r="A34" s="72" t="s">
        <v>51</v>
      </c>
      <c r="B34" s="73"/>
      <c r="C34" s="73"/>
      <c r="D34" s="73"/>
      <c r="E34" s="74"/>
      <c r="F34" s="74"/>
      <c r="G34" s="75"/>
      <c r="H34" s="200"/>
      <c r="I34" s="200"/>
      <c r="J34" s="200"/>
      <c r="K34" s="200"/>
      <c r="L34" s="200"/>
      <c r="M34" s="201"/>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3"/>
    </row>
    <row r="35" spans="1:48" ht="15" hidden="1" customHeight="1">
      <c r="A35" s="76" t="s">
        <v>24</v>
      </c>
      <c r="B35" s="77"/>
      <c r="C35" s="77"/>
      <c r="D35" s="77"/>
      <c r="E35" s="77"/>
      <c r="F35" s="77"/>
      <c r="G35" s="78"/>
      <c r="H35" s="192">
        <f>SUM(H30:L34)</f>
        <v>0</v>
      </c>
      <c r="I35" s="192"/>
      <c r="J35" s="192"/>
      <c r="K35" s="192"/>
      <c r="L35" s="193"/>
      <c r="M35" s="194"/>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7"/>
    </row>
    <row r="36" spans="1:48" hidden="1">
      <c r="A36" s="136"/>
      <c r="B36" s="3"/>
      <c r="C36" s="125"/>
      <c r="D36" s="3"/>
      <c r="E36" s="137"/>
      <c r="F36" s="3"/>
      <c r="G36" s="3"/>
      <c r="H36" s="3"/>
      <c r="I36" s="3"/>
      <c r="J36" s="138"/>
      <c r="K36" s="138"/>
      <c r="L36" s="138"/>
      <c r="M36" s="138"/>
      <c r="N36" s="138"/>
      <c r="O36" s="139"/>
      <c r="P36" s="125"/>
      <c r="S36" s="138"/>
      <c r="T36" s="135"/>
      <c r="U36" s="138"/>
      <c r="V36" s="138"/>
      <c r="W36" s="127"/>
      <c r="AD36" s="125"/>
      <c r="AE36" s="126"/>
      <c r="AF36" s="126"/>
      <c r="AG36" s="126"/>
      <c r="AH36" s="127"/>
      <c r="AI36" s="198"/>
      <c r="AJ36" s="198"/>
      <c r="AK36" s="198"/>
      <c r="AL36" s="199"/>
      <c r="AM36" s="199"/>
    </row>
    <row r="37" spans="1:48" hidden="1">
      <c r="A37" s="125" t="s">
        <v>184</v>
      </c>
      <c r="B37" s="3"/>
      <c r="C37" s="125"/>
      <c r="D37" s="3"/>
      <c r="E37" s="137"/>
      <c r="F37" s="3"/>
      <c r="G37" s="3"/>
      <c r="H37" s="3"/>
      <c r="I37" s="3"/>
      <c r="J37" s="138"/>
      <c r="K37" s="138"/>
      <c r="L37" s="138"/>
      <c r="M37" s="138"/>
      <c r="N37" s="138"/>
      <c r="O37" s="139"/>
      <c r="P37" s="125"/>
      <c r="S37" s="138"/>
      <c r="T37" s="135"/>
      <c r="U37" s="138"/>
      <c r="V37" s="138"/>
      <c r="W37" s="127"/>
      <c r="AD37" s="125"/>
      <c r="AE37" s="126"/>
      <c r="AF37" s="126"/>
      <c r="AG37" s="126"/>
      <c r="AH37" s="127"/>
      <c r="AI37" s="198"/>
      <c r="AJ37" s="198"/>
      <c r="AK37" s="198"/>
      <c r="AL37" s="199"/>
      <c r="AM37" s="199"/>
    </row>
    <row r="38" spans="1:48" ht="15" hidden="1" customHeight="1">
      <c r="A38" s="183" t="s">
        <v>44</v>
      </c>
      <c r="B38" s="184"/>
      <c r="C38" s="184"/>
      <c r="D38" s="184"/>
      <c r="E38" s="184"/>
      <c r="F38" s="184"/>
      <c r="G38" s="185"/>
      <c r="H38" s="184" t="s">
        <v>45</v>
      </c>
      <c r="I38" s="184"/>
      <c r="J38" s="184"/>
      <c r="K38" s="184"/>
      <c r="L38" s="184"/>
      <c r="M38" s="183" t="s">
        <v>46</v>
      </c>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5"/>
    </row>
    <row r="39" spans="1:48" ht="15" hidden="1" customHeight="1">
      <c r="A39" s="87" t="s">
        <v>47</v>
      </c>
      <c r="B39" s="88"/>
      <c r="C39" s="88"/>
      <c r="D39" s="88"/>
      <c r="E39" s="89"/>
      <c r="F39" s="89"/>
      <c r="G39" s="90"/>
      <c r="H39" s="191"/>
      <c r="I39" s="191"/>
      <c r="J39" s="191"/>
      <c r="K39" s="191"/>
      <c r="L39" s="191"/>
      <c r="M39" s="186"/>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8"/>
    </row>
    <row r="40" spans="1:48" ht="15" hidden="1" customHeight="1">
      <c r="A40" s="72" t="s">
        <v>48</v>
      </c>
      <c r="B40" s="73"/>
      <c r="C40" s="73"/>
      <c r="D40" s="73"/>
      <c r="E40" s="74"/>
      <c r="F40" s="74"/>
      <c r="G40" s="75"/>
      <c r="H40" s="200"/>
      <c r="I40" s="200"/>
      <c r="J40" s="200"/>
      <c r="K40" s="200"/>
      <c r="L40" s="200"/>
      <c r="M40" s="201"/>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3"/>
    </row>
    <row r="41" spans="1:48" ht="15" hidden="1" customHeight="1">
      <c r="A41" s="72" t="s">
        <v>49</v>
      </c>
      <c r="B41" s="73"/>
      <c r="C41" s="73"/>
      <c r="D41" s="73"/>
      <c r="E41" s="74"/>
      <c r="F41" s="74"/>
      <c r="G41" s="75"/>
      <c r="H41" s="200"/>
      <c r="I41" s="200"/>
      <c r="J41" s="200"/>
      <c r="K41" s="200"/>
      <c r="L41" s="200"/>
      <c r="M41" s="201"/>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3"/>
    </row>
    <row r="42" spans="1:48" ht="15" hidden="1" customHeight="1">
      <c r="A42" s="72" t="s">
        <v>50</v>
      </c>
      <c r="B42" s="73"/>
      <c r="C42" s="73"/>
      <c r="D42" s="73"/>
      <c r="E42" s="74"/>
      <c r="F42" s="74"/>
      <c r="G42" s="75"/>
      <c r="H42" s="200"/>
      <c r="I42" s="200"/>
      <c r="J42" s="200"/>
      <c r="K42" s="200"/>
      <c r="L42" s="200"/>
      <c r="M42" s="201"/>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3"/>
      <c r="AV42" s="3"/>
    </row>
    <row r="43" spans="1:48" ht="15" hidden="1" customHeight="1">
      <c r="A43" s="72" t="s">
        <v>51</v>
      </c>
      <c r="B43" s="73"/>
      <c r="C43" s="73"/>
      <c r="D43" s="73"/>
      <c r="E43" s="74"/>
      <c r="F43" s="74"/>
      <c r="G43" s="75"/>
      <c r="H43" s="200"/>
      <c r="I43" s="200"/>
      <c r="J43" s="200"/>
      <c r="K43" s="200"/>
      <c r="L43" s="200"/>
      <c r="M43" s="201"/>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3"/>
    </row>
    <row r="44" spans="1:48" ht="15" hidden="1" customHeight="1">
      <c r="A44" s="76" t="s">
        <v>24</v>
      </c>
      <c r="B44" s="77"/>
      <c r="C44" s="77"/>
      <c r="D44" s="77"/>
      <c r="E44" s="77"/>
      <c r="F44" s="77"/>
      <c r="G44" s="78"/>
      <c r="H44" s="192">
        <f>SUM(H39:L43)</f>
        <v>0</v>
      </c>
      <c r="I44" s="192"/>
      <c r="J44" s="192"/>
      <c r="K44" s="192"/>
      <c r="L44" s="193"/>
      <c r="M44" s="194"/>
      <c r="N44" s="195"/>
      <c r="O44" s="195"/>
      <c r="P44" s="195"/>
      <c r="Q44" s="195"/>
      <c r="R44" s="195"/>
      <c r="S44" s="195"/>
      <c r="T44" s="195"/>
      <c r="U44" s="195"/>
      <c r="V44" s="195"/>
      <c r="W44" s="195"/>
      <c r="X44" s="195"/>
      <c r="Y44" s="195"/>
      <c r="Z44" s="195"/>
      <c r="AA44" s="195"/>
      <c r="AB44" s="195"/>
      <c r="AC44" s="195"/>
      <c r="AD44" s="195"/>
      <c r="AE44" s="195"/>
      <c r="AF44" s="195"/>
      <c r="AG44" s="195"/>
      <c r="AH44" s="196"/>
      <c r="AI44" s="195"/>
      <c r="AJ44" s="195"/>
      <c r="AK44" s="195"/>
      <c r="AL44" s="195"/>
      <c r="AM44" s="197"/>
    </row>
    <row r="45" spans="1:48" ht="6" customHeight="1" thickBot="1">
      <c r="A45" s="140"/>
      <c r="B45" s="140"/>
      <c r="C45" s="140"/>
      <c r="D45" s="140"/>
      <c r="E45" s="141"/>
      <c r="F45" s="141"/>
      <c r="G45" s="141"/>
      <c r="H45" s="141"/>
      <c r="I45" s="141"/>
      <c r="J45" s="142"/>
      <c r="K45" s="142"/>
      <c r="L45" s="142"/>
      <c r="M45" s="142"/>
      <c r="N45" s="142"/>
      <c r="AH45" s="151"/>
    </row>
    <row r="46" spans="1:48" s="3" customFormat="1" ht="19.5" customHeight="1">
      <c r="A46" s="147" t="s">
        <v>196</v>
      </c>
      <c r="B46" s="68"/>
      <c r="C46" s="68"/>
      <c r="D46" s="68"/>
      <c r="E46" s="68"/>
      <c r="F46" s="68"/>
      <c r="G46" s="68"/>
      <c r="H46" s="68"/>
      <c r="I46" s="69"/>
      <c r="J46" s="71"/>
      <c r="K46" s="68"/>
      <c r="L46" s="70"/>
      <c r="M46" s="70"/>
      <c r="N46" s="70"/>
      <c r="O46" s="68"/>
      <c r="P46" s="68"/>
      <c r="Q46" s="68"/>
      <c r="R46" s="68"/>
      <c r="S46" s="68"/>
      <c r="T46" s="79"/>
      <c r="U46" s="79"/>
      <c r="V46" s="79"/>
      <c r="W46" s="79"/>
      <c r="AC46" s="254"/>
      <c r="AD46" s="251" t="s">
        <v>42</v>
      </c>
      <c r="AE46" s="252"/>
      <c r="AF46" s="252"/>
      <c r="AG46" s="252"/>
      <c r="AH46" s="252"/>
      <c r="AI46" s="271" t="s">
        <v>43</v>
      </c>
      <c r="AJ46" s="272"/>
      <c r="AK46" s="272"/>
      <c r="AL46" s="272"/>
      <c r="AM46" s="273"/>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54"/>
      <c r="AD47" s="274" t="str">
        <f>IFERROR(VLOOKUP(L10,リスト!B2:E8,4,FALSE)*AJ10,"")</f>
        <v/>
      </c>
      <c r="AE47" s="275"/>
      <c r="AF47" s="275"/>
      <c r="AG47" s="278" t="s">
        <v>6</v>
      </c>
      <c r="AH47" s="278"/>
      <c r="AI47" s="280" t="str">
        <f>IF(AD47="","",MIN(AD47,ROUNDDOWN(H55/1000,0)))</f>
        <v/>
      </c>
      <c r="AJ47" s="281"/>
      <c r="AK47" s="281"/>
      <c r="AL47" s="278" t="s">
        <v>6</v>
      </c>
      <c r="AM47" s="279"/>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54"/>
      <c r="AD48" s="276"/>
      <c r="AE48" s="277"/>
      <c r="AF48" s="277"/>
      <c r="AG48" s="278"/>
      <c r="AH48" s="278"/>
      <c r="AI48" s="282"/>
      <c r="AJ48" s="283"/>
      <c r="AK48" s="283"/>
      <c r="AL48" s="278"/>
      <c r="AM48" s="279"/>
      <c r="AT48" s="4"/>
    </row>
    <row r="49" spans="1:48" ht="15" customHeight="1">
      <c r="A49" s="183" t="s">
        <v>44</v>
      </c>
      <c r="B49" s="184"/>
      <c r="C49" s="184"/>
      <c r="D49" s="184"/>
      <c r="E49" s="184"/>
      <c r="F49" s="184"/>
      <c r="G49" s="185"/>
      <c r="H49" s="184" t="s">
        <v>45</v>
      </c>
      <c r="I49" s="184"/>
      <c r="J49" s="184"/>
      <c r="K49" s="184"/>
      <c r="L49" s="184"/>
      <c r="M49" s="183" t="s">
        <v>226</v>
      </c>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5"/>
    </row>
    <row r="50" spans="1:48" ht="15" customHeight="1">
      <c r="A50" s="87" t="s">
        <v>198</v>
      </c>
      <c r="B50" s="88"/>
      <c r="D50" s="88"/>
      <c r="E50" s="89"/>
      <c r="F50" s="89"/>
      <c r="G50" s="90"/>
      <c r="H50" s="191"/>
      <c r="I50" s="191"/>
      <c r="J50" s="191"/>
      <c r="K50" s="191"/>
      <c r="L50" s="191"/>
      <c r="M50" s="284"/>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6"/>
    </row>
    <row r="51" spans="1:48" ht="15" customHeight="1">
      <c r="A51" s="72" t="s">
        <v>49</v>
      </c>
      <c r="B51" s="73"/>
      <c r="C51" s="73"/>
      <c r="D51" s="73"/>
      <c r="E51" s="74"/>
      <c r="F51" s="74"/>
      <c r="G51" s="75"/>
      <c r="H51" s="200"/>
      <c r="I51" s="200"/>
      <c r="J51" s="200"/>
      <c r="K51" s="200"/>
      <c r="L51" s="200"/>
      <c r="M51" s="287"/>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9"/>
    </row>
    <row r="52" spans="1:48" ht="15" customHeight="1">
      <c r="A52" s="72"/>
      <c r="B52" s="73"/>
      <c r="C52" s="73"/>
      <c r="D52" s="73"/>
      <c r="E52" s="74"/>
      <c r="F52" s="74"/>
      <c r="G52" s="75"/>
      <c r="H52" s="200"/>
      <c r="I52" s="200"/>
      <c r="J52" s="200"/>
      <c r="K52" s="200"/>
      <c r="L52" s="200"/>
      <c r="M52" s="287"/>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9"/>
    </row>
    <row r="53" spans="1:48" ht="15" customHeight="1">
      <c r="A53" s="72"/>
      <c r="B53" s="73"/>
      <c r="C53" s="73"/>
      <c r="D53" s="73"/>
      <c r="E53" s="74"/>
      <c r="F53" s="74"/>
      <c r="G53" s="75"/>
      <c r="H53" s="200"/>
      <c r="I53" s="200"/>
      <c r="J53" s="200"/>
      <c r="K53" s="200"/>
      <c r="L53" s="200"/>
      <c r="M53" s="287"/>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9"/>
    </row>
    <row r="54" spans="1:48" ht="15" customHeight="1">
      <c r="A54" s="72"/>
      <c r="B54" s="73"/>
      <c r="C54" s="73"/>
      <c r="D54" s="73"/>
      <c r="E54" s="74"/>
      <c r="F54" s="74"/>
      <c r="G54" s="75"/>
      <c r="H54" s="200"/>
      <c r="I54" s="200"/>
      <c r="J54" s="200"/>
      <c r="K54" s="200"/>
      <c r="L54" s="200"/>
      <c r="M54" s="287"/>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9"/>
    </row>
    <row r="55" spans="1:48" ht="15" customHeight="1">
      <c r="A55" s="76" t="s">
        <v>24</v>
      </c>
      <c r="B55" s="80"/>
      <c r="C55" s="80"/>
      <c r="D55" s="80"/>
      <c r="E55" s="77"/>
      <c r="F55" s="77"/>
      <c r="G55" s="78"/>
      <c r="H55" s="192">
        <f>SUM(H50:L54)</f>
        <v>0</v>
      </c>
      <c r="I55" s="192"/>
      <c r="J55" s="192"/>
      <c r="K55" s="192"/>
      <c r="L55" s="193"/>
      <c r="M55" s="194"/>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7"/>
    </row>
    <row r="56" spans="1:48" ht="4.5" customHeight="1">
      <c r="A56" s="140"/>
      <c r="B56" s="140"/>
      <c r="C56" s="140"/>
      <c r="D56" s="140"/>
      <c r="E56" s="143"/>
      <c r="F56" s="143"/>
      <c r="G56" s="143"/>
      <c r="H56" s="143"/>
      <c r="I56" s="143"/>
      <c r="J56" s="144"/>
      <c r="K56" s="144"/>
      <c r="L56" s="144"/>
      <c r="M56" s="144"/>
      <c r="N56" s="144"/>
      <c r="O56" s="143"/>
      <c r="P56" s="143"/>
      <c r="Q56" s="143"/>
      <c r="R56" s="143"/>
      <c r="S56" s="143"/>
      <c r="T56" s="143"/>
      <c r="U56" s="143"/>
      <c r="V56" s="143"/>
      <c r="W56" s="143"/>
      <c r="X56" s="143"/>
      <c r="Y56" s="145"/>
      <c r="Z56" s="145"/>
      <c r="AA56" s="145"/>
      <c r="AB56" s="145"/>
      <c r="AC56" s="145"/>
      <c r="AD56" s="145"/>
      <c r="AE56" s="143"/>
      <c r="AF56" s="143"/>
      <c r="AG56" s="143"/>
      <c r="AH56" s="143"/>
      <c r="AI56" s="143"/>
      <c r="AJ56" s="143"/>
      <c r="AK56" s="143"/>
      <c r="AL56" s="143"/>
      <c r="AM56" s="143"/>
    </row>
    <row r="57" spans="1:48">
      <c r="A57" s="2" t="s">
        <v>193</v>
      </c>
    </row>
    <row r="58" spans="1:48">
      <c r="A58" s="2" t="s">
        <v>225</v>
      </c>
    </row>
    <row r="59" spans="1:48">
      <c r="AI59" s="199"/>
      <c r="AJ59" s="199"/>
      <c r="AK59" s="199"/>
      <c r="AL59" s="199"/>
      <c r="AM59" s="199"/>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3">
    <dataValidation imeMode="halfAlpha" allowBlank="1" showInputMessage="1" showErrorMessage="1" sqref="S26:V28 J26:N28 S37:V37 J37:N37" xr:uid="{0CE2D0C9-164C-4B29-AFC1-9595C82BEED9}"/>
    <dataValidation type="list" allowBlank="1" showInputMessage="1" showErrorMessage="1" sqref="X15:Z17 X21:Z22" xr:uid="{671CF300-27FF-4D88-8FD0-6C426BB28508}">
      <formula1>"✔"</formula1>
    </dataValidation>
    <dataValidation allowBlank="1" sqref="D9:G9" xr:uid="{4C5EFB3F-E946-471E-B8D3-2C112B7F44F5}"/>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BA58A115-00AE-45C9-AE9D-E436971ED21F}">
          <x14:formula1>
            <xm:f>リスト!$B$2:$B$8</xm:f>
          </x14:formula1>
          <xm:sqref>L10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F6B6E-5760-4101-ACD7-778B630BC939}">
  <dimension ref="A1:AV59"/>
  <sheetViews>
    <sheetView showGridLines="0" showZeros="0" topLeftCell="A8" zoomScaleNormal="100" zoomScaleSheetLayoutView="100" workbookViewId="0">
      <selection activeCell="P19" sqref="P19:V1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13" t="s">
        <v>201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5"/>
    </row>
    <row r="4" spans="1:48" ht="9"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row>
    <row r="5" spans="1:48">
      <c r="A5" s="216" t="s">
        <v>28</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8"/>
    </row>
    <row r="6" spans="1:48" ht="4.5" customHeight="1">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row>
    <row r="7" spans="1:48" ht="17.25" customHeight="1">
      <c r="A7" s="183" t="s">
        <v>29</v>
      </c>
      <c r="B7" s="184"/>
      <c r="C7" s="184"/>
      <c r="D7" s="184"/>
      <c r="E7" s="184"/>
      <c r="F7" s="184"/>
      <c r="G7" s="185"/>
      <c r="H7" s="238"/>
      <c r="I7" s="239"/>
      <c r="J7" s="239"/>
      <c r="K7" s="239"/>
      <c r="L7" s="239"/>
      <c r="M7" s="239"/>
      <c r="N7" s="240"/>
      <c r="O7" s="183" t="s">
        <v>30</v>
      </c>
      <c r="P7" s="184"/>
      <c r="Q7" s="184"/>
      <c r="R7" s="184"/>
      <c r="S7" s="185"/>
      <c r="T7" s="241"/>
      <c r="U7" s="242"/>
      <c r="V7" s="242"/>
      <c r="W7" s="242"/>
      <c r="X7" s="242"/>
      <c r="Y7" s="242"/>
      <c r="Z7" s="242"/>
      <c r="AA7" s="242"/>
      <c r="AB7" s="242"/>
      <c r="AC7" s="242"/>
      <c r="AD7" s="242"/>
      <c r="AE7" s="242"/>
      <c r="AF7" s="242"/>
      <c r="AG7" s="242"/>
      <c r="AH7" s="242"/>
      <c r="AI7" s="242"/>
      <c r="AJ7" s="242"/>
      <c r="AK7" s="242"/>
      <c r="AL7" s="242"/>
      <c r="AM7" s="243"/>
    </row>
    <row r="8" spans="1:48">
      <c r="A8" s="219" t="s">
        <v>31</v>
      </c>
      <c r="B8" s="220"/>
      <c r="C8" s="221"/>
      <c r="D8" s="183" t="s">
        <v>32</v>
      </c>
      <c r="E8" s="184"/>
      <c r="F8" s="184"/>
      <c r="G8" s="185"/>
      <c r="H8" s="183" t="s">
        <v>20</v>
      </c>
      <c r="I8" s="184"/>
      <c r="J8" s="184"/>
      <c r="K8" s="184"/>
      <c r="L8" s="184"/>
      <c r="M8" s="184"/>
      <c r="N8" s="184"/>
      <c r="O8" s="184"/>
      <c r="P8" s="184"/>
      <c r="Q8" s="184"/>
      <c r="R8" s="184"/>
      <c r="S8" s="185"/>
      <c r="T8" s="219" t="s">
        <v>33</v>
      </c>
      <c r="U8" s="220"/>
      <c r="V8" s="221"/>
      <c r="W8" s="183" t="s">
        <v>14</v>
      </c>
      <c r="X8" s="184"/>
      <c r="Y8" s="184"/>
      <c r="Z8" s="184"/>
      <c r="AA8" s="184"/>
      <c r="AB8" s="184"/>
      <c r="AC8" s="184"/>
      <c r="AD8" s="184"/>
      <c r="AE8" s="184"/>
      <c r="AF8" s="185"/>
      <c r="AG8" s="226" t="s">
        <v>34</v>
      </c>
      <c r="AH8" s="227"/>
      <c r="AI8" s="227"/>
      <c r="AJ8" s="227"/>
      <c r="AK8" s="227"/>
      <c r="AL8" s="227"/>
      <c r="AM8" s="228"/>
    </row>
    <row r="9" spans="1:48" ht="17.25" customHeight="1">
      <c r="A9" s="222"/>
      <c r="B9" s="189"/>
      <c r="C9" s="190"/>
      <c r="D9" s="223" t="s">
        <v>189</v>
      </c>
      <c r="E9" s="224"/>
      <c r="F9" s="224"/>
      <c r="G9" s="225"/>
      <c r="H9" s="229"/>
      <c r="I9" s="230"/>
      <c r="J9" s="230"/>
      <c r="K9" s="230"/>
      <c r="L9" s="230"/>
      <c r="M9" s="230"/>
      <c r="N9" s="230"/>
      <c r="O9" s="230"/>
      <c r="P9" s="230"/>
      <c r="Q9" s="230"/>
      <c r="R9" s="230"/>
      <c r="S9" s="231"/>
      <c r="T9" s="222"/>
      <c r="U9" s="189"/>
      <c r="V9" s="190"/>
      <c r="W9" s="232"/>
      <c r="X9" s="233"/>
      <c r="Y9" s="233"/>
      <c r="Z9" s="233"/>
      <c r="AA9" s="233"/>
      <c r="AB9" s="233"/>
      <c r="AC9" s="233"/>
      <c r="AD9" s="233"/>
      <c r="AE9" s="233"/>
      <c r="AF9" s="234"/>
      <c r="AG9" s="235" t="s">
        <v>211</v>
      </c>
      <c r="AH9" s="236"/>
      <c r="AI9" s="236"/>
      <c r="AJ9" s="236"/>
      <c r="AK9" s="236"/>
      <c r="AL9" s="236"/>
      <c r="AM9" s="237"/>
      <c r="AV9" s="3"/>
    </row>
    <row r="10" spans="1:48" s="3" customFormat="1" ht="20.25" customHeight="1">
      <c r="A10" s="183" t="s">
        <v>35</v>
      </c>
      <c r="B10" s="184"/>
      <c r="C10" s="184"/>
      <c r="D10" s="184"/>
      <c r="E10" s="184"/>
      <c r="F10" s="184"/>
      <c r="G10" s="184"/>
      <c r="H10" s="184"/>
      <c r="I10" s="184"/>
      <c r="J10" s="184"/>
      <c r="K10" s="185"/>
      <c r="L10" s="258"/>
      <c r="M10" s="259"/>
      <c r="N10" s="259"/>
      <c r="O10" s="259"/>
      <c r="P10" s="259"/>
      <c r="Q10" s="259"/>
      <c r="R10" s="259"/>
      <c r="S10" s="259"/>
      <c r="T10" s="259"/>
      <c r="U10" s="259"/>
      <c r="V10" s="259"/>
      <c r="W10" s="259"/>
      <c r="X10" s="259"/>
      <c r="Y10" s="259"/>
      <c r="Z10" s="259"/>
      <c r="AA10" s="259"/>
      <c r="AB10" s="259"/>
      <c r="AC10" s="259"/>
      <c r="AD10" s="259"/>
      <c r="AE10" s="259"/>
      <c r="AF10" s="260"/>
      <c r="AG10" s="245" t="s">
        <v>36</v>
      </c>
      <c r="AH10" s="227"/>
      <c r="AI10" s="228"/>
      <c r="AJ10" s="242"/>
      <c r="AK10" s="242"/>
      <c r="AL10" s="246" t="s">
        <v>37</v>
      </c>
      <c r="AM10" s="247"/>
      <c r="AP10" s="244"/>
      <c r="AQ10" s="244"/>
      <c r="AR10" s="244"/>
      <c r="AS10" s="244"/>
      <c r="AT10" s="244"/>
      <c r="AU10" s="244"/>
    </row>
    <row r="11" spans="1:48" s="3" customFormat="1" ht="18" hidden="1" customHeight="1">
      <c r="A11" s="248" t="s">
        <v>38</v>
      </c>
      <c r="B11" s="249"/>
      <c r="C11" s="249"/>
      <c r="D11" s="249"/>
      <c r="E11" s="249"/>
      <c r="F11" s="249"/>
      <c r="G11" s="249"/>
      <c r="H11" s="250"/>
      <c r="I11" s="5"/>
      <c r="J11" s="128"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1"/>
      <c r="B12" s="131"/>
      <c r="C12" s="131"/>
      <c r="D12" s="131"/>
      <c r="E12" s="131"/>
      <c r="F12" s="131"/>
      <c r="G12" s="131"/>
      <c r="H12" s="131"/>
      <c r="I12" s="132"/>
      <c r="J12" s="133"/>
      <c r="K12" s="132"/>
      <c r="L12" s="130"/>
      <c r="M12" s="130"/>
      <c r="N12" s="130"/>
      <c r="O12" s="130"/>
      <c r="P12" s="130"/>
      <c r="Q12" s="130"/>
      <c r="R12" s="130"/>
      <c r="S12" s="130"/>
      <c r="T12" s="130"/>
      <c r="U12" s="132"/>
      <c r="V12" s="130"/>
      <c r="W12" s="130"/>
      <c r="X12" s="130"/>
      <c r="Y12" s="133"/>
      <c r="Z12" s="134"/>
      <c r="AA12" s="132"/>
      <c r="AB12" s="130"/>
      <c r="AC12" s="130"/>
      <c r="AD12" s="130"/>
      <c r="AE12" s="130"/>
      <c r="AF12" s="130"/>
      <c r="AG12" s="130"/>
      <c r="AH12" s="130"/>
      <c r="AI12" s="130"/>
      <c r="AJ12" s="130"/>
      <c r="AK12" s="130"/>
      <c r="AL12" s="130"/>
      <c r="AM12" s="130"/>
    </row>
    <row r="13" spans="1:48" s="3" customFormat="1" ht="12">
      <c r="A13" s="216" t="s">
        <v>39</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row>
    <row r="14" spans="1:48" s="3" customFormat="1" ht="3" customHeight="1">
      <c r="I14" s="85"/>
      <c r="J14" s="13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07" t="s">
        <v>190</v>
      </c>
      <c r="B15" s="208"/>
      <c r="C15" s="208"/>
      <c r="D15" s="208"/>
      <c r="E15" s="208"/>
      <c r="F15" s="208"/>
      <c r="G15" s="208"/>
      <c r="H15" s="208"/>
      <c r="I15" s="208"/>
      <c r="J15" s="208"/>
      <c r="K15" s="208"/>
      <c r="L15" s="208"/>
      <c r="M15" s="208"/>
      <c r="N15" s="208"/>
      <c r="O15" s="208"/>
      <c r="P15" s="208"/>
      <c r="Q15" s="208"/>
      <c r="R15" s="208"/>
      <c r="S15" s="208"/>
      <c r="T15" s="208"/>
      <c r="U15" s="208"/>
      <c r="V15" s="208"/>
      <c r="W15" s="209"/>
      <c r="X15" s="204" t="s">
        <v>40</v>
      </c>
      <c r="Y15" s="205"/>
      <c r="Z15" s="206"/>
      <c r="AA15" s="261" t="s">
        <v>187</v>
      </c>
      <c r="AB15" s="262"/>
      <c r="AC15" s="262"/>
      <c r="AD15" s="262"/>
      <c r="AE15" s="262"/>
      <c r="AF15" s="262"/>
      <c r="AG15" s="262"/>
      <c r="AH15" s="262"/>
      <c r="AI15" s="262"/>
      <c r="AJ15" s="262"/>
      <c r="AK15" s="262"/>
      <c r="AL15" s="262"/>
      <c r="AM15" s="262"/>
    </row>
    <row r="16" spans="1:48" s="3" customFormat="1" ht="18" hidden="1" customHeight="1">
      <c r="A16" s="207" t="s">
        <v>191</v>
      </c>
      <c r="B16" s="208"/>
      <c r="C16" s="208"/>
      <c r="D16" s="208"/>
      <c r="E16" s="208"/>
      <c r="F16" s="208"/>
      <c r="G16" s="208"/>
      <c r="H16" s="208"/>
      <c r="I16" s="208"/>
      <c r="J16" s="208"/>
      <c r="K16" s="208"/>
      <c r="L16" s="208"/>
      <c r="M16" s="208"/>
      <c r="N16" s="208"/>
      <c r="O16" s="208"/>
      <c r="P16" s="208"/>
      <c r="Q16" s="208"/>
      <c r="R16" s="208"/>
      <c r="S16" s="208"/>
      <c r="T16" s="208"/>
      <c r="U16" s="208"/>
      <c r="V16" s="208"/>
      <c r="W16" s="209"/>
      <c r="X16" s="204" t="s">
        <v>40</v>
      </c>
      <c r="Y16" s="205"/>
      <c r="Z16" s="206"/>
      <c r="AA16" s="261" t="s">
        <v>186</v>
      </c>
      <c r="AB16" s="262"/>
      <c r="AC16" s="262"/>
      <c r="AD16" s="262"/>
      <c r="AE16" s="262"/>
      <c r="AF16" s="262"/>
      <c r="AG16" s="262"/>
      <c r="AH16" s="262"/>
      <c r="AI16" s="262"/>
      <c r="AJ16" s="262"/>
      <c r="AK16" s="262"/>
      <c r="AL16" s="262"/>
      <c r="AM16" s="262"/>
    </row>
    <row r="17" spans="1:48" s="3" customFormat="1" ht="18" customHeight="1">
      <c r="A17" s="210" t="s">
        <v>185</v>
      </c>
      <c r="B17" s="211"/>
      <c r="C17" s="211"/>
      <c r="D17" s="211"/>
      <c r="E17" s="211"/>
      <c r="F17" s="211"/>
      <c r="G17" s="211"/>
      <c r="H17" s="211"/>
      <c r="I17" s="211"/>
      <c r="J17" s="211"/>
      <c r="K17" s="211"/>
      <c r="L17" s="211"/>
      <c r="M17" s="211"/>
      <c r="N17" s="211"/>
      <c r="O17" s="211"/>
      <c r="P17" s="211"/>
      <c r="Q17" s="211"/>
      <c r="R17" s="211"/>
      <c r="S17" s="211"/>
      <c r="T17" s="211"/>
      <c r="U17" s="211"/>
      <c r="V17" s="211"/>
      <c r="W17" s="212"/>
      <c r="X17" s="204" t="s">
        <v>40</v>
      </c>
      <c r="Y17" s="205"/>
      <c r="Z17" s="206"/>
      <c r="AA17" s="146"/>
      <c r="AB17" s="146"/>
      <c r="AC17" s="146"/>
      <c r="AD17" s="146"/>
      <c r="AE17" s="146"/>
      <c r="AF17" s="146"/>
      <c r="AG17" s="146"/>
      <c r="AH17" s="146"/>
      <c r="AI17" s="146"/>
      <c r="AJ17" s="146"/>
      <c r="AK17" s="146"/>
      <c r="AL17" s="146"/>
      <c r="AM17" s="146"/>
    </row>
    <row r="18" spans="1:48" s="3" customFormat="1" ht="6" customHeight="1">
      <c r="I18" s="85"/>
      <c r="J18" s="135"/>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16" t="s">
        <v>192</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8"/>
    </row>
    <row r="20" spans="1:48" s="3" customFormat="1" ht="3" customHeight="1">
      <c r="I20" s="85"/>
      <c r="J20" s="13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07" t="s">
        <v>197</v>
      </c>
      <c r="B21" s="208"/>
      <c r="C21" s="208"/>
      <c r="D21" s="208"/>
      <c r="E21" s="208"/>
      <c r="F21" s="208"/>
      <c r="G21" s="208"/>
      <c r="H21" s="208"/>
      <c r="I21" s="208"/>
      <c r="J21" s="208"/>
      <c r="K21" s="208"/>
      <c r="L21" s="208"/>
      <c r="M21" s="208"/>
      <c r="N21" s="208"/>
      <c r="O21" s="208"/>
      <c r="P21" s="208"/>
      <c r="Q21" s="208"/>
      <c r="R21" s="208"/>
      <c r="S21" s="208"/>
      <c r="T21" s="208"/>
      <c r="U21" s="208"/>
      <c r="V21" s="208"/>
      <c r="W21" s="208"/>
      <c r="X21" s="204" t="s">
        <v>40</v>
      </c>
      <c r="Y21" s="205"/>
      <c r="Z21" s="206"/>
      <c r="AA21" s="148"/>
      <c r="AB21" s="148"/>
      <c r="AC21" s="148"/>
      <c r="AD21" s="148"/>
      <c r="AE21" s="148"/>
      <c r="AF21" s="148"/>
      <c r="AG21" s="148"/>
    </row>
    <row r="22" spans="1:48" s="3" customFormat="1" ht="18" hidden="1" customHeight="1">
      <c r="A22" s="207" t="s">
        <v>194</v>
      </c>
      <c r="B22" s="208"/>
      <c r="C22" s="208"/>
      <c r="D22" s="208"/>
      <c r="E22" s="208"/>
      <c r="F22" s="208"/>
      <c r="G22" s="208"/>
      <c r="H22" s="208"/>
      <c r="I22" s="208"/>
      <c r="J22" s="208"/>
      <c r="K22" s="208"/>
      <c r="L22" s="208"/>
      <c r="M22" s="208"/>
      <c r="N22" s="208"/>
      <c r="O22" s="208"/>
      <c r="P22" s="208"/>
      <c r="Q22" s="208"/>
      <c r="R22" s="208"/>
      <c r="S22" s="208"/>
      <c r="T22" s="208"/>
      <c r="U22" s="208"/>
      <c r="V22" s="208"/>
      <c r="W22" s="208"/>
      <c r="X22" s="204" t="s">
        <v>40</v>
      </c>
      <c r="Y22" s="205"/>
      <c r="Z22" s="206"/>
      <c r="AA22" s="148"/>
      <c r="AB22" s="148"/>
      <c r="AC22" s="148"/>
      <c r="AD22" s="148"/>
      <c r="AE22" s="148"/>
      <c r="AF22" s="148"/>
      <c r="AG22" s="148"/>
    </row>
    <row r="23" spans="1:48" s="3" customFormat="1" ht="6" customHeight="1">
      <c r="I23" s="85"/>
      <c r="J23" s="135"/>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16" t="s">
        <v>41</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8"/>
    </row>
    <row r="25" spans="1:48" s="3" customFormat="1" ht="3" customHeight="1">
      <c r="I25" s="85"/>
      <c r="J25" s="135"/>
      <c r="L25" s="6"/>
      <c r="M25" s="6"/>
      <c r="N25" s="6"/>
      <c r="O25" s="6"/>
      <c r="P25" s="6"/>
      <c r="Q25" s="6"/>
      <c r="R25" s="6"/>
      <c r="S25" s="6"/>
      <c r="T25" s="6"/>
      <c r="U25" s="6"/>
      <c r="V25" s="6"/>
      <c r="W25" s="6"/>
      <c r="X25" s="6"/>
      <c r="Y25" s="6"/>
      <c r="Z25" s="6"/>
      <c r="AA25" s="6"/>
      <c r="AB25" s="6"/>
      <c r="AC25" s="6"/>
      <c r="AD25" s="6"/>
      <c r="AE25" s="6"/>
      <c r="AF25" s="6"/>
      <c r="AG25" s="6"/>
      <c r="AH25" s="152"/>
      <c r="AI25" s="6"/>
      <c r="AJ25" s="6"/>
      <c r="AK25" s="6"/>
      <c r="AL25" s="6"/>
      <c r="AM25" s="6"/>
    </row>
    <row r="26" spans="1:48" ht="19.5" hidden="1" customHeight="1">
      <c r="A26" s="136" t="s">
        <v>181</v>
      </c>
      <c r="B26" s="3"/>
      <c r="C26" s="125"/>
      <c r="D26" s="3"/>
      <c r="E26" s="137"/>
      <c r="F26" s="3"/>
      <c r="G26" s="3"/>
      <c r="H26" s="3"/>
      <c r="I26" s="3"/>
      <c r="J26" s="138"/>
      <c r="K26" s="138"/>
      <c r="L26" s="138"/>
      <c r="M26" s="138"/>
      <c r="N26" s="138"/>
      <c r="O26" s="139"/>
      <c r="P26" s="125"/>
      <c r="S26" s="138"/>
      <c r="T26" s="135"/>
      <c r="U26" s="138"/>
      <c r="V26" s="138"/>
      <c r="W26" s="125"/>
      <c r="AC26" s="254"/>
      <c r="AD26" s="251" t="s">
        <v>42</v>
      </c>
      <c r="AE26" s="252"/>
      <c r="AF26" s="252"/>
      <c r="AG26" s="252"/>
      <c r="AH26" s="253"/>
      <c r="AI26" s="271" t="s">
        <v>43</v>
      </c>
      <c r="AJ26" s="272"/>
      <c r="AK26" s="272"/>
      <c r="AL26" s="272"/>
      <c r="AM26" s="273"/>
      <c r="AV26" s="3"/>
    </row>
    <row r="27" spans="1:48" hidden="1">
      <c r="A27" s="136"/>
      <c r="B27" s="3"/>
      <c r="C27" s="125"/>
      <c r="D27" s="3"/>
      <c r="E27" s="137"/>
      <c r="F27" s="3"/>
      <c r="G27" s="3"/>
      <c r="H27" s="3"/>
      <c r="I27" s="3"/>
      <c r="J27" s="138"/>
      <c r="K27" s="138"/>
      <c r="L27" s="138"/>
      <c r="M27" s="138"/>
      <c r="N27" s="138"/>
      <c r="O27" s="139"/>
      <c r="P27" s="125"/>
      <c r="S27" s="138"/>
      <c r="T27" s="135"/>
      <c r="U27" s="138"/>
      <c r="V27" s="138"/>
      <c r="W27" s="127"/>
      <c r="AC27" s="254"/>
      <c r="AD27" s="255" t="str">
        <f>IFERROR(VLOOKUP(L10,リスト!#REF!,2,FALSE),IFERROR(VLOOKUP(L10,リスト!B2:D8,2,FALSE)*AJ10,""))</f>
        <v/>
      </c>
      <c r="AE27" s="256"/>
      <c r="AF27" s="256"/>
      <c r="AG27" s="257" t="s">
        <v>6</v>
      </c>
      <c r="AH27" s="257"/>
      <c r="AI27" s="267">
        <f>MIN(AD27,ROUNDDOWN((H35+H44)/1000,0))</f>
        <v>0</v>
      </c>
      <c r="AJ27" s="268"/>
      <c r="AK27" s="268"/>
      <c r="AL27" s="263" t="s">
        <v>6</v>
      </c>
      <c r="AM27" s="264"/>
    </row>
    <row r="28" spans="1:48" ht="14.25" hidden="1" thickBot="1">
      <c r="A28" s="125" t="s">
        <v>183</v>
      </c>
      <c r="B28" s="3"/>
      <c r="C28" s="125"/>
      <c r="D28" s="3"/>
      <c r="E28" s="137"/>
      <c r="F28" s="3"/>
      <c r="G28" s="3"/>
      <c r="H28" s="3"/>
      <c r="I28" s="3"/>
      <c r="J28" s="138"/>
      <c r="K28" s="138"/>
      <c r="L28" s="138"/>
      <c r="M28" s="138"/>
      <c r="N28" s="138"/>
      <c r="O28" s="139"/>
      <c r="P28" s="125"/>
      <c r="S28" s="138"/>
      <c r="T28" s="135"/>
      <c r="U28" s="138"/>
      <c r="V28" s="138"/>
      <c r="W28" s="127"/>
      <c r="AC28" s="254"/>
      <c r="AD28" s="255"/>
      <c r="AE28" s="256"/>
      <c r="AF28" s="256"/>
      <c r="AG28" s="257"/>
      <c r="AH28" s="257"/>
      <c r="AI28" s="269"/>
      <c r="AJ28" s="270"/>
      <c r="AK28" s="270"/>
      <c r="AL28" s="265"/>
      <c r="AM28" s="266"/>
    </row>
    <row r="29" spans="1:48" ht="15" hidden="1" customHeight="1">
      <c r="A29" s="183" t="s">
        <v>44</v>
      </c>
      <c r="B29" s="184"/>
      <c r="C29" s="184"/>
      <c r="D29" s="184"/>
      <c r="E29" s="184"/>
      <c r="F29" s="184"/>
      <c r="G29" s="185"/>
      <c r="H29" s="184" t="s">
        <v>45</v>
      </c>
      <c r="I29" s="184"/>
      <c r="J29" s="184"/>
      <c r="K29" s="184"/>
      <c r="L29" s="184"/>
      <c r="M29" s="183" t="s">
        <v>46</v>
      </c>
      <c r="N29" s="184"/>
      <c r="O29" s="184"/>
      <c r="P29" s="184"/>
      <c r="Q29" s="184"/>
      <c r="R29" s="184"/>
      <c r="S29" s="184"/>
      <c r="T29" s="184"/>
      <c r="U29" s="184"/>
      <c r="V29" s="184"/>
      <c r="W29" s="184"/>
      <c r="X29" s="184"/>
      <c r="Y29" s="184"/>
      <c r="Z29" s="184"/>
      <c r="AA29" s="184"/>
      <c r="AB29" s="184"/>
      <c r="AC29" s="184"/>
      <c r="AD29" s="184"/>
      <c r="AE29" s="184"/>
      <c r="AF29" s="184"/>
      <c r="AG29" s="184"/>
      <c r="AH29" s="184"/>
      <c r="AI29" s="189"/>
      <c r="AJ29" s="189"/>
      <c r="AK29" s="189"/>
      <c r="AL29" s="189"/>
      <c r="AM29" s="190"/>
    </row>
    <row r="30" spans="1:48" ht="15" hidden="1" customHeight="1">
      <c r="A30" s="87" t="s">
        <v>47</v>
      </c>
      <c r="B30" s="88"/>
      <c r="C30" s="88"/>
      <c r="D30" s="88"/>
      <c r="E30" s="89"/>
      <c r="F30" s="89"/>
      <c r="G30" s="90"/>
      <c r="H30" s="191"/>
      <c r="I30" s="191"/>
      <c r="J30" s="191"/>
      <c r="K30" s="191"/>
      <c r="L30" s="191"/>
      <c r="M30" s="186"/>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8"/>
    </row>
    <row r="31" spans="1:48" ht="15" hidden="1" customHeight="1">
      <c r="A31" s="72" t="s">
        <v>48</v>
      </c>
      <c r="B31" s="73"/>
      <c r="C31" s="73"/>
      <c r="D31" s="73"/>
      <c r="E31" s="74"/>
      <c r="F31" s="74"/>
      <c r="G31" s="75"/>
      <c r="H31" s="200"/>
      <c r="I31" s="200"/>
      <c r="J31" s="200"/>
      <c r="K31" s="200"/>
      <c r="L31" s="200"/>
      <c r="M31" s="201"/>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3"/>
    </row>
    <row r="32" spans="1:48" ht="15" hidden="1" customHeight="1">
      <c r="A32" s="72" t="s">
        <v>49</v>
      </c>
      <c r="B32" s="73"/>
      <c r="C32" s="73"/>
      <c r="D32" s="73"/>
      <c r="E32" s="74"/>
      <c r="F32" s="74"/>
      <c r="G32" s="75"/>
      <c r="H32" s="200"/>
      <c r="I32" s="200"/>
      <c r="J32" s="200"/>
      <c r="K32" s="200"/>
      <c r="L32" s="200"/>
      <c r="M32" s="201"/>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3"/>
    </row>
    <row r="33" spans="1:48" ht="15" hidden="1" customHeight="1">
      <c r="A33" s="72" t="s">
        <v>50</v>
      </c>
      <c r="B33" s="73"/>
      <c r="C33" s="73"/>
      <c r="D33" s="73"/>
      <c r="E33" s="74"/>
      <c r="F33" s="74"/>
      <c r="G33" s="75"/>
      <c r="H33" s="200"/>
      <c r="I33" s="200"/>
      <c r="J33" s="200"/>
      <c r="K33" s="200"/>
      <c r="L33" s="200"/>
      <c r="M33" s="201"/>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3"/>
      <c r="AV33" s="3"/>
    </row>
    <row r="34" spans="1:48" ht="15" hidden="1" customHeight="1">
      <c r="A34" s="72" t="s">
        <v>51</v>
      </c>
      <c r="B34" s="73"/>
      <c r="C34" s="73"/>
      <c r="D34" s="73"/>
      <c r="E34" s="74"/>
      <c r="F34" s="74"/>
      <c r="G34" s="75"/>
      <c r="H34" s="200"/>
      <c r="I34" s="200"/>
      <c r="J34" s="200"/>
      <c r="K34" s="200"/>
      <c r="L34" s="200"/>
      <c r="M34" s="201"/>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3"/>
    </row>
    <row r="35" spans="1:48" ht="15" hidden="1" customHeight="1">
      <c r="A35" s="76" t="s">
        <v>24</v>
      </c>
      <c r="B35" s="77"/>
      <c r="C35" s="77"/>
      <c r="D35" s="77"/>
      <c r="E35" s="77"/>
      <c r="F35" s="77"/>
      <c r="G35" s="78"/>
      <c r="H35" s="192">
        <f>SUM(H30:L34)</f>
        <v>0</v>
      </c>
      <c r="I35" s="192"/>
      <c r="J35" s="192"/>
      <c r="K35" s="192"/>
      <c r="L35" s="193"/>
      <c r="M35" s="194"/>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7"/>
    </row>
    <row r="36" spans="1:48" hidden="1">
      <c r="A36" s="136"/>
      <c r="B36" s="3"/>
      <c r="C36" s="125"/>
      <c r="D36" s="3"/>
      <c r="E36" s="137"/>
      <c r="F36" s="3"/>
      <c r="G36" s="3"/>
      <c r="H36" s="3"/>
      <c r="I36" s="3"/>
      <c r="J36" s="138"/>
      <c r="K36" s="138"/>
      <c r="L36" s="138"/>
      <c r="M36" s="138"/>
      <c r="N36" s="138"/>
      <c r="O36" s="139"/>
      <c r="P36" s="125"/>
      <c r="S36" s="138"/>
      <c r="T36" s="135"/>
      <c r="U36" s="138"/>
      <c r="V36" s="138"/>
      <c r="W36" s="127"/>
      <c r="AD36" s="125"/>
      <c r="AE36" s="126"/>
      <c r="AF36" s="126"/>
      <c r="AG36" s="126"/>
      <c r="AH36" s="127"/>
      <c r="AI36" s="198"/>
      <c r="AJ36" s="198"/>
      <c r="AK36" s="198"/>
      <c r="AL36" s="199"/>
      <c r="AM36" s="199"/>
    </row>
    <row r="37" spans="1:48" hidden="1">
      <c r="A37" s="125" t="s">
        <v>184</v>
      </c>
      <c r="B37" s="3"/>
      <c r="C37" s="125"/>
      <c r="D37" s="3"/>
      <c r="E37" s="137"/>
      <c r="F37" s="3"/>
      <c r="G37" s="3"/>
      <c r="H37" s="3"/>
      <c r="I37" s="3"/>
      <c r="J37" s="138"/>
      <c r="K37" s="138"/>
      <c r="L37" s="138"/>
      <c r="M37" s="138"/>
      <c r="N37" s="138"/>
      <c r="O37" s="139"/>
      <c r="P37" s="125"/>
      <c r="S37" s="138"/>
      <c r="T37" s="135"/>
      <c r="U37" s="138"/>
      <c r="V37" s="138"/>
      <c r="W37" s="127"/>
      <c r="AD37" s="125"/>
      <c r="AE37" s="126"/>
      <c r="AF37" s="126"/>
      <c r="AG37" s="126"/>
      <c r="AH37" s="127"/>
      <c r="AI37" s="198"/>
      <c r="AJ37" s="198"/>
      <c r="AK37" s="198"/>
      <c r="AL37" s="199"/>
      <c r="AM37" s="199"/>
    </row>
    <row r="38" spans="1:48" ht="15" hidden="1" customHeight="1">
      <c r="A38" s="183" t="s">
        <v>44</v>
      </c>
      <c r="B38" s="184"/>
      <c r="C38" s="184"/>
      <c r="D38" s="184"/>
      <c r="E38" s="184"/>
      <c r="F38" s="184"/>
      <c r="G38" s="185"/>
      <c r="H38" s="184" t="s">
        <v>45</v>
      </c>
      <c r="I38" s="184"/>
      <c r="J38" s="184"/>
      <c r="K38" s="184"/>
      <c r="L38" s="184"/>
      <c r="M38" s="183" t="s">
        <v>46</v>
      </c>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5"/>
    </row>
    <row r="39" spans="1:48" ht="15" hidden="1" customHeight="1">
      <c r="A39" s="87" t="s">
        <v>47</v>
      </c>
      <c r="B39" s="88"/>
      <c r="C39" s="88"/>
      <c r="D39" s="88"/>
      <c r="E39" s="89"/>
      <c r="F39" s="89"/>
      <c r="G39" s="90"/>
      <c r="H39" s="191"/>
      <c r="I39" s="191"/>
      <c r="J39" s="191"/>
      <c r="K39" s="191"/>
      <c r="L39" s="191"/>
      <c r="M39" s="186"/>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8"/>
    </row>
    <row r="40" spans="1:48" ht="15" hidden="1" customHeight="1">
      <c r="A40" s="72" t="s">
        <v>48</v>
      </c>
      <c r="B40" s="73"/>
      <c r="C40" s="73"/>
      <c r="D40" s="73"/>
      <c r="E40" s="74"/>
      <c r="F40" s="74"/>
      <c r="G40" s="75"/>
      <c r="H40" s="200"/>
      <c r="I40" s="200"/>
      <c r="J40" s="200"/>
      <c r="K40" s="200"/>
      <c r="L40" s="200"/>
      <c r="M40" s="201"/>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3"/>
    </row>
    <row r="41" spans="1:48" ht="15" hidden="1" customHeight="1">
      <c r="A41" s="72" t="s">
        <v>49</v>
      </c>
      <c r="B41" s="73"/>
      <c r="C41" s="73"/>
      <c r="D41" s="73"/>
      <c r="E41" s="74"/>
      <c r="F41" s="74"/>
      <c r="G41" s="75"/>
      <c r="H41" s="200"/>
      <c r="I41" s="200"/>
      <c r="J41" s="200"/>
      <c r="K41" s="200"/>
      <c r="L41" s="200"/>
      <c r="M41" s="201"/>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3"/>
    </row>
    <row r="42" spans="1:48" ht="15" hidden="1" customHeight="1">
      <c r="A42" s="72" t="s">
        <v>50</v>
      </c>
      <c r="B42" s="73"/>
      <c r="C42" s="73"/>
      <c r="D42" s="73"/>
      <c r="E42" s="74"/>
      <c r="F42" s="74"/>
      <c r="G42" s="75"/>
      <c r="H42" s="200"/>
      <c r="I42" s="200"/>
      <c r="J42" s="200"/>
      <c r="K42" s="200"/>
      <c r="L42" s="200"/>
      <c r="M42" s="201"/>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3"/>
      <c r="AV42" s="3"/>
    </row>
    <row r="43" spans="1:48" ht="15" hidden="1" customHeight="1">
      <c r="A43" s="72" t="s">
        <v>51</v>
      </c>
      <c r="B43" s="73"/>
      <c r="C43" s="73"/>
      <c r="D43" s="73"/>
      <c r="E43" s="74"/>
      <c r="F43" s="74"/>
      <c r="G43" s="75"/>
      <c r="H43" s="200"/>
      <c r="I43" s="200"/>
      <c r="J43" s="200"/>
      <c r="K43" s="200"/>
      <c r="L43" s="200"/>
      <c r="M43" s="201"/>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3"/>
    </row>
    <row r="44" spans="1:48" ht="15" hidden="1" customHeight="1">
      <c r="A44" s="76" t="s">
        <v>24</v>
      </c>
      <c r="B44" s="77"/>
      <c r="C44" s="77"/>
      <c r="D44" s="77"/>
      <c r="E44" s="77"/>
      <c r="F44" s="77"/>
      <c r="G44" s="78"/>
      <c r="H44" s="192">
        <f>SUM(H39:L43)</f>
        <v>0</v>
      </c>
      <c r="I44" s="192"/>
      <c r="J44" s="192"/>
      <c r="K44" s="192"/>
      <c r="L44" s="193"/>
      <c r="M44" s="194"/>
      <c r="N44" s="195"/>
      <c r="O44" s="195"/>
      <c r="P44" s="195"/>
      <c r="Q44" s="195"/>
      <c r="R44" s="195"/>
      <c r="S44" s="195"/>
      <c r="T44" s="195"/>
      <c r="U44" s="195"/>
      <c r="V44" s="195"/>
      <c r="W44" s="195"/>
      <c r="X44" s="195"/>
      <c r="Y44" s="195"/>
      <c r="Z44" s="195"/>
      <c r="AA44" s="195"/>
      <c r="AB44" s="195"/>
      <c r="AC44" s="195"/>
      <c r="AD44" s="195"/>
      <c r="AE44" s="195"/>
      <c r="AF44" s="195"/>
      <c r="AG44" s="195"/>
      <c r="AH44" s="196"/>
      <c r="AI44" s="195"/>
      <c r="AJ44" s="195"/>
      <c r="AK44" s="195"/>
      <c r="AL44" s="195"/>
      <c r="AM44" s="197"/>
    </row>
    <row r="45" spans="1:48" ht="6" customHeight="1" thickBot="1">
      <c r="A45" s="140"/>
      <c r="B45" s="140"/>
      <c r="C45" s="140"/>
      <c r="D45" s="140"/>
      <c r="E45" s="141"/>
      <c r="F45" s="141"/>
      <c r="G45" s="141"/>
      <c r="H45" s="141"/>
      <c r="I45" s="141"/>
      <c r="J45" s="142"/>
      <c r="K45" s="142"/>
      <c r="L45" s="142"/>
      <c r="M45" s="142"/>
      <c r="N45" s="142"/>
      <c r="AH45" s="151"/>
    </row>
    <row r="46" spans="1:48" s="3" customFormat="1" ht="19.5" customHeight="1">
      <c r="A46" s="147" t="s">
        <v>196</v>
      </c>
      <c r="B46" s="68"/>
      <c r="C46" s="68"/>
      <c r="D46" s="68"/>
      <c r="E46" s="68"/>
      <c r="F46" s="68"/>
      <c r="G46" s="68"/>
      <c r="H46" s="68"/>
      <c r="I46" s="69"/>
      <c r="J46" s="71"/>
      <c r="K46" s="68"/>
      <c r="L46" s="70"/>
      <c r="M46" s="70"/>
      <c r="N46" s="70"/>
      <c r="O46" s="68"/>
      <c r="P46" s="68"/>
      <c r="Q46" s="68"/>
      <c r="R46" s="68"/>
      <c r="S46" s="68"/>
      <c r="T46" s="79"/>
      <c r="U46" s="79"/>
      <c r="V46" s="79"/>
      <c r="W46" s="79"/>
      <c r="AC46" s="254"/>
      <c r="AD46" s="251" t="s">
        <v>42</v>
      </c>
      <c r="AE46" s="252"/>
      <c r="AF46" s="252"/>
      <c r="AG46" s="252"/>
      <c r="AH46" s="252"/>
      <c r="AI46" s="271" t="s">
        <v>43</v>
      </c>
      <c r="AJ46" s="272"/>
      <c r="AK46" s="272"/>
      <c r="AL46" s="272"/>
      <c r="AM46" s="273"/>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54"/>
      <c r="AD47" s="274" t="str">
        <f>IFERROR(VLOOKUP(L10,リスト!B2:E8,4,FALSE)*AJ10,"")</f>
        <v/>
      </c>
      <c r="AE47" s="275"/>
      <c r="AF47" s="275"/>
      <c r="AG47" s="278" t="s">
        <v>6</v>
      </c>
      <c r="AH47" s="278"/>
      <c r="AI47" s="280" t="str">
        <f>IF(AD47="","",MIN(AD47,ROUNDDOWN(H55/1000,0)))</f>
        <v/>
      </c>
      <c r="AJ47" s="281"/>
      <c r="AK47" s="281"/>
      <c r="AL47" s="278" t="s">
        <v>6</v>
      </c>
      <c r="AM47" s="279"/>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54"/>
      <c r="AD48" s="276"/>
      <c r="AE48" s="277"/>
      <c r="AF48" s="277"/>
      <c r="AG48" s="278"/>
      <c r="AH48" s="278"/>
      <c r="AI48" s="282"/>
      <c r="AJ48" s="283"/>
      <c r="AK48" s="283"/>
      <c r="AL48" s="278"/>
      <c r="AM48" s="279"/>
      <c r="AT48" s="4"/>
    </row>
    <row r="49" spans="1:48" ht="15" customHeight="1">
      <c r="A49" s="183" t="s">
        <v>44</v>
      </c>
      <c r="B49" s="184"/>
      <c r="C49" s="184"/>
      <c r="D49" s="184"/>
      <c r="E49" s="184"/>
      <c r="F49" s="184"/>
      <c r="G49" s="185"/>
      <c r="H49" s="184" t="s">
        <v>45</v>
      </c>
      <c r="I49" s="184"/>
      <c r="J49" s="184"/>
      <c r="K49" s="184"/>
      <c r="L49" s="184"/>
      <c r="M49" s="183" t="s">
        <v>226</v>
      </c>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5"/>
    </row>
    <row r="50" spans="1:48" ht="15" customHeight="1">
      <c r="A50" s="87" t="s">
        <v>198</v>
      </c>
      <c r="B50" s="88"/>
      <c r="D50" s="88"/>
      <c r="E50" s="89"/>
      <c r="F50" s="89"/>
      <c r="G50" s="90"/>
      <c r="H50" s="191"/>
      <c r="I50" s="191"/>
      <c r="J50" s="191"/>
      <c r="K50" s="191"/>
      <c r="L50" s="191"/>
      <c r="M50" s="284"/>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6"/>
    </row>
    <row r="51" spans="1:48" ht="15" customHeight="1">
      <c r="A51" s="72" t="s">
        <v>49</v>
      </c>
      <c r="B51" s="73"/>
      <c r="C51" s="73"/>
      <c r="D51" s="73"/>
      <c r="E51" s="74"/>
      <c r="F51" s="74"/>
      <c r="G51" s="75"/>
      <c r="H51" s="200"/>
      <c r="I51" s="200"/>
      <c r="J51" s="200"/>
      <c r="K51" s="200"/>
      <c r="L51" s="200"/>
      <c r="M51" s="287"/>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9"/>
    </row>
    <row r="52" spans="1:48" ht="15" customHeight="1">
      <c r="A52" s="72"/>
      <c r="B52" s="73"/>
      <c r="C52" s="73"/>
      <c r="D52" s="73"/>
      <c r="E52" s="74"/>
      <c r="F52" s="74"/>
      <c r="G52" s="75"/>
      <c r="H52" s="200"/>
      <c r="I52" s="200"/>
      <c r="J52" s="200"/>
      <c r="K52" s="200"/>
      <c r="L52" s="200"/>
      <c r="M52" s="287"/>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9"/>
    </row>
    <row r="53" spans="1:48" ht="15" customHeight="1">
      <c r="A53" s="72"/>
      <c r="B53" s="73"/>
      <c r="C53" s="73"/>
      <c r="D53" s="73"/>
      <c r="E53" s="74"/>
      <c r="F53" s="74"/>
      <c r="G53" s="75"/>
      <c r="H53" s="200"/>
      <c r="I53" s="200"/>
      <c r="J53" s="200"/>
      <c r="K53" s="200"/>
      <c r="L53" s="200"/>
      <c r="M53" s="287"/>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9"/>
    </row>
    <row r="54" spans="1:48" ht="15" customHeight="1">
      <c r="A54" s="72"/>
      <c r="B54" s="73"/>
      <c r="C54" s="73"/>
      <c r="D54" s="73"/>
      <c r="E54" s="74"/>
      <c r="F54" s="74"/>
      <c r="G54" s="75"/>
      <c r="H54" s="200"/>
      <c r="I54" s="200"/>
      <c r="J54" s="200"/>
      <c r="K54" s="200"/>
      <c r="L54" s="200"/>
      <c r="M54" s="287"/>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9"/>
    </row>
    <row r="55" spans="1:48" ht="15" customHeight="1">
      <c r="A55" s="76" t="s">
        <v>24</v>
      </c>
      <c r="B55" s="80"/>
      <c r="C55" s="80"/>
      <c r="D55" s="80"/>
      <c r="E55" s="77"/>
      <c r="F55" s="77"/>
      <c r="G55" s="78"/>
      <c r="H55" s="192">
        <f>SUM(H50:L54)</f>
        <v>0</v>
      </c>
      <c r="I55" s="192"/>
      <c r="J55" s="192"/>
      <c r="K55" s="192"/>
      <c r="L55" s="193"/>
      <c r="M55" s="194"/>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7"/>
    </row>
    <row r="56" spans="1:48" ht="4.5" customHeight="1">
      <c r="A56" s="140"/>
      <c r="B56" s="140"/>
      <c r="C56" s="140"/>
      <c r="D56" s="140"/>
      <c r="E56" s="143"/>
      <c r="F56" s="143"/>
      <c r="G56" s="143"/>
      <c r="H56" s="143"/>
      <c r="I56" s="143"/>
      <c r="J56" s="144"/>
      <c r="K56" s="144"/>
      <c r="L56" s="144"/>
      <c r="M56" s="144"/>
      <c r="N56" s="144"/>
      <c r="O56" s="143"/>
      <c r="P56" s="143"/>
      <c r="Q56" s="143"/>
      <c r="R56" s="143"/>
      <c r="S56" s="143"/>
      <c r="T56" s="143"/>
      <c r="U56" s="143"/>
      <c r="V56" s="143"/>
      <c r="W56" s="143"/>
      <c r="X56" s="143"/>
      <c r="Y56" s="145"/>
      <c r="Z56" s="145"/>
      <c r="AA56" s="145"/>
      <c r="AB56" s="145"/>
      <c r="AC56" s="145"/>
      <c r="AD56" s="145"/>
      <c r="AE56" s="143"/>
      <c r="AF56" s="143"/>
      <c r="AG56" s="143"/>
      <c r="AH56" s="143"/>
      <c r="AI56" s="143"/>
      <c r="AJ56" s="143"/>
      <c r="AK56" s="143"/>
      <c r="AL56" s="143"/>
      <c r="AM56" s="143"/>
    </row>
    <row r="57" spans="1:48">
      <c r="A57" s="2" t="s">
        <v>193</v>
      </c>
    </row>
    <row r="58" spans="1:48">
      <c r="A58" s="2" t="s">
        <v>225</v>
      </c>
    </row>
    <row r="59" spans="1:48">
      <c r="AI59" s="199"/>
      <c r="AJ59" s="199"/>
      <c r="AK59" s="199"/>
      <c r="AL59" s="199"/>
      <c r="AM59" s="199"/>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3">
    <dataValidation allowBlank="1" sqref="D9:G9" xr:uid="{5A62A3EA-7ED3-4460-A644-70CBDC4D392E}"/>
    <dataValidation type="list" allowBlank="1" showInputMessage="1" showErrorMessage="1" sqref="X15:Z17 X21:Z22" xr:uid="{58AC7D47-C5CA-4635-83A9-D7DB060CAE5C}">
      <formula1>"✔"</formula1>
    </dataValidation>
    <dataValidation imeMode="halfAlpha" allowBlank="1" showInputMessage="1" showErrorMessage="1" sqref="S26:V28 J26:N28 S37:V37 J37:N37" xr:uid="{DA39DB64-C3D1-45BB-B992-6998EB709A12}"/>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4BFF80D4-C6DF-4837-B731-173C41072D21}">
          <x14:formula1>
            <xm:f>リスト!$B$2:$B$8</xm:f>
          </x14:formula1>
          <xm:sqref>L10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申請書</vt:lpstr>
      <vt:lpstr>申請額一覧</vt:lpstr>
      <vt:lpstr>個票1</vt:lpstr>
      <vt:lpstr>単価表</vt:lpstr>
      <vt:lpstr>個票２</vt:lpstr>
      <vt:lpstr>個票３</vt:lpstr>
      <vt:lpstr>個票４</vt:lpstr>
      <vt:lpstr>個票５</vt:lpstr>
      <vt:lpstr>個票６</vt:lpstr>
      <vt:lpstr>個票７</vt:lpstr>
      <vt:lpstr>個票８</vt:lpstr>
      <vt:lpstr>個票９</vt:lpstr>
      <vt:lpstr>個票１０</vt:lpstr>
      <vt:lpstr>個票１１</vt:lpstr>
      <vt:lpstr>個票１２</vt:lpstr>
      <vt:lpstr>個票１３</vt:lpstr>
      <vt:lpstr>個票１４</vt:lpstr>
      <vt:lpstr>個票１５</vt:lpstr>
      <vt:lpstr>個票１６</vt:lpstr>
      <vt:lpstr>個票１７</vt:lpstr>
      <vt:lpstr>個票１８</vt:lpstr>
      <vt:lpstr>個票１９</vt:lpstr>
      <vt:lpstr>個票２０</vt:lpstr>
      <vt:lpstr>銀行口座情報</vt:lpstr>
      <vt:lpstr>リスト</vt:lpstr>
      <vt:lpstr>銀行口座情報!Print_Area</vt:lpstr>
      <vt:lpstr>個票1!Print_Area</vt:lpstr>
      <vt:lpstr>個票１０!Print_Area</vt:lpstr>
      <vt:lpstr>個票１１!Print_Area</vt:lpstr>
      <vt:lpstr>個票１２!Print_Area</vt:lpstr>
      <vt:lpstr>個票１３!Print_Area</vt:lpstr>
      <vt:lpstr>個票１４!Print_Area</vt:lpstr>
      <vt:lpstr>個票１５!Print_Area</vt:lpstr>
      <vt:lpstr>個票１６!Print_Area</vt:lpstr>
      <vt:lpstr>個票１７!Print_Area</vt:lpstr>
      <vt:lpstr>個票１８!Print_Area</vt:lpstr>
      <vt:lpstr>個票１９!Print_Area</vt:lpstr>
      <vt:lpstr>個票２!Print_Area</vt:lpstr>
      <vt:lpstr>個票２０!Print_Area</vt:lpstr>
      <vt:lpstr>個票３!Print_Area</vt:lpstr>
      <vt:lpstr>個票４!Print_Area</vt:lpstr>
      <vt:lpstr>個票５!Print_Area</vt:lpstr>
      <vt:lpstr>個票６!Print_Area</vt:lpstr>
      <vt:lpstr>個票７!Print_Area</vt:lpstr>
      <vt:lpstr>個票８!Print_Area</vt:lpstr>
      <vt:lpstr>個票９!Print_Area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秋山 英雄</dc:creator>
  <cp:keywords/>
  <dc:description/>
  <cp:lastModifiedBy>松尾 陽平</cp:lastModifiedBy>
  <cp:revision/>
  <cp:lastPrinted>2026-04-16T07:51:55Z</cp:lastPrinted>
  <dcterms:created xsi:type="dcterms:W3CDTF">2018-06-19T01:27:02Z</dcterms:created>
  <dcterms:modified xsi:type="dcterms:W3CDTF">2026-04-21T02:38:51Z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