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Z:\財務部\財政課\10県等報告、庁内等報告\財政状況等一覧表（財政状況資料集）\令和６年度財政状況資料集作成\09_県回答②（県からの依頼による再提出）\"/>
    </mc:Choice>
  </mc:AlternateContent>
  <xr:revisionPtr revIDLastSave="0" documentId="13_ncr:1_{33826B92-7B35-47F2-9B6E-855C91B3349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C36" i="10"/>
  <c r="C35" i="10"/>
  <c r="CO34" i="10"/>
  <c r="CO35" i="10" s="1"/>
  <c r="CO36" i="10" s="1"/>
  <c r="CO37" i="10" s="1"/>
  <c r="CO38" i="10" s="1"/>
  <c r="CO39" i="10" s="1"/>
  <c r="CO40" i="10" s="1"/>
  <c r="CO41" i="10" s="1"/>
  <c r="BW34" i="10"/>
  <c r="BW35" i="10" s="1"/>
  <c r="BW36" i="10" s="1"/>
  <c r="BW37" i="10" s="1"/>
  <c r="BW38" i="10" s="1"/>
  <c r="BW39" i="10" s="1"/>
  <c r="BW40" i="10" s="1"/>
  <c r="BW41" i="10" s="1"/>
  <c r="BW42" i="10" s="1"/>
  <c r="BW43" i="10" s="1"/>
  <c r="U34" i="10"/>
  <c r="U35" i="10" s="1"/>
  <c r="U36" i="10" s="1"/>
  <c r="C34" i="10"/>
  <c r="AM34" i="10" s="1"/>
  <c r="AM35" i="10" s="1"/>
  <c r="AM36"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<sst xmlns="http://schemas.openxmlformats.org/spreadsheetml/2006/main" count="1160" uniqueCount="578">
  <si>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</si>
  <si>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</si>
  <si>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</si>
  <si>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</si>
  <si>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</si>
  <si>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</si>
  <si>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</si>
  <si>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</si>
  <si>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</si>
  <si>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</si>
  <si>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</si>
  <si>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</si>
  <si>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</si>
  <si>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</si>
  <si>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</si>
  <si>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</si>
  <si>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</si>
  <si>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</si>
  <si>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</si>
  <si>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</si>
  <si>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</si>
  <si>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</si>
  <si>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</si>
  <si>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</si>
  <si>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</si>
  <si>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</si>
  <si>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</si>
  <si>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</si>
  <si>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</si>
  <si>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</si>
  <si>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</si>
  <si>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</si>
  <si>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</si>
  <si>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</si>
  <si>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</si>
  <si>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</si>
  <si>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</si>
  <si>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</si>
  <si>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</si>
  <si>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</si>
  <si>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</si>
  <si>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</si>
  <si>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</si>
  <si>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</si>
  <si>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</si>
  <si>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</si>
  <si>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</si>
  <si>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</si>
  <si>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</si>
  <si>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</si>
  <si>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</si>
  <si>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</si>
  <si>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</si>
  <si>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</si>
  <si>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</si>
  <si>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</si>
  <si>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</si>
  <si>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</si>
  <si>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</si>
  <si>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</si>
  <si>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</si>
  <si>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</si>
  <si>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</si>
  <si>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</si>
  <si>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</si>
  <si>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</si>
  <si>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</si>
  <si>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</si>
  <si>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</si>
  <si>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</si>
  <si>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</si>
  <si>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</si>
  <si>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</si>
  <si>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</si>
  <si>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</si>
  <si>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</si>
  <si>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</si>
  <si>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</si>
  <si>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</si>
  <si>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</si>
  <si>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</si>
  <si>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</si>
  <si>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</si>
  <si>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</si>
  <si>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</si>
  <si>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</si>
  <si>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</si>
  <si>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</si>
  <si>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</si>
  <si>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</si>
  <si>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</si>
  <si>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</si>
  <si>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</si>
  <si>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</si>
  <si>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</si>
  <si>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</si>
  <si>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</si>
  <si>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</si>
  <si>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</si>
  <si>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</si>
  <si>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</si>
  <si>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</si>
  <si>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</si>
  <si>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</si>
  <si>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</si>
  <si>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</si>
  <si>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</si>
  <si>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</si>
  <si>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</si>
  <si>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</si>
  <si>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</si>
  <si>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</si>
  <si>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</si>
  <si>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</si>
  <si>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</si>
  <si>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</si>
  <si>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</si>
  <si>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</si>
  <si>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</si>
  <si>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</si>
  <si>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</si>
  <si>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</si>
  <si>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</si>
  <si>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</si>
  <si>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</si>
  <si>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</si>
  <si>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</si>
  <si>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</si>
  <si>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</si>
  <si>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</si>
  <si>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</si>
  <si>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</si>
  <si>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</si>
  <si>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</si>
  <si>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</si>
  <si>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</si>
  <si>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</si>
  <si>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</si>
  <si>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</si>
  <si>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</si>
  <si>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</si>
  <si>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</si>
  <si>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</si>
  <si>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</si>
  <si>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</si>
  <si>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</si>
  <si>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</si>
  <si>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</si>
  <si>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</si>
  <si>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</si>
  <si>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</si>
  <si>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</si>
  <si>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</si>
  <si>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</si>
  <si>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</si>
  <si>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</si>
  <si>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</si>
  <si>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</si>
  <si>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</si>
  <si>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</si>
  <si>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</si>
  <si>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</si>
  <si>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</si>
  <si>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</si>
  <si>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</si>
  <si>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</si>
  <si>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</si>
  <si>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</si>
  <si>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</si>
  <si>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</si>
  <si>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</si>
  <si>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</si>
  <si>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</si>
  <si>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</si>
  <si>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</si>
  <si>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</si>
  <si>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</si>
  <si>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</si>
  <si>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</si>
  <si>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</si>
  <si>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</si>
  <si>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</si>
  <si>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</si>
  <si>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</si>
  <si>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</si>
  <si>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</si>
  <si>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</si>
  <si>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</si>
  <si>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</si>
  <si>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</si>
  <si>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</si>
  <si>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</si>
  <si>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</si>
  <si>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</si>
  <si>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</si>
  <si>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</si>
  <si>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</si>
  <si>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</si>
  <si>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</si>
  <si>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</si>
  <si>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</si>
  <si>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</si>
  <si>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</si>
  <si>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福島県伊達市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</si>
  <si>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</si>
  <si>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</si>
  <si>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</si>
  <si>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</si>
  <si>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</si>
  <si>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</si>
  <si>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</si>
  <si>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</si>
  <si>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</si>
  <si>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</si>
  <si>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</si>
  <si>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</si>
  <si>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</si>
  <si>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</si>
  <si>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</si>
  <si>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</si>
  <si>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</si>
  <si>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</si>
  <si>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</si>
  <si>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</si>
  <si>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</si>
  <si>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</si>
  <si>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</si>
  <si>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</si>
  <si>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</si>
  <si>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</si>
  <si>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</si>
  <si>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</si>
  <si>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</si>
  <si>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</si>
  <si>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</si>
  <si>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</si>
  <si>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</si>
  <si>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</si>
  <si>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</si>
  <si>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</si>
  <si>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</si>
  <si>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</si>
  <si>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</si>
  <si>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</si>
  <si>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</si>
  <si>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</si>
  <si>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</si>
  <si>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</si>
  <si>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</si>
  <si>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</si>
  <si>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</si>
  <si>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</si>
  <si>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</si>
  <si>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</si>
  <si>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</si>
  <si>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</si>
  <si>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</si>
  <si>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</si>
  <si>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</si>
  <si>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</si>
  <si>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</si>
  <si>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</si>
  <si>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</si>
  <si>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</si>
  <si>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</si>
  <si>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</si>
  <si>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</si>
  <si>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</si>
  <si>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</si>
  <si>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</si>
  <si>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</si>
  <si>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</si>
  <si>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</si>
  <si>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</si>
  <si>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</si>
  <si>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</si>
  <si>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</si>
  <si>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</si>
  <si>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</si>
  <si>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</si>
  <si>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</si>
  <si>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</si>
  <si>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</si>
  <si>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</si>
  <si>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</si>
  <si>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</si>
  <si>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</si>
  <si>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</si>
  <si>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</si>
  <si>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</si>
  <si>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</si>
  <si>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</si>
  <si>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</si>
  <si>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</si>
  <si>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</si>
  <si>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</si>
  <si>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</si>
  <si>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</si>
  <si>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</si>
  <si>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</si>
  <si>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</si>
  <si>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</si>
  <si>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</si>
  <si>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</si>
  <si>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</si>
  <si>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</si>
  <si>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</si>
  <si>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</si>
  <si>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</si>
  <si>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</si>
  <si>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</si>
  <si>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</si>
  <si>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</si>
  <si>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</si>
  <si>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</si>
  <si>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</si>
  <si>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</si>
  <si>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</si>
  <si>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</si>
  <si>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</si>
  <si>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</si>
  <si>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</si>
  <si>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</si>
  <si>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</si>
  <si>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</si>
  <si>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</si>
  <si>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</si>
  <si>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</si>
  <si>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</si>
  <si>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</si>
  <si>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</si>
  <si>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</si>
  <si>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</si>
  <si>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</si>
  <si>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</si>
  <si>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</si>
  <si>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</si>
  <si>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</si>
  <si>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</si>
  <si>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</si>
  <si>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</si>
  <si>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</si>
  <si>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</si>
  <si>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</si>
  <si>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</si>
  <si>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</si>
  <si>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</si>
  <si>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</si>
  <si>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</si>
  <si>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</si>
  <si>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</si>
  <si>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</si>
  <si>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</si>
  <si>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</si>
  <si>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福島県伊達市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</si>
  <si>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</si>
  <si>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</si>
  <si>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</si>
  <si>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</si>
  <si>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</si>
  <si>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</si>
  <si>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</si>
  <si>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</si>
  <si>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</si>
  <si>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</si>
  <si>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</si>
  <si>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</si>
  <si>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</si>
  <si>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</si>
  <si>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</si>
  <si>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</si>
  <si>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</si>
  <si>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</si>
  <si>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</si>
  <si>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</si>
  <si>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</si>
  <si>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</si>
  <si>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</si>
  <si>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</si>
  <si>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</si>
  <si>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</si>
  <si>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</si>
  <si>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</si>
  <si>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</si>
  <si>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</si>
  <si>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</si>
  <si>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</si>
  <si>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</si>
  <si>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</si>
  <si>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</si>
  <si>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</si>
  <si>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</si>
  <si>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</si>
  <si>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</si>
  <si>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農業集落排水事業会計</t>
    <phoneticPr fontId="5"/>
  </si>
  <si>
    <t>工業団地特別会計</t>
    <phoneticPr fontId="5"/>
  </si>
  <si>
    <t>法非適用企業</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</si>
  <si>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</si>
  <si>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</si>
  <si>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</si>
  <si>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</si>
  <si>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</si>
  <si>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</si>
  <si>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</si>
  <si>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</si>
  <si>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</si>
  <si>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</si>
  <si>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</si>
  <si>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</si>
  <si>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</si>
  <si>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</si>
  <si>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</si>
  <si>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</si>
  <si>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</si>
  <si>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</si>
  <si>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</si>
  <si>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</si>
  <si>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</si>
  <si>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</si>
  <si>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</si>
  <si>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</si>
  <si>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</si>
  <si>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</si>
  <si>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</si>
  <si>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</si>
  <si>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</si>
  <si>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</si>
  <si>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</si>
  <si>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</si>
  <si>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</si>
  <si>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</si>
  <si>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</si>
  <si>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</si>
  <si>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</si>
  <si>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</si>
  <si>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</si>
  <si>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</si>
  <si>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</si>
  <si>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</si>
  <si>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</si>
  <si>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</si>
  <si>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</si>
  <si>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</si>
  <si>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</si>
  <si>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</si>
  <si>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</si>
  <si>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</si>
  <si>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</si>
  <si>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</si>
  <si>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</si>
  <si>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</si>
  <si>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</si>
  <si>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</si>
  <si>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</si>
  <si>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</si>
  <si>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</si>
  <si>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</si>
  <si>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</si>
  <si>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</si>
  <si>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</si>
  <si>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</si>
  <si>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</si>
  <si>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</si>
  <si>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</si>
  <si>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</si>
  <si>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</si>
  <si>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</si>
  <si>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</si>
  <si>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</si>
  <si>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</si>
  <si>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</si>
  <si>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</si>
  <si>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</si>
  <si>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</si>
  <si>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</si>
  <si>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</si>
  <si>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</si>
  <si>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</si>
  <si>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</si>
  <si>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</si>
  <si>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</si>
  <si>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</si>
  <si>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</si>
  <si>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</si>
  <si>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</si>
  <si>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</si>
  <si>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</si>
  <si>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</si>
  <si>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</si>
  <si>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</si>
  <si>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</si>
  <si>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</si>
  <si>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</si>
  <si>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</si>
  <si>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</si>
  <si>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</si>
  <si>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</si>
  <si>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</si>
  <si>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</si>
  <si>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</si>
  <si>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</si>
  <si>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</si>
  <si>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</si>
  <si>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</si>
  <si>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</si>
  <si>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</si>
  <si>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</si>
  <si>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</si>
  <si>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</si>
  <si>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</si>
  <si>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</si>
  <si>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</si>
  <si>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</si>
  <si>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</si>
  <si>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</si>
  <si>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</si>
  <si>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</si>
  <si>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</si>
  <si>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</si>
  <si>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</si>
  <si>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</si>
  <si>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</si>
  <si>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</si>
  <si>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</si>
  <si>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</si>
  <si>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</si>
  <si>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</si>
  <si>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</si>
  <si>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</si>
  <si>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</si>
  <si>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</si>
  <si>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</si>
  <si>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</si>
  <si>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2.90</t>
  </si>
  <si>
    <t>▲ 3.46</t>
  </si>
  <si>
    <t>▲ 3.16</t>
  </si>
  <si>
    <t>水道事業会計</t>
  </si>
  <si>
    <t>一般会計</t>
  </si>
  <si>
    <t>下水道事業会計</t>
  </si>
  <si>
    <t>農業集落排水事業会計</t>
  </si>
  <si>
    <t>国民健康保険特別会計</t>
  </si>
  <si>
    <t>介護保険特別会計</t>
  </si>
  <si>
    <t>後期高齢者医療特別会計</t>
  </si>
  <si>
    <t>工業団地特別会計</t>
  </si>
  <si>
    <t>その他会計（赤字）</t>
  </si>
  <si>
    <t>その他会計（黒字）</t>
  </si>
  <si>
    <t>R02</t>
    <phoneticPr fontId="5"/>
  </si>
  <si>
    <t>R03</t>
    <phoneticPr fontId="5"/>
  </si>
  <si>
    <t>R04</t>
    <phoneticPr fontId="5"/>
  </si>
  <si>
    <t>R05</t>
    <phoneticPr fontId="5"/>
  </si>
  <si>
    <t>R06</t>
    <phoneticPr fontId="5"/>
  </si>
  <si>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</si>
  <si>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</si>
  <si>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</si>
  <si>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</si>
  <si>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水道用水供給事業会計</t>
  </si>
  <si>
    <t>公立藤田病院組合　病院事業会計</t>
  </si>
  <si>
    <t>福島県市町村総合事務組合　一般会計</t>
  </si>
  <si>
    <t>福島県市町村総合事務組合　消防補償等特別会計</t>
  </si>
  <si>
    <t>福島県市町村総合事務組合　消防賞じゅつ金特別会計</t>
  </si>
  <si>
    <t>福島県市町村総合事務組合　非常勤特別職員公務災害補償特別会計</t>
  </si>
  <si>
    <t>福島県市町村総合事務組合　自治会館管理特別会計</t>
  </si>
  <si>
    <t>福島県後期高齢者医療広域連合　一般会計</t>
  </si>
  <si>
    <t>福島県後期高齢者医療広域連合　後期高齢者医療特別会計</t>
  </si>
  <si>
    <t>福島県市民交通災害共済組合　一般会計</t>
  </si>
  <si>
    <t>福島土地開発公社</t>
    <rPh sb="0" eb="2">
      <t>フクシマ</t>
    </rPh>
    <rPh sb="2" eb="4">
      <t>トチ</t>
    </rPh>
    <rPh sb="4" eb="6">
      <t>カイハツ</t>
    </rPh>
    <rPh sb="6" eb="8">
      <t>コウシャ</t>
    </rPh>
    <phoneticPr fontId="35"/>
  </si>
  <si>
    <t>保原振興公社</t>
    <rPh sb="0" eb="2">
      <t>ホバラ</t>
    </rPh>
    <rPh sb="2" eb="4">
      <t>シンコウ</t>
    </rPh>
    <rPh sb="4" eb="6">
      <t>コウシャ</t>
    </rPh>
    <phoneticPr fontId="35"/>
  </si>
  <si>
    <t>つきだて振興公社</t>
    <rPh sb="4" eb="6">
      <t>シンコウ</t>
    </rPh>
    <rPh sb="6" eb="8">
      <t>コウシャ</t>
    </rPh>
    <phoneticPr fontId="35"/>
  </si>
  <si>
    <t>伊達市農林業振興公社</t>
    <rPh sb="0" eb="3">
      <t>ダテシ</t>
    </rPh>
    <rPh sb="3" eb="6">
      <t>ノウリンギョウ</t>
    </rPh>
    <rPh sb="6" eb="8">
      <t>シンコウ</t>
    </rPh>
    <rPh sb="8" eb="10">
      <t>コウシャ</t>
    </rPh>
    <phoneticPr fontId="35"/>
  </si>
  <si>
    <t>伊達市スポーツ振興公社</t>
    <rPh sb="0" eb="3">
      <t>ダテシ</t>
    </rPh>
    <rPh sb="7" eb="9">
      <t>シンコウ</t>
    </rPh>
    <rPh sb="9" eb="11">
      <t>コウシャ</t>
    </rPh>
    <phoneticPr fontId="35"/>
  </si>
  <si>
    <t>りょうぜん振興公社</t>
    <rPh sb="5" eb="7">
      <t>シンコウ</t>
    </rPh>
    <rPh sb="7" eb="9">
      <t>コウシャ</t>
    </rPh>
    <phoneticPr fontId="35"/>
  </si>
  <si>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</si>
  <si>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</si>
  <si>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地域創造基金</t>
    <rPh sb="0" eb="2">
      <t>チイキ</t>
    </rPh>
    <rPh sb="2" eb="4">
      <t>ソウゾウ</t>
    </rPh>
    <rPh sb="4" eb="6">
      <t>キキン</t>
    </rPh>
    <phoneticPr fontId="5"/>
  </si>
  <si>
    <t>公共施設維持整備基金</t>
    <rPh sb="0" eb="2">
      <t>コウキョウ</t>
    </rPh>
    <rPh sb="2" eb="4">
      <t>シセツ</t>
    </rPh>
    <rPh sb="4" eb="6">
      <t>イジ</t>
    </rPh>
    <rPh sb="6" eb="8">
      <t>セイビ</t>
    </rPh>
    <rPh sb="8" eb="10">
      <t>キキン</t>
    </rPh>
    <phoneticPr fontId="2"/>
  </si>
  <si>
    <t>地域雇用創出・産業活性化基金</t>
    <rPh sb="0" eb="6">
      <t>チイキコヨウソウシュツ</t>
    </rPh>
    <rPh sb="7" eb="14">
      <t>サンギョウカッセイカキキン</t>
    </rPh>
    <phoneticPr fontId="2"/>
  </si>
  <si>
    <t>教育施設整備基金</t>
    <rPh sb="0" eb="2">
      <t>キョウイク</t>
    </rPh>
    <rPh sb="2" eb="4">
      <t>シセツ</t>
    </rPh>
    <rPh sb="4" eb="6">
      <t>セイビ</t>
    </rPh>
    <rPh sb="6" eb="8">
      <t>キキン</t>
    </rPh>
    <phoneticPr fontId="2"/>
  </si>
  <si>
    <t>さわやか現道整備基金</t>
    <rPh sb="4" eb="6">
      <t>ゲンドウ</t>
    </rPh>
    <rPh sb="6" eb="10">
      <t>セイビキキン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</si>
</sst>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71871</c:v>
                </c:pt>
                <c:pt idx="2">
                  <c:v>71807</c:v>
                </c:pt>
                <c:pt idx="3">
                  <c:v>80821</c:v>
                </c:pt>
                <c:pt idx="4">
                  <c:v>79840</c:v>
                </c:pt>
              </c:numCache>
            </c:numRef>
          </c:val>
          <c:smooth val="0"/>
          <c:extLst>
            <c:ext xmlns:c16="http://schemas.microsoft.com/office/drawing/2014/chart" uri="{C3380CC4-5D6E-409C-BE32-E72D297353CC}">
              <c16:uniqueId val="{00000000-81AC-4159-968F-3AD014AE82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75729</c:v>
                </c:pt>
                <c:pt idx="1">
                  <c:v>82432</c:v>
                </c:pt>
                <c:pt idx="2">
                  <c:v>96244</c:v>
                </c:pt>
                <c:pt idx="3">
                  <c:v>105736</c:v>
                </c:pt>
                <c:pt idx="4">
                  <c:v>51930</c:v>
                </c:pt>
              </c:numCache>
            </c:numRef>
          </c:val>
          <c:smooth val="0"/>
          <c:extLst>
            <c:ext xmlns:c16="http://schemas.microsoft.com/office/drawing/2014/chart" uri="{C3380CC4-5D6E-409C-BE32-E72D297353CC}">
              <c16:uniqueId val="{00000001-81AC-4159-968F-3AD014AE82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12.64</c:v>
                </c:pt>
                <c:pt idx="1">
                  <c:v>14.66</c:v>
                </c:pt>
                <c:pt idx="2">
                  <c:v>14.4</c:v>
                </c:pt>
                <c:pt idx="3">
                  <c:v>11.21</c:v>
                </c:pt>
                <c:pt idx="4">
                  <c:v>8.16</c:v>
                </c:pt>
              </c:numCache>
            </c:numRef>
          </c:val>
          <c:extLst>
            <c:ext xmlns:c16="http://schemas.microsoft.com/office/drawing/2014/chart" uri="{C3380CC4-5D6E-409C-BE32-E72D297353CC}">
              <c16:uniqueId val="{00000000-97DE-4816-BBDD-C0B4B6F79C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15.15</c:v>
                </c:pt>
                <c:pt idx="1">
                  <c:v>16.88</c:v>
                </c:pt>
                <c:pt idx="2">
                  <c:v>14.75</c:v>
                </c:pt>
                <c:pt idx="3">
                  <c:v>14.25</c:v>
                </c:pt>
                <c:pt idx="4">
                  <c:v>13.72</c:v>
                </c:pt>
              </c:numCache>
            </c:numRef>
          </c:val>
          <c:extLst>
            <c:ext xmlns:c16="http://schemas.microsoft.com/office/drawing/2014/chart" uri="{C3380CC4-5D6E-409C-BE32-E72D297353CC}">
              <c16:uniqueId val="{00000001-97DE-4816-BBDD-C0B4B6F79C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2.78</c:v>
                </c:pt>
                <c:pt idx="1">
                  <c:v>4.68</c:v>
                </c:pt>
                <c:pt idx="2">
                  <c:v>-2.9</c:v>
                </c:pt>
                <c:pt idx="3">
                  <c:v>-3.46</c:v>
                </c:pt>
                <c:pt idx="4">
                  <c:v>-3.16</c:v>
                </c:pt>
              </c:numCache>
            </c:numRef>
          </c:val>
          <c:smooth val="0"/>
          <c:extLst>
            <c:ext xmlns:c16="http://schemas.microsoft.com/office/drawing/2014/chart" uri="{C3380CC4-5D6E-409C-BE32-E72D297353CC}">
              <c16:uniqueId val="{00000002-97DE-4816-BBDD-C0B4B6F79C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0.09</c:v>
                </c:pt>
                <c:pt idx="4">
                  <c:v>#N/A</c:v>
                </c:pt>
                <c:pt idx="5">
                  <c:v>0.09</c:v>
                </c:pt>
                <c:pt idx="6">
                  <c:v>#N/A</c:v>
                </c:pt>
                <c:pt idx="7">
                  <c:v>0.1</c:v>
                </c:pt>
                <c:pt idx="8">
                  <c:v>#N/A</c:v>
                </c:pt>
                <c:pt idx="9">
                  <c:v>0</c:v>
                </c:pt>
              </c:numCache>
            </c:numRef>
          </c:val>
          <c:extLst>
            <c:ext xmlns:c16="http://schemas.microsoft.com/office/drawing/2014/chart" uri="{C3380CC4-5D6E-409C-BE32-E72D297353CC}">
              <c16:uniqueId val="{00000000-A343-4752-B6B9-02164E4B5A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43-4752-B6B9-02164E4B5AE7}"/>
            </c:ext>
          </c:extLst>
        </c:ser>
        <c:ser>
          <c:idx val="2"/>
          <c:order val="2"/>
          <c:tx>
            <c:strRef>
              <c:f>データシート!$A$29</c:f>
              <c:strCache>
                <c:ptCount val="1"/>
                <c:pt idx="0">
                  <c:v>工業団地特別会計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343-4752-B6B9-02164E4B5AE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A343-4752-B6B9-02164E4B5AE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3.13</c:v>
                </c:pt>
                <c:pt idx="4">
                  <c:v>#N/A</c:v>
                </c:pt>
                <c:pt idx="5">
                  <c:v>2.58</c:v>
                </c:pt>
                <c:pt idx="6">
                  <c:v>#N/A</c:v>
                </c:pt>
                <c:pt idx="7">
                  <c:v>1.83</c:v>
                </c:pt>
                <c:pt idx="8">
                  <c:v>#N/A</c:v>
                </c:pt>
                <c:pt idx="9">
                  <c:v>0.17</c:v>
                </c:pt>
              </c:numCache>
            </c:numRef>
          </c:val>
          <c:extLst>
            <c:ext xmlns:c16="http://schemas.microsoft.com/office/drawing/2014/chart" uri="{C3380CC4-5D6E-409C-BE32-E72D297353CC}">
              <c16:uniqueId val="{00000004-A343-4752-B6B9-02164E4B5AE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0.05</c:v>
                </c:pt>
                <c:pt idx="4">
                  <c:v>#N/A</c:v>
                </c:pt>
                <c:pt idx="5">
                  <c:v>0.01</c:v>
                </c:pt>
                <c:pt idx="6">
                  <c:v>#N/A</c:v>
                </c:pt>
                <c:pt idx="7">
                  <c:v>0.01</c:v>
                </c:pt>
                <c:pt idx="8">
                  <c:v>#N/A</c:v>
                </c:pt>
                <c:pt idx="9">
                  <c:v>0.31</c:v>
                </c:pt>
              </c:numCache>
            </c:numRef>
          </c:val>
          <c:extLst>
            <c:ext xmlns:c16="http://schemas.microsoft.com/office/drawing/2014/chart" uri="{C3380CC4-5D6E-409C-BE32-E72D297353CC}">
              <c16:uniqueId val="{00000005-A343-4752-B6B9-02164E4B5AE7}"/>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c:v>
                </c:pt>
              </c:numCache>
            </c:numRef>
          </c:val>
          <c:extLst>
            <c:ext xmlns:c16="http://schemas.microsoft.com/office/drawing/2014/chart" uri="{C3380CC4-5D6E-409C-BE32-E72D297353CC}">
              <c16:uniqueId val="{00000006-A343-4752-B6B9-02164E4B5A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1.65</c:v>
                </c:pt>
                <c:pt idx="4">
                  <c:v>#N/A</c:v>
                </c:pt>
                <c:pt idx="5">
                  <c:v>0.45</c:v>
                </c:pt>
                <c:pt idx="6">
                  <c:v>#N/A</c:v>
                </c:pt>
                <c:pt idx="7">
                  <c:v>0</c:v>
                </c:pt>
                <c:pt idx="8">
                  <c:v>#N/A</c:v>
                </c:pt>
                <c:pt idx="9">
                  <c:v>0.55000000000000004</c:v>
                </c:pt>
              </c:numCache>
            </c:numRef>
          </c:val>
          <c:extLst>
            <c:ext xmlns:c16="http://schemas.microsoft.com/office/drawing/2014/chart" uri="{C3380CC4-5D6E-409C-BE32-E72D297353CC}">
              <c16:uniqueId val="{00000007-A343-4752-B6B9-02164E4B5A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12.63</c:v>
                </c:pt>
                <c:pt idx="2">
                  <c:v>#N/A</c:v>
                </c:pt>
                <c:pt idx="3">
                  <c:v>14.66</c:v>
                </c:pt>
                <c:pt idx="4">
                  <c:v>#N/A</c:v>
                </c:pt>
                <c:pt idx="5">
                  <c:v>14.39</c:v>
                </c:pt>
                <c:pt idx="6">
                  <c:v>#N/A</c:v>
                </c:pt>
                <c:pt idx="7">
                  <c:v>11.21</c:v>
                </c:pt>
                <c:pt idx="8">
                  <c:v>#N/A</c:v>
                </c:pt>
                <c:pt idx="9">
                  <c:v>8.15</c:v>
                </c:pt>
              </c:numCache>
            </c:numRef>
          </c:val>
          <c:extLst>
            <c:ext xmlns:c16="http://schemas.microsoft.com/office/drawing/2014/chart" uri="{C3380CC4-5D6E-409C-BE32-E72D297353CC}">
              <c16:uniqueId val="{00000008-A343-4752-B6B9-02164E4B5A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6.81</c:v>
                </c:pt>
                <c:pt idx="2">
                  <c:v>#N/A</c:v>
                </c:pt>
                <c:pt idx="3">
                  <c:v>7.5</c:v>
                </c:pt>
                <c:pt idx="4">
                  <c:v>#N/A</c:v>
                </c:pt>
                <c:pt idx="5">
                  <c:v>8.3800000000000008</c:v>
                </c:pt>
                <c:pt idx="6">
                  <c:v>#N/A</c:v>
                </c:pt>
                <c:pt idx="7">
                  <c:v>9.48</c:v>
                </c:pt>
                <c:pt idx="8">
                  <c:v>#N/A</c:v>
                </c:pt>
                <c:pt idx="9">
                  <c:v>10.26</c:v>
                </c:pt>
              </c:numCache>
            </c:numRef>
          </c:val>
          <c:extLst>
            <c:ext xmlns:c16="http://schemas.microsoft.com/office/drawing/2014/chart" uri="{C3380CC4-5D6E-409C-BE32-E72D297353CC}">
              <c16:uniqueId val="{00000009-A343-4752-B6B9-02164E4B5A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2626</c:v>
                </c:pt>
                <c:pt idx="5">
                  <c:v>2698</c:v>
                </c:pt>
                <c:pt idx="8">
                  <c:v>2832</c:v>
                </c:pt>
                <c:pt idx="11">
                  <c:v>2868</c:v>
                </c:pt>
                <c:pt idx="14">
                  <c:v>2889</c:v>
                </c:pt>
              </c:numCache>
            </c:numRef>
          </c:val>
          <c:extLst>
            <c:ext xmlns:c16="http://schemas.microsoft.com/office/drawing/2014/chart" uri="{C3380CC4-5D6E-409C-BE32-E72D297353CC}">
              <c16:uniqueId val="{00000000-15AE-4743-B589-5A576441C8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AE-4743-B589-5A576441C8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AE-4743-B589-5A576441C8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256</c:v>
                </c:pt>
                <c:pt idx="3">
                  <c:v>255</c:v>
                </c:pt>
                <c:pt idx="6">
                  <c:v>250</c:v>
                </c:pt>
                <c:pt idx="9">
                  <c:v>237</c:v>
                </c:pt>
                <c:pt idx="12">
                  <c:v>205</c:v>
                </c:pt>
              </c:numCache>
            </c:numRef>
          </c:val>
          <c:extLst>
            <c:ext xmlns:c16="http://schemas.microsoft.com/office/drawing/2014/chart" uri="{C3380CC4-5D6E-409C-BE32-E72D297353CC}">
              <c16:uniqueId val="{00000003-15AE-4743-B589-5A576441C8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449</c:v>
                </c:pt>
                <c:pt idx="3">
                  <c:v>434</c:v>
                </c:pt>
                <c:pt idx="6">
                  <c:v>413</c:v>
                </c:pt>
                <c:pt idx="9">
                  <c:v>755</c:v>
                </c:pt>
                <c:pt idx="12">
                  <c:v>317</c:v>
                </c:pt>
              </c:numCache>
            </c:numRef>
          </c:val>
          <c:extLst>
            <c:ext xmlns:c16="http://schemas.microsoft.com/office/drawing/2014/chart" uri="{C3380CC4-5D6E-409C-BE32-E72D297353CC}">
              <c16:uniqueId val="{00000004-15AE-4743-B589-5A576441C8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15AE-4743-B589-5A576441C8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AE-4743-B589-5A576441C8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3049</c:v>
                </c:pt>
                <c:pt idx="3">
                  <c:v>3287</c:v>
                </c:pt>
                <c:pt idx="6">
                  <c:v>3625</c:v>
                </c:pt>
                <c:pt idx="9">
                  <c:v>3745</c:v>
                </c:pt>
                <c:pt idx="12">
                  <c:v>3844</c:v>
                </c:pt>
              </c:numCache>
            </c:numRef>
          </c:val>
          <c:extLst>
            <c:ext xmlns:c16="http://schemas.microsoft.com/office/drawing/2014/chart" uri="{C3380CC4-5D6E-409C-BE32-E72D297353CC}">
              <c16:uniqueId val="{00000007-15AE-4743-B589-5A576441C8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1135</c:v>
                </c:pt>
                <c:pt idx="2">
                  <c:v>#N/A</c:v>
                </c:pt>
                <c:pt idx="3">
                  <c:v>#N/A</c:v>
                </c:pt>
                <c:pt idx="4">
                  <c:v>1278</c:v>
                </c:pt>
                <c:pt idx="5">
                  <c:v>#N/A</c:v>
                </c:pt>
                <c:pt idx="6">
                  <c:v>#N/A</c:v>
                </c:pt>
                <c:pt idx="7">
                  <c:v>1456</c:v>
                </c:pt>
                <c:pt idx="8">
                  <c:v>#N/A</c:v>
                </c:pt>
                <c:pt idx="9">
                  <c:v>#N/A</c:v>
                </c:pt>
                <c:pt idx="10">
                  <c:v>1869</c:v>
                </c:pt>
                <c:pt idx="11">
                  <c:v>#N/A</c:v>
                </c:pt>
                <c:pt idx="12">
                  <c:v>#N/A</c:v>
                </c:pt>
                <c:pt idx="13">
                  <c:v>1477</c:v>
                </c:pt>
                <c:pt idx="14">
                  <c:v>#N/A</c:v>
                </c:pt>
              </c:numCache>
            </c:numRef>
          </c:val>
          <c:smooth val="0"/>
          <c:extLst>
            <c:ext xmlns:c16="http://schemas.microsoft.com/office/drawing/2014/chart" uri="{C3380CC4-5D6E-409C-BE32-E72D297353CC}">
              <c16:uniqueId val="{00000008-15AE-4743-B589-5A576441C8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34195</c:v>
                </c:pt>
                <c:pt idx="5">
                  <c:v>34187</c:v>
                </c:pt>
                <c:pt idx="8">
                  <c:v>33924</c:v>
                </c:pt>
                <c:pt idx="11">
                  <c:v>33374</c:v>
                </c:pt>
                <c:pt idx="14">
                  <c:v>31979</c:v>
                </c:pt>
              </c:numCache>
            </c:numRef>
          </c:val>
          <c:extLst>
            <c:ext xmlns:c16="http://schemas.microsoft.com/office/drawing/2014/chart" uri="{C3380CC4-5D6E-409C-BE32-E72D297353CC}">
              <c16:uniqueId val="{00000000-73CC-4C7F-AB50-9E4514ADFB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110</c:v>
                </c:pt>
                <c:pt idx="5">
                  <c:v>80</c:v>
                </c:pt>
                <c:pt idx="8">
                  <c:v>64</c:v>
                </c:pt>
                <c:pt idx="11">
                  <c:v>55</c:v>
                </c:pt>
                <c:pt idx="14">
                  <c:v>49</c:v>
                </c:pt>
              </c:numCache>
            </c:numRef>
          </c:val>
          <c:extLst>
            <c:ext xmlns:c16="http://schemas.microsoft.com/office/drawing/2014/chart" uri="{C3380CC4-5D6E-409C-BE32-E72D297353CC}">
              <c16:uniqueId val="{00000001-73CC-4C7F-AB50-9E4514ADFB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8860</c:v>
                </c:pt>
                <c:pt idx="5">
                  <c:v>8423</c:v>
                </c:pt>
                <c:pt idx="8">
                  <c:v>8816</c:v>
                </c:pt>
                <c:pt idx="11">
                  <c:v>7689</c:v>
                </c:pt>
                <c:pt idx="14">
                  <c:v>6524</c:v>
                </c:pt>
              </c:numCache>
            </c:numRef>
          </c:val>
          <c:extLst>
            <c:ext xmlns:c16="http://schemas.microsoft.com/office/drawing/2014/chart" uri="{C3380CC4-5D6E-409C-BE32-E72D297353CC}">
              <c16:uniqueId val="{00000002-73CC-4C7F-AB50-9E4514ADFB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CC-4C7F-AB50-9E4514ADFB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CC-4C7F-AB50-9E4514ADFB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CC-4C7F-AB50-9E4514ADFB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3457</c:v>
                </c:pt>
                <c:pt idx="3">
                  <c:v>3356</c:v>
                </c:pt>
                <c:pt idx="6">
                  <c:v>3323</c:v>
                </c:pt>
                <c:pt idx="9">
                  <c:v>3227</c:v>
                </c:pt>
                <c:pt idx="12">
                  <c:v>3112</c:v>
                </c:pt>
              </c:numCache>
            </c:numRef>
          </c:val>
          <c:extLst>
            <c:ext xmlns:c16="http://schemas.microsoft.com/office/drawing/2014/chart" uri="{C3380CC4-5D6E-409C-BE32-E72D297353CC}">
              <c16:uniqueId val="{00000006-73CC-4C7F-AB50-9E4514ADFB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1606</c:v>
                </c:pt>
                <c:pt idx="3">
                  <c:v>1377</c:v>
                </c:pt>
                <c:pt idx="6">
                  <c:v>1256</c:v>
                </c:pt>
                <c:pt idx="9">
                  <c:v>1130</c:v>
                </c:pt>
                <c:pt idx="12">
                  <c:v>1234</c:v>
                </c:pt>
              </c:numCache>
            </c:numRef>
          </c:val>
          <c:extLst>
            <c:ext xmlns:c16="http://schemas.microsoft.com/office/drawing/2014/chart" uri="{C3380CC4-5D6E-409C-BE32-E72D297353CC}">
              <c16:uniqueId val="{00000007-73CC-4C7F-AB50-9E4514ADFB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5156</c:v>
                </c:pt>
                <c:pt idx="3">
                  <c:v>4746</c:v>
                </c:pt>
                <c:pt idx="6">
                  <c:v>4124</c:v>
                </c:pt>
                <c:pt idx="9">
                  <c:v>3073</c:v>
                </c:pt>
                <c:pt idx="12">
                  <c:v>2667</c:v>
                </c:pt>
              </c:numCache>
            </c:numRef>
          </c:val>
          <c:extLst>
            <c:ext xmlns:c16="http://schemas.microsoft.com/office/drawing/2014/chart" uri="{C3380CC4-5D6E-409C-BE32-E72D297353CC}">
              <c16:uniqueId val="{00000008-73CC-4C7F-AB50-9E4514ADFB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CC-4C7F-AB50-9E4514ADFB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41123</c:v>
                </c:pt>
                <c:pt idx="3">
                  <c:v>41518</c:v>
                </c:pt>
                <c:pt idx="6">
                  <c:v>41698</c:v>
                </c:pt>
                <c:pt idx="9">
                  <c:v>41397</c:v>
                </c:pt>
                <c:pt idx="12">
                  <c:v>39125</c:v>
                </c:pt>
              </c:numCache>
            </c:numRef>
          </c:val>
          <c:extLst>
            <c:ext xmlns:c16="http://schemas.microsoft.com/office/drawing/2014/chart" uri="{C3380CC4-5D6E-409C-BE32-E72D297353CC}">
              <c16:uniqueId val="{0000000A-73CC-4C7F-AB50-9E4514ADFB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8176</c:v>
                </c:pt>
                <c:pt idx="2">
                  <c:v>#N/A</c:v>
                </c:pt>
                <c:pt idx="3">
                  <c:v>#N/A</c:v>
                </c:pt>
                <c:pt idx="4">
                  <c:v>8309</c:v>
                </c:pt>
                <c:pt idx="5">
                  <c:v>#N/A</c:v>
                </c:pt>
                <c:pt idx="6">
                  <c:v>#N/A</c:v>
                </c:pt>
                <c:pt idx="7">
                  <c:v>7597</c:v>
                </c:pt>
                <c:pt idx="8">
                  <c:v>#N/A</c:v>
                </c:pt>
                <c:pt idx="9">
                  <c:v>#N/A</c:v>
                </c:pt>
                <c:pt idx="10">
                  <c:v>7709</c:v>
                </c:pt>
                <c:pt idx="11">
                  <c:v>#N/A</c:v>
                </c:pt>
                <c:pt idx="12">
                  <c:v>#N/A</c:v>
                </c:pt>
                <c:pt idx="13">
                  <c:v>7587</c:v>
                </c:pt>
                <c:pt idx="14">
                  <c:v>#N/A</c:v>
                </c:pt>
              </c:numCache>
            </c:numRef>
          </c:val>
          <c:smooth val="0"/>
          <c:extLst>
            <c:ext xmlns:c16="http://schemas.microsoft.com/office/drawing/2014/chart" uri="{C3380CC4-5D6E-409C-BE32-E72D297353CC}">
              <c16:uniqueId val="{0000000B-73CC-4C7F-AB50-9E4514ADFB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2557</c:v>
                </c:pt>
                <c:pt idx="1">
                  <c:v>2488</c:v>
                </c:pt>
                <c:pt idx="2">
                  <c:v>2437</c:v>
                </c:pt>
              </c:numCache>
            </c:numRef>
          </c:val>
          <c:extLst>
            <c:ext xmlns:c16="http://schemas.microsoft.com/office/drawing/2014/chart" uri="{C3380CC4-5D6E-409C-BE32-E72D297353CC}">
              <c16:uniqueId val="{00000000-9933-4280-9F51-251D28DDFB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823</c:v>
                </c:pt>
                <c:pt idx="1">
                  <c:v>623</c:v>
                </c:pt>
                <c:pt idx="2">
                  <c:v>424</c:v>
                </c:pt>
              </c:numCache>
            </c:numRef>
          </c:val>
          <c:extLst>
            <c:ext xmlns:c16="http://schemas.microsoft.com/office/drawing/2014/chart" uri="{C3380CC4-5D6E-409C-BE32-E72D297353CC}">
              <c16:uniqueId val="{00000001-9933-4280-9F51-251D28DDFB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7716</c:v>
                </c:pt>
                <c:pt idx="1">
                  <c:v>6630</c:v>
                </c:pt>
                <c:pt idx="2">
                  <c:v>5601</c:v>
                </c:pt>
              </c:numCache>
            </c:numRef>
          </c:val>
          <c:extLst>
            <c:ext xmlns:c16="http://schemas.microsoft.com/office/drawing/2014/chart" uri="{C3380CC4-5D6E-409C-BE32-E72D297353CC}">
              <c16:uniqueId val="{00000002-9933-4280-9F51-251D28DDFB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）は、令和５年度に宅地造成事業（工業団地特別会計）における地方債の繰上償還に伴い、公営企業債の元利償還金に対する繰入金が前年度比</a:t>
          </a:r>
          <a:r>
            <a:rPr kumimoji="1" lang="en-US" altLang="ja-JP" sz="1200">
              <a:latin typeface="ＭＳ ゴシック" pitchFamily="49" charset="-128"/>
              <a:ea typeface="ＭＳ ゴシック" pitchFamily="49" charset="-128"/>
            </a:rPr>
            <a:t>82.7</a:t>
          </a:r>
          <a:r>
            <a:rPr kumimoji="1" lang="ja-JP" altLang="en-US" sz="1200">
              <a:latin typeface="ＭＳ ゴシック" pitchFamily="49" charset="-128"/>
              <a:ea typeface="ＭＳ ゴシック" pitchFamily="49" charset="-128"/>
            </a:rPr>
            <a:t>％増加したこと等により、増となっていたため令和６年度は前年度比で減額となった。</a:t>
          </a:r>
        </a:p>
        <a:p>
          <a:r>
            <a:rPr kumimoji="1" lang="ja-JP" altLang="en-US" sz="1200">
              <a:latin typeface="ＭＳ ゴシック" pitchFamily="49" charset="-128"/>
              <a:ea typeface="ＭＳ ゴシック" pitchFamily="49" charset="-128"/>
            </a:rPr>
            <a:t>　一方、算入公債費等（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）については、前年度からの変動が少なかったため、元利償還金等（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）が減少したことにより、総合的な実質公債費比率の分子は前年度比</a:t>
          </a:r>
          <a:r>
            <a:rPr kumimoji="1" lang="en-US" altLang="ja-JP" sz="1200">
              <a:latin typeface="ＭＳ ゴシック" pitchFamily="49" charset="-128"/>
              <a:ea typeface="ＭＳ ゴシック" pitchFamily="49" charset="-128"/>
            </a:rPr>
            <a:t>21.0</a:t>
          </a:r>
          <a:r>
            <a:rPr kumimoji="1" lang="ja-JP" altLang="en-US" sz="1200">
              <a:latin typeface="ＭＳ ゴシック" pitchFamily="49" charset="-128"/>
              <a:ea typeface="ＭＳ ゴシック" pitchFamily="49" charset="-128"/>
            </a:rPr>
            <a:t>％の減となっている。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市場公募債の発行は平成</a:t>
          </a:r>
          <a:r>
            <a:rPr kumimoji="1" lang="en-US" altLang="ja-JP" sz="1050">
              <a:latin typeface="ＭＳ ゴシック" pitchFamily="49" charset="-128"/>
              <a:ea typeface="ＭＳ ゴシック" pitchFamily="49" charset="-128"/>
            </a:rPr>
            <a:t>27</a:t>
          </a:r>
          <a:r>
            <a:rPr kumimoji="1" lang="ja-JP" altLang="en-US" sz="1050">
              <a:latin typeface="ＭＳ ゴシック" pitchFamily="49" charset="-128"/>
              <a:ea typeface="ＭＳ ゴシック" pitchFamily="49" charset="-128"/>
            </a:rPr>
            <a:t>年度で終了（借入実績</a:t>
          </a:r>
          <a:r>
            <a:rPr kumimoji="1" lang="en-US" altLang="ja-JP" sz="1050">
              <a:latin typeface="ＭＳ ゴシック" pitchFamily="49" charset="-128"/>
              <a:ea typeface="ＭＳ ゴシック" pitchFamily="49" charset="-128"/>
            </a:rPr>
            <a:t>H19</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H27</a:t>
          </a:r>
          <a:r>
            <a:rPr kumimoji="1" lang="ja-JP" altLang="en-US" sz="1050">
              <a:latin typeface="ＭＳ ゴシック" pitchFamily="49" charset="-128"/>
              <a:ea typeface="ＭＳ ゴシック" pitchFamily="49" charset="-128"/>
            </a:rPr>
            <a:t>）しており、令和２年度の積立が最後となり、令和２年度においてすべての償還が完了した。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将来負担額（</a:t>
          </a: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）は、地方債発行額抑制による地方債の現在高が</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％減少し、水道事業及び下水道事業に係る公営企業債等繰入見込額が</a:t>
          </a:r>
          <a:r>
            <a:rPr kumimoji="1" lang="en-US" altLang="ja-JP" sz="1200">
              <a:latin typeface="ＭＳ Ｐゴシック" panose="020B0600070205080204" pitchFamily="50" charset="-128"/>
              <a:ea typeface="ＭＳ Ｐゴシック" panose="020B0600070205080204" pitchFamily="50" charset="-128"/>
            </a:rPr>
            <a:t>13.2</a:t>
          </a:r>
          <a:r>
            <a:rPr kumimoji="1" lang="ja-JP" altLang="en-US" sz="1200">
              <a:latin typeface="ＭＳ Ｐゴシック" panose="020B0600070205080204" pitchFamily="50" charset="-128"/>
              <a:ea typeface="ＭＳ Ｐゴシック" panose="020B0600070205080204" pitchFamily="50" charset="-128"/>
            </a:rPr>
            <a:t>％減少したことにより、前年度比</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％の減となった。</a:t>
          </a:r>
        </a:p>
        <a:p>
          <a:r>
            <a:rPr kumimoji="1" lang="ja-JP" altLang="en-US" sz="1200">
              <a:latin typeface="ＭＳ Ｐゴシック" panose="020B0600070205080204" pitchFamily="50" charset="-128"/>
              <a:ea typeface="ＭＳ Ｐゴシック" panose="020B0600070205080204" pitchFamily="50" charset="-128"/>
            </a:rPr>
            <a:t>　 充当可能財源等（</a:t>
          </a: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）は、梁川総合支所空調設備改修機械設備工事等に伴う公共施設維持整備基金の繰入、企業誘致推進事業等に伴う地域雇用創出・産業活性化基金の繰入等により充当可能基金が減少したため、前年度比</a:t>
          </a:r>
          <a:r>
            <a:rPr kumimoji="1" lang="en-US" altLang="ja-JP" sz="1200">
              <a:latin typeface="ＭＳ Ｐゴシック" panose="020B0600070205080204" pitchFamily="50" charset="-128"/>
              <a:ea typeface="ＭＳ Ｐゴシック" panose="020B0600070205080204" pitchFamily="50" charset="-128"/>
            </a:rPr>
            <a:t>6.2</a:t>
          </a:r>
          <a:r>
            <a:rPr kumimoji="1" lang="ja-JP" altLang="en-US" sz="1200">
              <a:latin typeface="ＭＳ Ｐゴシック" panose="020B0600070205080204" pitchFamily="50" charset="-128"/>
              <a:ea typeface="ＭＳ Ｐゴシック" panose="020B0600070205080204" pitchFamily="50" charset="-128"/>
            </a:rPr>
            <a:t>％の減となった。</a:t>
          </a:r>
        </a:p>
        <a:p>
          <a:r>
            <a:rPr kumimoji="1" lang="ja-JP" altLang="en-US" sz="1200">
              <a:latin typeface="ＭＳ Ｐゴシック" panose="020B0600070205080204" pitchFamily="50" charset="-128"/>
              <a:ea typeface="ＭＳ Ｐゴシック" panose="020B0600070205080204" pitchFamily="50" charset="-128"/>
            </a:rPr>
            <a:t>　 総合的に、将来負担率の分子は前年度比</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令和６年度の基金残高は普通会計で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財政調整基金については、財源調整のため決算剰余金を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億円を積立したが、それを上回る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億円を取崩しており、そのほか、地方債償還のため減債基金を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億円、伊達市公共サイン統一整備事業等の財源として地域創造基金を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億円、公共施設維持整備の財源として公共施設維持整備基金を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億円、企業誘致推進事業等の財源として地域雇用創出・産業活性化基金を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億円、教育施設整備の財源として教育施設整備基金を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億円取崩したこと等により、減となったものである。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税収減や災害等の不測の事態に対応するため、財政調整基金については標準財政規模の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％程度の残高を維持しつつ、その他の特定目的基金については今後の事業計画を踏まえて、計画的に積立・取崩しを行っていく。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地域創造基金：合併に伴う地域振興事業に充当する。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公共施設維持整備基金：公共施設の維持・整備事業に充当する。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地域雇用創出・産業活性化基金：地域雇用創出及び産業の活性化事業に充当する。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教育施設整備基金：教育施設の維持・整備事業に充当する。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さわやか現道整備基金：安全な生活環境の確保のため市道整備事業に充当する。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地域創造基金：伊達市公共サイン統一整備事業等の財源として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億円を取崩したため、減少した。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公共施設維持整備基金：梁川総合支所空調設備改修機械設備工事や伊達市ふるさと会館舞台照明設備改修工事等の財源として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億円を取崩したため、減少した。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地域雇用創出・産業活性化基金：企業誘致推進事業等の財源として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億円を取崩したため、減少した。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教育施設整備基金：小、中学校施設維持管理事業や放課後児童クラブ解体工事等の財源として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億円を取崩したため、減少した。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さわやか現道整備基金：市道舗装等工事の財源として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億円を取崩したため、減少した。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公共施設維持整備基金：公共施設適正配置計画に基づき、公共施設の計画的な更新を行いながら、緊急的な施設修繕に備えるため、一定程度の残高を維持していく。</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教育施設整備基金：小・中学校施設維持管理に伴い減少が見込まれる。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主な要因としては、財源調整のため繰入を行ったことによるものである。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歳入確保・ 歳出削減といった財政健全化の取組を進めているが、解消できない財源不足額や災害や国・県補正等の対応については、財源調整的な基金の取崩し等により対応してきた。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大規模災害などの緊急時に備えるため、財政調整基金残高の目安は標準財政規模の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令和６年度の基金残高は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主な要因としては、地方債の償還に充当するため繰入したことによるものである。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令和５年度が地方債残高のピークであり、それに伴う償還は令和９年度にピークを迎えた後、減少していく見込みである。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55,997
55,390
265.12
33,942,701
32,425,507
1,448,409
17,759,721
39,124,682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前年度比較で</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ポイント増加したが、依然として類似団体平均との比較では低い水準である。</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   定額減税実施に伴い、市町村民税個人分が</a:t>
          </a:r>
          <a:r>
            <a:rPr kumimoji="1" lang="en-US" altLang="ja-JP" sz="1050">
              <a:latin typeface="ＭＳ Ｐゴシック" panose="020B0600070205080204" pitchFamily="50" charset="-128"/>
              <a:ea typeface="ＭＳ Ｐゴシック" panose="020B0600070205080204" pitchFamily="50" charset="-128"/>
            </a:rPr>
            <a:t>211,942</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8.8</a:t>
          </a:r>
          <a:r>
            <a:rPr kumimoji="1" lang="ja-JP" altLang="en-US" sz="1050">
              <a:latin typeface="ＭＳ Ｐゴシック" panose="020B0600070205080204" pitchFamily="50" charset="-128"/>
              <a:ea typeface="ＭＳ Ｐゴシック" panose="020B0600070205080204" pitchFamily="50" charset="-128"/>
            </a:rPr>
            <a:t>％）の減となったものの、企業の業績回復に伴い、市町村民税法人分が</a:t>
          </a:r>
          <a:r>
            <a:rPr kumimoji="1" lang="en-US" altLang="ja-JP" sz="1050">
              <a:latin typeface="ＭＳ Ｐゴシック" panose="020B0600070205080204" pitchFamily="50" charset="-128"/>
              <a:ea typeface="ＭＳ Ｐゴシック" panose="020B0600070205080204" pitchFamily="50" charset="-128"/>
            </a:rPr>
            <a:t>3.3</a:t>
          </a:r>
          <a:r>
            <a:rPr kumimoji="1" lang="ja-JP" altLang="en-US" sz="1050">
              <a:latin typeface="ＭＳ Ｐゴシック" panose="020B0600070205080204" pitchFamily="50" charset="-128"/>
              <a:ea typeface="ＭＳ Ｐゴシック" panose="020B0600070205080204" pitchFamily="50" charset="-128"/>
            </a:rPr>
            <a:t>％増、大型店舗の開店や事業所設備投資に伴い、固定資産税が</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％の増となったこと等により、税収は前年度比で</a:t>
          </a:r>
          <a:r>
            <a:rPr kumimoji="1" lang="en-US" altLang="ja-JP" sz="1050">
              <a:latin typeface="ＭＳ Ｐゴシック" panose="020B0600070205080204" pitchFamily="50" charset="-128"/>
              <a:ea typeface="ＭＳ Ｐゴシック" panose="020B0600070205080204" pitchFamily="50" charset="-128"/>
            </a:rPr>
            <a:t>189,535</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3.1</a:t>
          </a:r>
          <a:r>
            <a:rPr kumimoji="1" lang="ja-JP" altLang="en-US" sz="1050">
              <a:latin typeface="ＭＳ Ｐゴシック" panose="020B0600070205080204" pitchFamily="50" charset="-128"/>
              <a:ea typeface="ＭＳ Ｐゴシック" panose="020B0600070205080204" pitchFamily="50" charset="-128"/>
            </a:rPr>
            <a:t>％）の減に留まった。</a:t>
          </a:r>
        </a:p>
        <a:p>
          <a:r>
            <a:rPr kumimoji="1" lang="ja-JP" altLang="en-US" sz="1050">
              <a:latin typeface="ＭＳ Ｐゴシック" panose="020B0600070205080204" pitchFamily="50" charset="-128"/>
              <a:ea typeface="ＭＳ Ｐゴシック" panose="020B0600070205080204" pitchFamily="50" charset="-128"/>
            </a:rPr>
            <a:t>　引き続き税の徴収業務強化に努めるとともに、手数料等の見直し、遊休資産の売却や企業誘致の推進等により歳入確保に努める必要がある。</a:t>
          </a:r>
          <a:br>
            <a:rPr kumimoji="1" lang="ja-JP" altLang="en-US" sz="1050">
              <a:latin typeface="ＭＳ Ｐゴシック" panose="020B0600070205080204" pitchFamily="50" charset="-128"/>
              <a:ea typeface="ＭＳ Ｐゴシック" panose="020B0600070205080204" pitchFamily="50" charset="-128"/>
            </a:rPr>
          </a:br>
          <a:r>
            <a:rPr kumimoji="1" lang="ja-JP" altLang="en-US" sz="1050">
              <a:latin typeface="ＭＳ Ｐゴシック" panose="020B0600070205080204" pitchFamily="50" charset="-128"/>
              <a:ea typeface="ＭＳ Ｐゴシック" panose="020B0600070205080204" pitchFamily="50" charset="-128"/>
            </a:rPr>
            <a:t>　また、行政評価による事務事業の見直し、職員の定数管理や給与の適正化など行政の効率化に努め、財政基盤の強化を図る。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127199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71664</xdr:rowOff>
    </xdr:from>
    <xdr:to>
      <xdr:col>7</xdr:col>
      <xdr:colOff>31750</xdr:colOff>
      <xdr:row>36</xdr:row>
      <xdr:rowOff>1814</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11991</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歳入では普通交付税等の経常的な収入が増額となったが、歳出では経常的な人件費や公債費等の割合が増となったことにより、対前年度比で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ポイント増となった。</a:t>
          </a:r>
        </a:p>
        <a:p>
          <a:r>
            <a:rPr kumimoji="1" lang="ja-JP" altLang="en-US" sz="1100">
              <a:latin typeface="ＭＳ Ｐゴシック" panose="020B0600070205080204" pitchFamily="50" charset="-128"/>
              <a:ea typeface="ＭＳ Ｐゴシック" panose="020B0600070205080204" pitchFamily="50" charset="-128"/>
            </a:rPr>
            <a:t>　歳出の主な増加要因は、人件費が特別職・職員給与費及び会計年度任用職員給与の増加、公債費が合併特例債及び公共事業等債の償還開始による元利償還金の増加である。</a:t>
          </a:r>
        </a:p>
        <a:p>
          <a:r>
            <a:rPr kumimoji="1" lang="ja-JP" altLang="en-US" sz="1100">
              <a:latin typeface="ＭＳ Ｐゴシック" panose="020B0600070205080204" pitchFamily="50" charset="-128"/>
              <a:ea typeface="ＭＳ Ｐゴシック" panose="020B0600070205080204" pitchFamily="50" charset="-128"/>
            </a:rPr>
            <a:t>　依然として類似団体平均との比較では大きく下回った水準にあるため、公共施設の統廃合や事務事業の廃止・見直しによる経常経費の削減を進め、財政計画に基づき地方債発行額の抑制による償還額の縮減に努めていく。加えて、課税・徴収の強化、ふるさと納税等による更なる自主財源の確保を推進し、財政構造の転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103188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81080"/>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65</xdr:row>
      <xdr:rowOff>36830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15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12700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604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24765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6043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52388</xdr:rowOff>
    </xdr:from>
    <xdr:to>
      <xdr:col>23</xdr:col>
      <xdr:colOff>184150</xdr:colOff>
      <xdr:row>65</xdr:row>
      <xdr:rowOff>153988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24465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[193,437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a:t>
          </a:r>
          <a:r>
            <a:rPr kumimoji="1" lang="en-US" altLang="ja-JP" sz="1200">
              <a:latin typeface="ＭＳ Ｐゴシック" panose="020B0600070205080204" pitchFamily="50" charset="-128"/>
              <a:ea typeface="ＭＳ Ｐゴシック" panose="020B0600070205080204" pitchFamily="50" charset="-128"/>
            </a:rPr>
            <a:t>6,511</a:t>
          </a:r>
          <a:r>
            <a:rPr kumimoji="1" lang="ja-JP" altLang="en-US" sz="1200">
              <a:latin typeface="ＭＳ Ｐゴシック" panose="020B0600070205080204" pitchFamily="50" charset="-128"/>
              <a:ea typeface="ＭＳ Ｐゴシック" panose="020B0600070205080204" pitchFamily="50" charset="-128"/>
            </a:rPr>
            <a:t>円増と悪化し、類似団体平均と比較しても高い状況が続いている。主に物件費が要因となっている。</a:t>
          </a:r>
        </a:p>
        <a:p>
          <a:r>
            <a:rPr kumimoji="1" lang="ja-JP" altLang="en-US" sz="1200">
              <a:latin typeface="ＭＳ Ｐゴシック" panose="020B0600070205080204" pitchFamily="50" charset="-128"/>
              <a:ea typeface="ＭＳ Ｐゴシック" panose="020B0600070205080204" pitchFamily="50" charset="-128"/>
            </a:rPr>
            <a:t>　物件費は災害（防災）対策事業の減等により、前年度と比較して</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％の減となっているが、人口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人当たりの決算額は</a:t>
          </a:r>
          <a:r>
            <a:rPr kumimoji="1" lang="en-US" altLang="ja-JP" sz="1200">
              <a:latin typeface="ＭＳ Ｐゴシック" panose="020B0600070205080204" pitchFamily="50" charset="-128"/>
              <a:ea typeface="ＭＳ Ｐゴシック" panose="020B0600070205080204" pitchFamily="50" charset="-128"/>
            </a:rPr>
            <a:t>95,352</a:t>
          </a:r>
          <a:r>
            <a:rPr kumimoji="1" lang="ja-JP" altLang="en-US" sz="1200">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200">
              <a:latin typeface="ＭＳ Ｐゴシック" panose="020B0600070205080204" pitchFamily="50" charset="-128"/>
              <a:ea typeface="ＭＳ Ｐゴシック" panose="020B0600070205080204" pitchFamily="50" charset="-128"/>
            </a:rPr>
            <a:t>7,461</a:t>
          </a:r>
          <a:r>
            <a:rPr kumimoji="1" lang="ja-JP" altLang="en-US" sz="1200">
              <a:latin typeface="ＭＳ Ｐゴシック" panose="020B0600070205080204" pitchFamily="50" charset="-128"/>
              <a:ea typeface="ＭＳ Ｐゴシック" panose="020B0600070205080204" pitchFamily="50" charset="-128"/>
            </a:rPr>
            <a:t>円高い状況である。</a:t>
          </a:r>
        </a:p>
        <a:p>
          <a:r>
            <a:rPr kumimoji="1" lang="ja-JP" altLang="en-US" sz="1200">
              <a:latin typeface="ＭＳ Ｐゴシック" panose="020B0600070205080204" pitchFamily="50" charset="-128"/>
              <a:ea typeface="ＭＳ Ｐゴシック" panose="020B0600070205080204" pitchFamily="50" charset="-128"/>
            </a:rPr>
            <a:t>　依然として類似団体平均との比較では、下回った水準にあることから、公共施設の統廃合や事務事業の廃止・見直しによる経費の削減を図る。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112157</xdr:rowOff>
    </xdr:from>
    <xdr:to>
      <xdr:col>23</xdr:col>
      <xdr:colOff>133350</xdr:colOff>
      <xdr:row>83</xdr:row>
      <xdr:rowOff>157046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42507"/>
          <a:ext cx="838200" cy="4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112157</xdr:rowOff>
    </xdr:from>
    <xdr:to>
      <xdr:col>19</xdr:col>
      <xdr:colOff>133350</xdr:colOff>
      <xdr:row>84</xdr:row>
      <xdr:rowOff>3017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42507"/>
          <a:ext cx="889000" cy="6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150406</xdr:rowOff>
    </xdr:from>
    <xdr:to>
      <xdr:col>15</xdr:col>
      <xdr:colOff>82550</xdr:colOff>
      <xdr:row>84</xdr:row>
      <xdr:rowOff>3017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80756"/>
          <a:ext cx="8890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150406</xdr:rowOff>
    </xdr:from>
    <xdr:to>
      <xdr:col>11</xdr:col>
      <xdr:colOff>31750</xdr:colOff>
      <xdr:row>85</xdr:row>
      <xdr:rowOff>119397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380756"/>
          <a:ext cx="889000" cy="31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48978</xdr:rowOff>
    </xdr:from>
    <xdr:to>
      <xdr:col>7</xdr:col>
      <xdr:colOff>31750</xdr:colOff>
      <xdr:row>82</xdr:row>
      <xdr:rowOff>150578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160755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7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106246</xdr:rowOff>
    </xdr:from>
    <xdr:to>
      <xdr:col>23</xdr:col>
      <xdr:colOff>184150</xdr:colOff>
      <xdr:row>84</xdr:row>
      <xdr:rowOff>36396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78323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61357</xdr:rowOff>
    </xdr:from>
    <xdr:to>
      <xdr:col>19</xdr:col>
      <xdr:colOff>184150</xdr:colOff>
      <xdr:row>83</xdr:row>
      <xdr:rowOff>162957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147734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78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123667</xdr:rowOff>
    </xdr:from>
    <xdr:to>
      <xdr:col>15</xdr:col>
      <xdr:colOff>133350</xdr:colOff>
      <xdr:row>84</xdr:row>
      <xdr:rowOff>53817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5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38594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4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99606</xdr:rowOff>
    </xdr:from>
    <xdr:to>
      <xdr:col>11</xdr:col>
      <xdr:colOff>82550</xdr:colOff>
      <xdr:row>84</xdr:row>
      <xdr:rowOff>29756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2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14533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68597</xdr:rowOff>
    </xdr:from>
    <xdr:to>
      <xdr:col>7</xdr:col>
      <xdr:colOff>31750</xdr:colOff>
      <xdr:row>85</xdr:row>
      <xdr:rowOff>170197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154974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2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前年度と比較して同数であり、類似団体と同程度の数値となった。</a:t>
          </a:r>
        </a:p>
        <a:p>
          <a:r>
            <a:rPr kumimoji="1" lang="ja-JP" altLang="en-US" sz="1200">
              <a:latin typeface="ＭＳ Ｐゴシック" panose="020B0600070205080204" pitchFamily="50" charset="-128"/>
              <a:ea typeface="ＭＳ Ｐゴシック" panose="020B0600070205080204" pitchFamily="50" charset="-128"/>
            </a:rPr>
            <a:t>　今後も給与の構造改革及び給与水準の適正化に努める。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567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117929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135164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0.07</a:t>
          </a:r>
          <a:r>
            <a:rPr kumimoji="1" lang="ja-JP" altLang="en-US" sz="1200">
              <a:latin typeface="ＭＳ Ｐゴシック" panose="020B0600070205080204" pitchFamily="50" charset="-128"/>
              <a:ea typeface="ＭＳ Ｐゴシック" panose="020B0600070205080204" pitchFamily="50" charset="-128"/>
            </a:rPr>
            <a:t>人増加し、類似団体平均と比較すると高い水準にあるが、引き続き定員適正化計画に沿った職員の定数管理に努める。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84909</xdr:rowOff>
    </xdr:from>
    <xdr:to>
      <xdr:col>81</xdr:col>
      <xdr:colOff>44450</xdr:colOff>
      <xdr:row>61</xdr:row>
      <xdr:rowOff>92952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4335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74567</xdr:rowOff>
    </xdr:from>
    <xdr:to>
      <xdr:col>77</xdr:col>
      <xdr:colOff>44450</xdr:colOff>
      <xdr:row>61</xdr:row>
      <xdr:rowOff>84909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3301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65375</xdr:rowOff>
    </xdr:from>
    <xdr:to>
      <xdr:col>72</xdr:col>
      <xdr:colOff>203200</xdr:colOff>
      <xdr:row>61</xdr:row>
      <xdr:rowOff>74567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2382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51586</xdr:rowOff>
    </xdr:from>
    <xdr:to>
      <xdr:col>68</xdr:col>
      <xdr:colOff>152400</xdr:colOff>
      <xdr:row>61</xdr:row>
      <xdr:rowOff>65375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1003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138914</xdr:rowOff>
    </xdr:from>
    <xdr:to>
      <xdr:col>64</xdr:col>
      <xdr:colOff>152400</xdr:colOff>
      <xdr:row>61</xdr:row>
      <xdr:rowOff>69064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79241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42152</xdr:rowOff>
    </xdr:from>
    <xdr:to>
      <xdr:col>81</xdr:col>
      <xdr:colOff>95250</xdr:colOff>
      <xdr:row>61</xdr:row>
      <xdr:rowOff>143752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58679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34109</xdr:rowOff>
    </xdr:from>
    <xdr:to>
      <xdr:col>77</xdr:col>
      <xdr:colOff>95250</xdr:colOff>
      <xdr:row>61</xdr:row>
      <xdr:rowOff>135709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145886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6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135544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14575</xdr:rowOff>
    </xdr:from>
    <xdr:to>
      <xdr:col>68</xdr:col>
      <xdr:colOff>203200</xdr:colOff>
      <xdr:row>61</xdr:row>
      <xdr:rowOff>116175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126352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786</xdr:rowOff>
    </xdr:from>
    <xdr:to>
      <xdr:col>64</xdr:col>
      <xdr:colOff>152400</xdr:colOff>
      <xdr:row>61</xdr:row>
      <xdr:rowOff>102386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87163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令和元年度以降、合併特例債等の元金償還が増加したため、増加傾向となっている。</a:t>
          </a:r>
        </a:p>
        <a:p>
          <a:r>
            <a:rPr kumimoji="1" lang="ja-JP" altLang="en-US" sz="1200">
              <a:latin typeface="ＭＳ Ｐゴシック" panose="020B0600070205080204" pitchFamily="50" charset="-128"/>
              <a:ea typeface="ＭＳ Ｐゴシック" panose="020B0600070205080204" pitchFamily="50" charset="-128"/>
            </a:rPr>
            <a:t>　令和６年度については、元利償還金の額が増加したため、前年度と比較して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類似団体平均と比較すると、令和４年度から類似団体平均より低い水準に転じているため、伊達市財政計画に基づく地方債発行額の抑制を進めるにあたり、起債に依存した事業実施を見直していく。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143228</xdr:rowOff>
    </xdr:from>
    <xdr:to>
      <xdr:col>81</xdr:col>
      <xdr:colOff>44450</xdr:colOff>
      <xdr:row>42</xdr:row>
      <xdr:rowOff>38805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7267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100189</xdr:rowOff>
    </xdr:from>
    <xdr:to>
      <xdr:col>77</xdr:col>
      <xdr:colOff>44450</xdr:colOff>
      <xdr:row>41</xdr:row>
      <xdr:rowOff>143228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58189"/>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100189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82413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137583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159455</xdr:rowOff>
    </xdr:from>
    <xdr:to>
      <xdr:col>81</xdr:col>
      <xdr:colOff>95250</xdr:colOff>
      <xdr:row>42</xdr:row>
      <xdr:rowOff>89605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131532</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92428</xdr:rowOff>
    </xdr:from>
    <xdr:to>
      <xdr:col>77</xdr:col>
      <xdr:colOff>95250</xdr:colOff>
      <xdr:row>42</xdr:row>
      <xdr:rowOff>22578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7355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49389</xdr:rowOff>
    </xdr:from>
    <xdr:to>
      <xdr:col>73</xdr:col>
      <xdr:colOff>44450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135766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92727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庁舎維持管理事業（梁川総合支所）等における公共施設維持整備基金等の基金繰入により、充当可能財源等が減少となったが、地方債発行額抑制による地方債の現在高の減少、水道事業、下水道事業に係る公営企業債等繰入見込額の減少により、総合的には前年度より</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　類似団体平均と比較すると、依然として低い水準であるため、事業の見直し等による地方債発行額の抑制及び繰上償還の実施等により、財政の健全化に努めていく。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156029</xdr:rowOff>
    </xdr:from>
    <xdr:to>
      <xdr:col>81</xdr:col>
      <xdr:colOff>44450</xdr:colOff>
      <xdr:row>17</xdr:row>
      <xdr:rowOff>5262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899229"/>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170966</xdr:rowOff>
    </xdr:from>
    <xdr:to>
      <xdr:col>77</xdr:col>
      <xdr:colOff>44450</xdr:colOff>
      <xdr:row>17</xdr:row>
      <xdr:rowOff>5262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914166"/>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170966</xdr:rowOff>
    </xdr:from>
    <xdr:to>
      <xdr:col>72</xdr:col>
      <xdr:colOff>203200</xdr:colOff>
      <xdr:row>17</xdr:row>
      <xdr:rowOff>36286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914166"/>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36286</xdr:rowOff>
    </xdr:from>
    <xdr:to>
      <xdr:col>68</xdr:col>
      <xdr:colOff>152400</xdr:colOff>
      <xdr:row>17</xdr:row>
      <xdr:rowOff>48925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950936"/>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144538</xdr:rowOff>
    </xdr:from>
    <xdr:to>
      <xdr:col>64</xdr:col>
      <xdr:colOff>152400</xdr:colOff>
      <xdr:row>16</xdr:row>
      <xdr:rowOff>74688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71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84865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8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105229</xdr:rowOff>
    </xdr:from>
    <xdr:to>
      <xdr:col>81</xdr:col>
      <xdr:colOff>95250</xdr:colOff>
      <xdr:row>17</xdr:row>
      <xdr:rowOff>35379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8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77306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82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125912</xdr:rowOff>
    </xdr:from>
    <xdr:to>
      <xdr:col>77</xdr:col>
      <xdr:colOff>95250</xdr:colOff>
      <xdr:row>17</xdr:row>
      <xdr:rowOff>56062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40839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955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120166</xdr:rowOff>
    </xdr:from>
    <xdr:to>
      <xdr:col>73</xdr:col>
      <xdr:colOff>44450</xdr:colOff>
      <xdr:row>17</xdr:row>
      <xdr:rowOff>50316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8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35093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94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156936</xdr:rowOff>
    </xdr:from>
    <xdr:to>
      <xdr:col>68</xdr:col>
      <xdr:colOff>203200</xdr:colOff>
      <xdr:row>17</xdr:row>
      <xdr:rowOff>87086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71863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9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169575</xdr:rowOff>
    </xdr:from>
    <xdr:to>
      <xdr:col>64</xdr:col>
      <xdr:colOff>152400</xdr:colOff>
      <xdr:row>17</xdr:row>
      <xdr:rowOff>99725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84502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99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55,997
55,390
265.12
33,942,701
32,425,507
1,448,409
17,759,721
39,124,682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類似団体平均より高い水準に転じたものの、前年度と比較して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主な要因として会計年度任用職員、特別職・職員給与費が増加しているため、人件費総額が前年度と比較して</a:t>
          </a:r>
          <a:r>
            <a:rPr kumimoji="1" lang="en-US" altLang="ja-JP" sz="1200">
              <a:latin typeface="ＭＳ Ｐゴシック" panose="020B0600070205080204" pitchFamily="50" charset="-128"/>
              <a:ea typeface="ＭＳ Ｐゴシック" panose="020B0600070205080204" pitchFamily="50" charset="-128"/>
            </a:rPr>
            <a:t>10.1</a:t>
          </a:r>
          <a:r>
            <a:rPr kumimoji="1" lang="ja-JP" altLang="en-US" sz="1200">
              <a:latin typeface="ＭＳ Ｐゴシック" panose="020B0600070205080204" pitchFamily="50" charset="-128"/>
              <a:ea typeface="ＭＳ Ｐゴシック" panose="020B0600070205080204" pitchFamily="50" charset="-128"/>
            </a:rPr>
            <a:t>％増となったことがあげられる。</a:t>
          </a:r>
        </a:p>
        <a:p>
          <a:r>
            <a:rPr kumimoji="1" lang="ja-JP" altLang="en-US" sz="1200">
              <a:latin typeface="ＭＳ Ｐゴシック" panose="020B0600070205080204" pitchFamily="50" charset="-128"/>
              <a:ea typeface="ＭＳ Ｐゴシック" panose="020B0600070205080204" pitchFamily="50" charset="-128"/>
            </a:rPr>
            <a:t>　今後も継続して給与の構造改革と給与水準の適正化に努める。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ポイント増となり、引き続き類似団体平均より低い水準となっている。</a:t>
          </a:r>
        </a:p>
        <a:p>
          <a:r>
            <a:rPr kumimoji="1" lang="ja-JP" altLang="en-US" sz="1100">
              <a:latin typeface="ＭＳ Ｐゴシック" panose="020B0600070205080204" pitchFamily="50" charset="-128"/>
              <a:ea typeface="ＭＳ Ｐゴシック" panose="020B0600070205080204" pitchFamily="50" charset="-128"/>
            </a:rPr>
            <a:t>　物件費総額は前年度と比較して減少しているものの、燃料費や物価の高騰に伴う公共施設の維持管理費用が増加し、経常的一般財源に占める物件費の割合が増加したことが主な増加の要因となっている。</a:t>
          </a:r>
        </a:p>
        <a:p>
          <a:r>
            <a:rPr kumimoji="1" lang="ja-JP" altLang="en-US" sz="1100">
              <a:latin typeface="ＭＳ Ｐゴシック" panose="020B0600070205080204" pitchFamily="50" charset="-128"/>
              <a:ea typeface="ＭＳ Ｐゴシック" panose="020B0600070205080204" pitchFamily="50" charset="-128"/>
            </a:rPr>
            <a:t>　近年、公共施設の維持管理経費の増加により、物件費に占める経常的一般財源が増加傾向にあるため、事務事業の見直しや公共施設適正配置計画に基づく公共施設の統廃合を推進し、経費の節減に努める。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20</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750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146050</xdr:rowOff>
    </xdr:from>
    <xdr:to>
      <xdr:col>73</xdr:col>
      <xdr:colOff>180975</xdr:colOff>
      <xdr:row>20</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0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146050</xdr:rowOff>
    </xdr:from>
    <xdr:to>
      <xdr:col>69</xdr:col>
      <xdr:colOff>92075</xdr:colOff>
      <xdr:row>20</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403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88900</xdr:rowOff>
    </xdr:from>
    <xdr:to>
      <xdr:col>82</xdr:col>
      <xdr:colOff>158750</xdr:colOff>
      <xdr:row>19</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158750</xdr:rowOff>
    </xdr:from>
    <xdr:to>
      <xdr:col>74</xdr:col>
      <xdr:colOff>31750</xdr:colOff>
      <xdr:row>20</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0</xdr:rowOff>
    </xdr:from>
    <xdr:to>
      <xdr:col>65</xdr:col>
      <xdr:colOff>53975</xdr:colOff>
      <xdr:row>20</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類似団体平均と比較して引き続き高い水準となっているものの、前年度より１</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ポイント増となった。</a:t>
          </a:r>
        </a:p>
        <a:p>
          <a:r>
            <a:rPr kumimoji="1" lang="ja-JP" altLang="en-US" sz="1200">
              <a:latin typeface="ＭＳ Ｐゴシック" panose="020B0600070205080204" pitchFamily="50" charset="-128"/>
              <a:ea typeface="ＭＳ Ｐゴシック" panose="020B0600070205080204" pitchFamily="50" charset="-128"/>
            </a:rPr>
            <a:t>　主な要因としては、認定こども園運営費負担金事務、児童手当給付事業等により、経常的一般財源に占める扶助費の割合が増加したためである。</a:t>
          </a:r>
        </a:p>
        <a:p>
          <a:r>
            <a:rPr kumimoji="1" lang="ja-JP" altLang="en-US" sz="1200">
              <a:latin typeface="ＭＳ Ｐゴシック" panose="020B0600070205080204" pitchFamily="50" charset="-128"/>
              <a:ea typeface="ＭＳ Ｐゴシック" panose="020B0600070205080204" pitchFamily="50" charset="-128"/>
            </a:rPr>
            <a:t>　今後、高齢社会の更なる進行により、医療費や生活保護費等の増加が見込まれるが、義務的経費であり、一律な抑制や削減はできないものの、適正な執行に努める。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136144</xdr:rowOff>
    </xdr:from>
    <xdr:to>
      <xdr:col>24</xdr:col>
      <xdr:colOff>25400</xdr:colOff>
      <xdr:row>55</xdr:row>
      <xdr:rowOff>56134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9444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136144</xdr:rowOff>
    </xdr:from>
    <xdr:to>
      <xdr:col>19</xdr:col>
      <xdr:colOff>187325</xdr:colOff>
      <xdr:row>55</xdr:row>
      <xdr:rowOff>19558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94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163576</xdr:rowOff>
    </xdr:from>
    <xdr:to>
      <xdr:col>15</xdr:col>
      <xdr:colOff>98425</xdr:colOff>
      <xdr:row>55</xdr:row>
      <xdr:rowOff>19558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21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163576</xdr:rowOff>
    </xdr:from>
    <xdr:to>
      <xdr:col>11</xdr:col>
      <xdr:colOff>9525</xdr:colOff>
      <xdr:row>55</xdr:row>
      <xdr:rowOff>28702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21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60198</xdr:rowOff>
    </xdr:from>
    <xdr:to>
      <xdr:col>6</xdr:col>
      <xdr:colOff>171450</xdr:colOff>
      <xdr:row>55</xdr:row>
      <xdr:rowOff>161798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146575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5334</xdr:rowOff>
    </xdr:from>
    <xdr:to>
      <xdr:col>24</xdr:col>
      <xdr:colOff>76200</xdr:colOff>
      <xdr:row>55</xdr:row>
      <xdr:rowOff>106934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21861</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85344</xdr:rowOff>
    </xdr:from>
    <xdr:to>
      <xdr:col>20</xdr:col>
      <xdr:colOff>38100</xdr:colOff>
      <xdr:row>55</xdr:row>
      <xdr:rowOff>15494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25671</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1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140208</xdr:rowOff>
    </xdr:from>
    <xdr:to>
      <xdr:col>15</xdr:col>
      <xdr:colOff>149225</xdr:colOff>
      <xdr:row>55</xdr:row>
      <xdr:rowOff>70358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80535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112776</xdr:rowOff>
    </xdr:from>
    <xdr:to>
      <xdr:col>11</xdr:col>
      <xdr:colOff>60325</xdr:colOff>
      <xdr:row>55</xdr:row>
      <xdr:rowOff>42926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53103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149352</xdr:rowOff>
    </xdr:from>
    <xdr:to>
      <xdr:col>6</xdr:col>
      <xdr:colOff>171450</xdr:colOff>
      <xdr:row>55</xdr:row>
      <xdr:rowOff>79502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89679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前年度より１</a:t>
          </a:r>
          <a:r>
            <a:rPr kumimoji="1" lang="en-US" altLang="ja-JP" sz="1200">
              <a:latin typeface="ＭＳ Ｐゴシック" panose="020B0600070205080204" pitchFamily="50" charset="-128"/>
              <a:ea typeface="ＭＳ Ｐゴシック" panose="020B0600070205080204" pitchFamily="50" charset="-128"/>
            </a:rPr>
            <a:t>.0</a:t>
          </a:r>
          <a:r>
            <a:rPr kumimoji="1" lang="ja-JP" altLang="en-US" sz="1200">
              <a:latin typeface="ＭＳ Ｐゴシック" panose="020B0600070205080204" pitchFamily="50" charset="-128"/>
              <a:ea typeface="ＭＳ Ｐゴシック" panose="020B0600070205080204" pitchFamily="50" charset="-128"/>
            </a:rPr>
            <a:t>ポイント減となり、引き続き、類似団体平均より高い水準にある。</a:t>
          </a:r>
        </a:p>
        <a:p>
          <a:r>
            <a:rPr kumimoji="1" lang="ja-JP" altLang="en-US" sz="1200">
              <a:latin typeface="ＭＳ Ｐゴシック" panose="020B0600070205080204" pitchFamily="50" charset="-128"/>
              <a:ea typeface="ＭＳ Ｐゴシック" panose="020B0600070205080204" pitchFamily="50" charset="-128"/>
            </a:rPr>
            <a:t>　主な要因としては、工業団地特別会計繰出金が減少したことに伴い、経常的一般財源に占める繰出金の割合が減少したためである。　</a:t>
          </a:r>
        </a:p>
        <a:p>
          <a:r>
            <a:rPr kumimoji="1" lang="ja-JP" altLang="en-US" sz="1200">
              <a:latin typeface="ＭＳ Ｐゴシック" panose="020B0600070205080204" pitchFamily="50" charset="-128"/>
              <a:ea typeface="ＭＳ Ｐゴシック" panose="020B0600070205080204" pitchFamily="50" charset="-128"/>
            </a:rPr>
            <a:t>　繰出金については、各特別会計において適正な執行に努め、歳入確保及び事業費の抑制に努める。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56</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461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31750</xdr:rowOff>
    </xdr:from>
    <xdr:to>
      <xdr:col>78</xdr:col>
      <xdr:colOff>69850</xdr:colOff>
      <xdr:row>56</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31750</xdr:rowOff>
    </xdr:from>
    <xdr:to>
      <xdr:col>73</xdr:col>
      <xdr:colOff>180975</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152400</xdr:rowOff>
    </xdr:from>
    <xdr:to>
      <xdr:col>74</xdr:col>
      <xdr:colOff>31750</xdr:colOff>
      <xdr:row>56</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ポイント減となったが、類似団体平均より低い水準である。</a:t>
          </a:r>
        </a:p>
        <a:p>
          <a:r>
            <a:rPr kumimoji="1" lang="ja-JP" altLang="en-US" sz="1200">
              <a:latin typeface="ＭＳ Ｐゴシック" panose="020B0600070205080204" pitchFamily="50" charset="-128"/>
              <a:ea typeface="ＭＳ Ｐゴシック" panose="020B0600070205080204" pitchFamily="50" charset="-128"/>
            </a:rPr>
            <a:t>　一部事務組合負担金の減少等により、経常的一般財源に占める補助費の割合が減少したことが主な要因である。</a:t>
          </a:r>
        </a:p>
        <a:p>
          <a:r>
            <a:rPr kumimoji="1" lang="ja-JP" altLang="en-US" sz="1200">
              <a:latin typeface="ＭＳ Ｐゴシック" panose="020B0600070205080204" pitchFamily="50" charset="-128"/>
              <a:ea typeface="ＭＳ Ｐゴシック" panose="020B0600070205080204" pitchFamily="50" charset="-128"/>
            </a:rPr>
            <a:t>　補助金や負担金について、引き続き、廃止、統合、縮減、終期設定等の見直しを行うことで、事業費の抑制に努める。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115570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6192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149860</xdr:rowOff>
    </xdr:from>
    <xdr:to>
      <xdr:col>78</xdr:col>
      <xdr:colOff>69850</xdr:colOff>
      <xdr:row>38</xdr:row>
      <xdr:rowOff>115570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9351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149860</xdr:rowOff>
    </xdr:from>
    <xdr:to>
      <xdr:col>73</xdr:col>
      <xdr:colOff>180975</xdr:colOff>
      <xdr:row>38</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935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75565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735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121920</xdr:rowOff>
    </xdr:from>
    <xdr:to>
      <xdr:col>65</xdr:col>
      <xdr:colOff>53975</xdr:colOff>
      <xdr:row>39</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36847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64770</xdr:rowOff>
    </xdr:from>
    <xdr:to>
      <xdr:col>78</xdr:col>
      <xdr:colOff>120650</xdr:colOff>
      <xdr:row>38</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151147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6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99060</xdr:rowOff>
    </xdr:from>
    <xdr:to>
      <xdr:col>74</xdr:col>
      <xdr:colOff>31750</xdr:colOff>
      <xdr:row>38</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2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24765</xdr:rowOff>
    </xdr:from>
    <xdr:to>
      <xdr:col>65</xdr:col>
      <xdr:colOff>53975</xdr:colOff>
      <xdr:row>38</xdr:row>
      <xdr:rowOff>126365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136542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0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ポイント増となり、類似団体平均と比較すると</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ポイント低い水準となっているため、公債費の負担は非常に重いものになっている。</a:t>
          </a:r>
        </a:p>
        <a:p>
          <a:r>
            <a:rPr kumimoji="1" lang="ja-JP" altLang="en-US" sz="1200">
              <a:latin typeface="ＭＳ Ｐゴシック" panose="020B0600070205080204" pitchFamily="50" charset="-128"/>
              <a:ea typeface="ＭＳ Ｐゴシック" panose="020B0600070205080204" pitchFamily="50" charset="-128"/>
            </a:rPr>
            <a:t>　 主な要因は、新市建設計画に基づく合併特例事業の実施に伴うものである。今後、新市建設計画の終了により、合併特例事業に係る地方債発行額は減少する見込みであるが、財政計画に基づく適正な起債管理や、既存事業の見直しにより地方債の発行を抑制することで公債費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41275</xdr:rowOff>
    </xdr:from>
    <xdr:to>
      <xdr:col>24</xdr:col>
      <xdr:colOff>25400</xdr:colOff>
      <xdr:row>79</xdr:row>
      <xdr:rowOff>60325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5858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165100</xdr:rowOff>
    </xdr:from>
    <xdr:to>
      <xdr:col>19</xdr:col>
      <xdr:colOff>187325</xdr:colOff>
      <xdr:row>79</xdr:row>
      <xdr:rowOff>41275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382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0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79375</xdr:rowOff>
    </xdr:from>
    <xdr:to>
      <xdr:col>11</xdr:col>
      <xdr:colOff>9525</xdr:colOff>
      <xdr:row>77</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81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123825</xdr:rowOff>
    </xdr:from>
    <xdr:to>
      <xdr:col>6</xdr:col>
      <xdr:colOff>171450</xdr:colOff>
      <xdr:row>76</xdr:row>
      <xdr:rowOff>53975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64152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7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xdr:rowOff>
    </xdr:from>
    <xdr:to>
      <xdr:col>24</xdr:col>
      <xdr:colOff>76200</xdr:colOff>
      <xdr:row>79</xdr:row>
      <xdr:rowOff>111125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153052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161925</xdr:rowOff>
    </xdr:from>
    <xdr:to>
      <xdr:col>20</xdr:col>
      <xdr:colOff>38100</xdr:colOff>
      <xdr:row>79</xdr:row>
      <xdr:rowOff>92075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76852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2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28575</xdr:rowOff>
    </xdr:from>
    <xdr:to>
      <xdr:col>6</xdr:col>
      <xdr:colOff>171450</xdr:colOff>
      <xdr:row>77</xdr:row>
      <xdr:rowOff>130175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114952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1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ポイント増加したが、類似団体平均と同水準となっている。</a:t>
          </a:r>
        </a:p>
        <a:p>
          <a:r>
            <a:rPr kumimoji="1" lang="ja-JP" altLang="en-US" sz="1200">
              <a:latin typeface="ＭＳ Ｐゴシック" panose="020B0600070205080204" pitchFamily="50" charset="-128"/>
              <a:ea typeface="ＭＳ Ｐゴシック" panose="020B0600070205080204" pitchFamily="50" charset="-128"/>
            </a:rPr>
            <a:t>　人件費及び物件費が経常収支比率の約４割を占めていることから、定員適正化計画に基づいた定員管理・給与水準の適正化に努め、事務事業の見直しや公共施設の統廃合を進めることで、経常経費の削減を推進する。</a:t>
          </a:r>
        </a:p>
        <a:p>
          <a:r>
            <a:rPr kumimoji="1" lang="ja-JP" altLang="en-US" sz="1200">
              <a:latin typeface="ＭＳ Ｐゴシック" panose="020B0600070205080204" pitchFamily="50" charset="-128"/>
              <a:ea typeface="ＭＳ Ｐゴシック" panose="020B0600070205080204" pitchFamily="50" charset="-128"/>
            </a:rPr>
            <a:t>　また、扶助費や補助費等についても、適正な執行に努め、事業費の抑制に努める。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39370</xdr:rowOff>
    </xdr:from>
    <xdr:to>
      <xdr:col>82</xdr:col>
      <xdr:colOff>107950</xdr:colOff>
      <xdr:row>75</xdr:row>
      <xdr:rowOff>107950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98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75</xdr:row>
      <xdr:rowOff>46990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89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75</xdr:row>
      <xdr:rowOff>107950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05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96520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66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29227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160020</xdr:rowOff>
    </xdr:from>
    <xdr:to>
      <xdr:col>78</xdr:col>
      <xdr:colOff>120650</xdr:colOff>
      <xdr:row>75</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74947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3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15862</xdr:rowOff>
    </xdr:from>
    <xdr:to>
      <xdr:col>29</xdr:col>
      <xdr:colOff>127000</xdr:colOff>
      <xdr:row>17</xdr:row>
      <xdr:rowOff>142405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8137"/>
          <a:ext cx="647700" cy="126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2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142405</xdr:rowOff>
    </xdr:from>
    <xdr:to>
      <xdr:col>26</xdr:col>
      <xdr:colOff>50800</xdr:colOff>
      <xdr:row>17</xdr:row>
      <xdr:rowOff>164630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04680"/>
          <a:ext cx="698500" cy="2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164630</xdr:rowOff>
    </xdr:from>
    <xdr:to>
      <xdr:col>22</xdr:col>
      <xdr:colOff>114300</xdr:colOff>
      <xdr:row>18</xdr:row>
      <xdr:rowOff>27584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26905"/>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27584</xdr:rowOff>
    </xdr:from>
    <xdr:to>
      <xdr:col>18</xdr:col>
      <xdr:colOff>177800</xdr:colOff>
      <xdr:row>18</xdr:row>
      <xdr:rowOff>40869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1309"/>
          <a:ext cx="698500" cy="1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29858</xdr:rowOff>
    </xdr:from>
    <xdr:to>
      <xdr:col>15</xdr:col>
      <xdr:colOff>101600</xdr:colOff>
      <xdr:row>18</xdr:row>
      <xdr:rowOff>131458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3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116235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136512</xdr:rowOff>
    </xdr:from>
    <xdr:to>
      <xdr:col>29</xdr:col>
      <xdr:colOff>177800</xdr:colOff>
      <xdr:row>17</xdr:row>
      <xdr:rowOff>66662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7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153039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91605</xdr:rowOff>
    </xdr:from>
    <xdr:to>
      <xdr:col>26</xdr:col>
      <xdr:colOff>101600</xdr:colOff>
      <xdr:row>18</xdr:row>
      <xdr:rowOff>21755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3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6532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40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113830</xdr:rowOff>
    </xdr:from>
    <xdr:to>
      <xdr:col>22</xdr:col>
      <xdr:colOff>165100</xdr:colOff>
      <xdr:row>18</xdr:row>
      <xdr:rowOff>43980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7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28757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148234</xdr:rowOff>
    </xdr:from>
    <xdr:to>
      <xdr:col>19</xdr:col>
      <xdr:colOff>38100</xdr:colOff>
      <xdr:row>18</xdr:row>
      <xdr:rowOff>78384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63161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161519</xdr:rowOff>
    </xdr:from>
    <xdr:to>
      <xdr:col>15</xdr:col>
      <xdr:colOff>101600</xdr:colOff>
      <xdr:row>18</xdr:row>
      <xdr:rowOff>91669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101846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72974</xdr:rowOff>
    </xdr:from>
    <xdr:to>
      <xdr:col>29</xdr:col>
      <xdr:colOff>127000</xdr:colOff>
      <xdr:row>35</xdr:row>
      <xdr:rowOff>322110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83324"/>
          <a:ext cx="647700" cy="24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72974</xdr:rowOff>
    </xdr:from>
    <xdr:to>
      <xdr:col>26</xdr:col>
      <xdr:colOff>50800</xdr:colOff>
      <xdr:row>36</xdr:row>
      <xdr:rowOff>21044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83324"/>
          <a:ext cx="698500" cy="29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21044</xdr:rowOff>
    </xdr:from>
    <xdr:to>
      <xdr:col>22</xdr:col>
      <xdr:colOff>114300</xdr:colOff>
      <xdr:row>36</xdr:row>
      <xdr:rowOff>149136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74294"/>
          <a:ext cx="698500" cy="12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149136</xdr:rowOff>
    </xdr:from>
    <xdr:to>
      <xdr:col>18</xdr:col>
      <xdr:colOff>177800</xdr:colOff>
      <xdr:row>37</xdr:row>
      <xdr:rowOff>82576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02386"/>
          <a:ext cx="698500" cy="104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191757</xdr:rowOff>
    </xdr:from>
    <xdr:to>
      <xdr:col>15</xdr:col>
      <xdr:colOff>101600</xdr:colOff>
      <xdr:row>37</xdr:row>
      <xdr:rowOff>293357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316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278134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4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271310</xdr:rowOff>
    </xdr:from>
    <xdr:to>
      <xdr:col>29</xdr:col>
      <xdr:colOff>177800</xdr:colOff>
      <xdr:row>36</xdr:row>
      <xdr:rowOff>30010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8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116387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2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22174</xdr:rowOff>
    </xdr:from>
    <xdr:to>
      <xdr:col>26</xdr:col>
      <xdr:colOff>101600</xdr:colOff>
      <xdr:row>35</xdr:row>
      <xdr:rowOff>123774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3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133951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0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313144</xdr:rowOff>
    </xdr:from>
    <xdr:to>
      <xdr:col>22</xdr:col>
      <xdr:colOff>165100</xdr:colOff>
      <xdr:row>36</xdr:row>
      <xdr:rowOff>71844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3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82021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98336</xdr:rowOff>
    </xdr:from>
    <xdr:to>
      <xdr:col>19</xdr:col>
      <xdr:colOff>38100</xdr:colOff>
      <xdr:row>37</xdr:row>
      <xdr:rowOff>28486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210113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2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31776</xdr:rowOff>
    </xdr:from>
    <xdr:to>
      <xdr:col>15</xdr:col>
      <xdr:colOff>101600</xdr:colOff>
      <xdr:row>37</xdr:row>
      <xdr:rowOff>133376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56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315003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2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55,997
55,390
265.12
33,942,701
32,425,507
1,448,409
17,759,721
39,124,682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151409</xdr:rowOff>
    </xdr:from>
    <xdr:to>
      <xdr:col>24</xdr:col>
      <xdr:colOff>63500</xdr:colOff>
      <xdr:row>37</xdr:row>
      <xdr:rowOff>101206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23609"/>
          <a:ext cx="838200" cy="12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101206</xdr:rowOff>
    </xdr:from>
    <xdr:to>
      <xdr:col>19</xdr:col>
      <xdr:colOff>177800</xdr:colOff>
      <xdr:row>37</xdr:row>
      <xdr:rowOff>122441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4856"/>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122441</xdr:rowOff>
    </xdr:from>
    <xdr:to>
      <xdr:col>15</xdr:col>
      <xdr:colOff>50800</xdr:colOff>
      <xdr:row>37</xdr:row>
      <xdr:rowOff>135928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6091"/>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135928</xdr:rowOff>
    </xdr:from>
    <xdr:to>
      <xdr:col>10</xdr:col>
      <xdr:colOff>114300</xdr:colOff>
      <xdr:row>37</xdr:row>
      <xdr:rowOff>152502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957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145085</xdr:rowOff>
    </xdr:from>
    <xdr:to>
      <xdr:col>6</xdr:col>
      <xdr:colOff>38100</xdr:colOff>
      <xdr:row>38</xdr:row>
      <xdr:rowOff>75235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66362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8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100609</xdr:rowOff>
    </xdr:from>
    <xdr:to>
      <xdr:col>24</xdr:col>
      <xdr:colOff>114300</xdr:colOff>
      <xdr:row>37</xdr:row>
      <xdr:rowOff>30759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79036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50406</xdr:rowOff>
    </xdr:from>
    <xdr:to>
      <xdr:col>20</xdr:col>
      <xdr:colOff>38100</xdr:colOff>
      <xdr:row>37</xdr:row>
      <xdr:rowOff>152006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143133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71641</xdr:rowOff>
    </xdr:from>
    <xdr:to>
      <xdr:col>15</xdr:col>
      <xdr:colOff>101600</xdr:colOff>
      <xdr:row>38</xdr:row>
      <xdr:rowOff>1791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164368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85128</xdr:rowOff>
    </xdr:from>
    <xdr:to>
      <xdr:col>10</xdr:col>
      <xdr:colOff>165100</xdr:colOff>
      <xdr:row>38</xdr:row>
      <xdr:rowOff>15278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6405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101702</xdr:rowOff>
    </xdr:from>
    <xdr:to>
      <xdr:col>6</xdr:col>
      <xdr:colOff>38100</xdr:colOff>
      <xdr:row>38</xdr:row>
      <xdr:rowOff>31852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48379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21946</xdr:rowOff>
    </xdr:from>
    <xdr:to>
      <xdr:col>24</xdr:col>
      <xdr:colOff>62865</xdr:colOff>
      <xdr:row>59</xdr:row>
      <xdr:rowOff>127571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37346"/>
          <a:ext cx="1270" cy="1305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131398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4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127571</xdr:rowOff>
    </xdr:from>
    <xdr:to>
      <xdr:col>24</xdr:col>
      <xdr:colOff>152400</xdr:colOff>
      <xdr:row>59</xdr:row>
      <xdr:rowOff>127571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4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140073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1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21946</xdr:rowOff>
    </xdr:from>
    <xdr:to>
      <xdr:col>24</xdr:col>
      <xdr:colOff>152400</xdr:colOff>
      <xdr:row>52</xdr:row>
      <xdr:rowOff>21946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3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48260</xdr:rowOff>
    </xdr:from>
    <xdr:to>
      <xdr:col>24</xdr:col>
      <xdr:colOff>63500</xdr:colOff>
      <xdr:row>56</xdr:row>
      <xdr:rowOff>109830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49460"/>
          <a:ext cx="838200" cy="6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132211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153784</xdr:rowOff>
    </xdr:from>
    <xdr:to>
      <xdr:col>24</xdr:col>
      <xdr:colOff>114300</xdr:colOff>
      <xdr:row>57</xdr:row>
      <xdr:rowOff>83934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122047</xdr:rowOff>
    </xdr:from>
    <xdr:to>
      <xdr:col>19</xdr:col>
      <xdr:colOff>177800</xdr:colOff>
      <xdr:row>56</xdr:row>
      <xdr:rowOff>48260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51797"/>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27686</xdr:rowOff>
    </xdr:from>
    <xdr:to>
      <xdr:col>20</xdr:col>
      <xdr:colOff>38100</xdr:colOff>
      <xdr:row>57</xdr:row>
      <xdr:rowOff>129286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120413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85116</xdr:rowOff>
    </xdr:from>
    <xdr:to>
      <xdr:col>15</xdr:col>
      <xdr:colOff>50800</xdr:colOff>
      <xdr:row>55</xdr:row>
      <xdr:rowOff>122047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14866"/>
          <a:ext cx="889000" cy="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22111</xdr:rowOff>
    </xdr:from>
    <xdr:to>
      <xdr:col>15</xdr:col>
      <xdr:colOff>101600</xdr:colOff>
      <xdr:row>57</xdr:row>
      <xdr:rowOff>123711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114838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150076</xdr:rowOff>
    </xdr:from>
    <xdr:to>
      <xdr:col>10</xdr:col>
      <xdr:colOff>114300</xdr:colOff>
      <xdr:row>55</xdr:row>
      <xdr:rowOff>85116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894026"/>
          <a:ext cx="889000" cy="6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66332</xdr:rowOff>
    </xdr:from>
    <xdr:to>
      <xdr:col>10</xdr:col>
      <xdr:colOff>165100</xdr:colOff>
      <xdr:row>57</xdr:row>
      <xdr:rowOff>167932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159059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30125</xdr:rowOff>
    </xdr:from>
    <xdr:to>
      <xdr:col>6</xdr:col>
      <xdr:colOff>38100</xdr:colOff>
      <xdr:row>57</xdr:row>
      <xdr:rowOff>131725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122852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59030</xdr:rowOff>
    </xdr:from>
    <xdr:to>
      <xdr:col>24</xdr:col>
      <xdr:colOff>114300</xdr:colOff>
      <xdr:row>56</xdr:row>
      <xdr:rowOff>160630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81907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168910</xdr:rowOff>
    </xdr:from>
    <xdr:to>
      <xdr:col>20</xdr:col>
      <xdr:colOff>38100</xdr:colOff>
      <xdr:row>56</xdr:row>
      <xdr:rowOff>99060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115587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71247</xdr:rowOff>
    </xdr:from>
    <xdr:to>
      <xdr:col>15</xdr:col>
      <xdr:colOff>101600</xdr:colOff>
      <xdr:row>56</xdr:row>
      <xdr:rowOff>1397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17924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27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34316</xdr:rowOff>
    </xdr:from>
    <xdr:to>
      <xdr:col>10</xdr:col>
      <xdr:colOff>165100</xdr:colOff>
      <xdr:row>55</xdr:row>
      <xdr:rowOff>135916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6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152443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23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99276</xdr:rowOff>
    </xdr:from>
    <xdr:to>
      <xdr:col>6</xdr:col>
      <xdr:colOff>38100</xdr:colOff>
      <xdr:row>52</xdr:row>
      <xdr:rowOff>29426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8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45953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61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124253</xdr:rowOff>
    </xdr:from>
    <xdr:to>
      <xdr:col>24</xdr:col>
      <xdr:colOff>63500</xdr:colOff>
      <xdr:row>78</xdr:row>
      <xdr:rowOff>37190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25903"/>
          <a:ext cx="838200" cy="8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117754</xdr:rowOff>
    </xdr:from>
    <xdr:to>
      <xdr:col>19</xdr:col>
      <xdr:colOff>177800</xdr:colOff>
      <xdr:row>78</xdr:row>
      <xdr:rowOff>37190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19404"/>
          <a:ext cx="889000" cy="9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117754</xdr:rowOff>
    </xdr:from>
    <xdr:to>
      <xdr:col>15</xdr:col>
      <xdr:colOff>50800</xdr:colOff>
      <xdr:row>78</xdr:row>
      <xdr:rowOff>78958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9404"/>
          <a:ext cx="889000" cy="1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78958</xdr:rowOff>
    </xdr:from>
    <xdr:to>
      <xdr:col>10</xdr:col>
      <xdr:colOff>114300</xdr:colOff>
      <xdr:row>78</xdr:row>
      <xdr:rowOff>158217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52058"/>
          <a:ext cx="8890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58725</xdr:rowOff>
    </xdr:from>
    <xdr:to>
      <xdr:col>6</xdr:col>
      <xdr:colOff>38100</xdr:colOff>
      <xdr:row>78</xdr:row>
      <xdr:rowOff>160325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5402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73453</xdr:rowOff>
    </xdr:from>
    <xdr:to>
      <xdr:col>24</xdr:col>
      <xdr:colOff>114300</xdr:colOff>
      <xdr:row>78</xdr:row>
      <xdr:rowOff>3603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51880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157840</xdr:rowOff>
    </xdr:from>
    <xdr:to>
      <xdr:col>20</xdr:col>
      <xdr:colOff>38100</xdr:colOff>
      <xdr:row>78</xdr:row>
      <xdr:rowOff>87990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79117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66954</xdr:rowOff>
    </xdr:from>
    <xdr:to>
      <xdr:col>15</xdr:col>
      <xdr:colOff>101600</xdr:colOff>
      <xdr:row>77</xdr:row>
      <xdr:rowOff>168554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13631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28158</xdr:rowOff>
    </xdr:from>
    <xdr:to>
      <xdr:col>10</xdr:col>
      <xdr:colOff>165100</xdr:colOff>
      <xdr:row>78</xdr:row>
      <xdr:rowOff>129758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120885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107417</xdr:rowOff>
    </xdr:from>
    <xdr:to>
      <xdr:col>6</xdr:col>
      <xdr:colOff>38100</xdr:colOff>
      <xdr:row>79</xdr:row>
      <xdr:rowOff>37567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28694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140667</xdr:rowOff>
    </xdr:from>
    <xdr:to>
      <xdr:col>24</xdr:col>
      <xdr:colOff>63500</xdr:colOff>
      <xdr:row>97</xdr:row>
      <xdr:rowOff>7874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9867"/>
          <a:ext cx="8382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7874</xdr:rowOff>
    </xdr:from>
    <xdr:to>
      <xdr:col>19</xdr:col>
      <xdr:colOff>177800</xdr:colOff>
      <xdr:row>97</xdr:row>
      <xdr:rowOff>57038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38524"/>
          <a:ext cx="889000" cy="4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153668</xdr:rowOff>
    </xdr:from>
    <xdr:to>
      <xdr:col>15</xdr:col>
      <xdr:colOff>50800</xdr:colOff>
      <xdr:row>97</xdr:row>
      <xdr:rowOff>57038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12868"/>
          <a:ext cx="889000" cy="7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153668</xdr:rowOff>
    </xdr:from>
    <xdr:to>
      <xdr:col>10</xdr:col>
      <xdr:colOff>114300</xdr:colOff>
      <xdr:row>97</xdr:row>
      <xdr:rowOff>140644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2868"/>
          <a:ext cx="889000" cy="1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60181</xdr:rowOff>
    </xdr:from>
    <xdr:to>
      <xdr:col>6</xdr:col>
      <xdr:colOff>38100</xdr:colOff>
      <xdr:row>97</xdr:row>
      <xdr:rowOff>161781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9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6858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6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89867</xdr:rowOff>
    </xdr:from>
    <xdr:to>
      <xdr:col>24</xdr:col>
      <xdr:colOff>114300</xdr:colOff>
      <xdr:row>97</xdr:row>
      <xdr:rowOff>20017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68294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128524</xdr:rowOff>
    </xdr:from>
    <xdr:to>
      <xdr:col>20</xdr:col>
      <xdr:colOff>38100</xdr:colOff>
      <xdr:row>97</xdr:row>
      <xdr:rowOff>58674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49801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6238</xdr:rowOff>
    </xdr:from>
    <xdr:to>
      <xdr:col>15</xdr:col>
      <xdr:colOff>101600</xdr:colOff>
      <xdr:row>97</xdr:row>
      <xdr:rowOff>107838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98965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2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102868</xdr:rowOff>
    </xdr:from>
    <xdr:to>
      <xdr:col>10</xdr:col>
      <xdr:colOff>165100</xdr:colOff>
      <xdr:row>97</xdr:row>
      <xdr:rowOff>33018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24145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5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89844</xdr:rowOff>
    </xdr:from>
    <xdr:to>
      <xdr:col>6</xdr:col>
      <xdr:colOff>38100</xdr:colOff>
      <xdr:row>98</xdr:row>
      <xdr:rowOff>19994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130839</xdr:rowOff>
    </xdr:from>
    <xdr:to>
      <xdr:col>55</xdr:col>
      <xdr:colOff>0</xdr:colOff>
      <xdr:row>37</xdr:row>
      <xdr:rowOff>9267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03039"/>
          <a:ext cx="838200" cy="4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145720</xdr:rowOff>
    </xdr:from>
    <xdr:to>
      <xdr:col>50</xdr:col>
      <xdr:colOff>114300</xdr:colOff>
      <xdr:row>37</xdr:row>
      <xdr:rowOff>9267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17920"/>
          <a:ext cx="889000" cy="3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145720</xdr:rowOff>
    </xdr:from>
    <xdr:to>
      <xdr:col>45</xdr:col>
      <xdr:colOff>177800</xdr:colOff>
      <xdr:row>37</xdr:row>
      <xdr:rowOff>41598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17920"/>
          <a:ext cx="889000" cy="6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7428</xdr:rowOff>
    </xdr:from>
    <xdr:to>
      <xdr:col>41</xdr:col>
      <xdr:colOff>50800</xdr:colOff>
      <xdr:row>37</xdr:row>
      <xdr:rowOff>41598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22378"/>
          <a:ext cx="889000" cy="106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139050</xdr:rowOff>
    </xdr:from>
    <xdr:to>
      <xdr:col>36</xdr:col>
      <xdr:colOff>165100</xdr:colOff>
      <xdr:row>30</xdr:row>
      <xdr:rowOff>69200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85727</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80039</xdr:rowOff>
    </xdr:from>
    <xdr:to>
      <xdr:col>55</xdr:col>
      <xdr:colOff>50800</xdr:colOff>
      <xdr:row>37</xdr:row>
      <xdr:rowOff>10189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58466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3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129917</xdr:rowOff>
    </xdr:from>
    <xdr:to>
      <xdr:col>50</xdr:col>
      <xdr:colOff>165100</xdr:colOff>
      <xdr:row>37</xdr:row>
      <xdr:rowOff>60067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0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51194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9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94920</xdr:rowOff>
    </xdr:from>
    <xdr:to>
      <xdr:col>46</xdr:col>
      <xdr:colOff>38100</xdr:colOff>
      <xdr:row>37</xdr:row>
      <xdr:rowOff>25070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5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162248</xdr:rowOff>
    </xdr:from>
    <xdr:to>
      <xdr:col>41</xdr:col>
      <xdr:colOff>101600</xdr:colOff>
      <xdr:row>37</xdr:row>
      <xdr:rowOff>92398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83525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128078</xdr:rowOff>
    </xdr:from>
    <xdr:to>
      <xdr:col>36</xdr:col>
      <xdr:colOff>165100</xdr:colOff>
      <xdr:row>31</xdr:row>
      <xdr:rowOff>58228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49355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6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95992</xdr:rowOff>
    </xdr:from>
    <xdr:to>
      <xdr:col>55</xdr:col>
      <xdr:colOff>0</xdr:colOff>
      <xdr:row>56</xdr:row>
      <xdr:rowOff>163093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354292"/>
          <a:ext cx="838200" cy="4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95992</xdr:rowOff>
    </xdr:from>
    <xdr:to>
      <xdr:col>50</xdr:col>
      <xdr:colOff>114300</xdr:colOff>
      <xdr:row>54</xdr:row>
      <xdr:rowOff>168321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354292"/>
          <a:ext cx="889000" cy="7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168321</xdr:rowOff>
    </xdr:from>
    <xdr:to>
      <xdr:col>45</xdr:col>
      <xdr:colOff>177800</xdr:colOff>
      <xdr:row>55</xdr:row>
      <xdr:rowOff>102118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426621"/>
          <a:ext cx="889000" cy="10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102118</xdr:rowOff>
    </xdr:from>
    <xdr:to>
      <xdr:col>41</xdr:col>
      <xdr:colOff>50800</xdr:colOff>
      <xdr:row>55</xdr:row>
      <xdr:rowOff>153195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31868"/>
          <a:ext cx="889000" cy="5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168842</xdr:rowOff>
    </xdr:from>
    <xdr:to>
      <xdr:col>36</xdr:col>
      <xdr:colOff>165100</xdr:colOff>
      <xdr:row>56</xdr:row>
      <xdr:rowOff>98992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9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90119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112293</xdr:rowOff>
    </xdr:from>
    <xdr:to>
      <xdr:col>55</xdr:col>
      <xdr:colOff>50800</xdr:colOff>
      <xdr:row>57</xdr:row>
      <xdr:rowOff>42443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90720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45192</xdr:rowOff>
    </xdr:from>
    <xdr:to>
      <xdr:col>50</xdr:col>
      <xdr:colOff>165100</xdr:colOff>
      <xdr:row>54</xdr:row>
      <xdr:rowOff>146792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3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163319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07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117521</xdr:rowOff>
    </xdr:from>
    <xdr:to>
      <xdr:col>46</xdr:col>
      <xdr:colOff>38100</xdr:colOff>
      <xdr:row>55</xdr:row>
      <xdr:rowOff>47671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7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5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51318</xdr:rowOff>
    </xdr:from>
    <xdr:to>
      <xdr:col>41</xdr:col>
      <xdr:colOff>101600</xdr:colOff>
      <xdr:row>55</xdr:row>
      <xdr:rowOff>152918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169445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5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102395</xdr:rowOff>
    </xdr:from>
    <xdr:to>
      <xdr:col>36</xdr:col>
      <xdr:colOff>165100</xdr:colOff>
      <xdr:row>56</xdr:row>
      <xdr:rowOff>32545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49072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0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139014</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483414"/>
          <a:ext cx="1270" cy="1105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85691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25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139014</xdr:rowOff>
    </xdr:from>
    <xdr:to>
      <xdr:col>55</xdr:col>
      <xdr:colOff>88900</xdr:colOff>
      <xdr:row>72</xdr:row>
      <xdr:rowOff>139014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48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102724</xdr:rowOff>
    </xdr:from>
    <xdr:to>
      <xdr:col>55</xdr:col>
      <xdr:colOff>0</xdr:colOff>
      <xdr:row>76</xdr:row>
      <xdr:rowOff>124174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2104224"/>
          <a:ext cx="838200" cy="105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55897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77470</xdr:rowOff>
    </xdr:from>
    <xdr:to>
      <xdr:col>55</xdr:col>
      <xdr:colOff>50800</xdr:colOff>
      <xdr:row>78</xdr:row>
      <xdr:rowOff>7620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102724</xdr:rowOff>
    </xdr:from>
    <xdr:to>
      <xdr:col>50</xdr:col>
      <xdr:colOff>114300</xdr:colOff>
      <xdr:row>71</xdr:row>
      <xdr:rowOff>57271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104224"/>
          <a:ext cx="889000" cy="1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40646</xdr:rowOff>
    </xdr:from>
    <xdr:to>
      <xdr:col>50</xdr:col>
      <xdr:colOff>165100</xdr:colOff>
      <xdr:row>77</xdr:row>
      <xdr:rowOff>142246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133373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57271</xdr:rowOff>
    </xdr:from>
    <xdr:to>
      <xdr:col>45</xdr:col>
      <xdr:colOff>177800</xdr:colOff>
      <xdr:row>73</xdr:row>
      <xdr:rowOff>109410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230221"/>
          <a:ext cx="889000" cy="39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19538</xdr:rowOff>
    </xdr:from>
    <xdr:to>
      <xdr:col>46</xdr:col>
      <xdr:colOff>38100</xdr:colOff>
      <xdr:row>77</xdr:row>
      <xdr:rowOff>121138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112265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109410</xdr:rowOff>
    </xdr:from>
    <xdr:to>
      <xdr:col>41</xdr:col>
      <xdr:colOff>50800</xdr:colOff>
      <xdr:row>74</xdr:row>
      <xdr:rowOff>46774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625260"/>
          <a:ext cx="8890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20720</xdr:rowOff>
    </xdr:from>
    <xdr:to>
      <xdr:col>41</xdr:col>
      <xdr:colOff>101600</xdr:colOff>
      <xdr:row>77</xdr:row>
      <xdr:rowOff>122320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113447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91757</xdr:rowOff>
    </xdr:from>
    <xdr:to>
      <xdr:col>36</xdr:col>
      <xdr:colOff>165100</xdr:colOff>
      <xdr:row>77</xdr:row>
      <xdr:rowOff>21907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73374</xdr:rowOff>
    </xdr:from>
    <xdr:to>
      <xdr:col>55</xdr:col>
      <xdr:colOff>50800</xdr:colOff>
      <xdr:row>77</xdr:row>
      <xdr:rowOff>3524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96252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51924</xdr:rowOff>
    </xdr:from>
    <xdr:to>
      <xdr:col>50</xdr:col>
      <xdr:colOff>165100</xdr:colOff>
      <xdr:row>70</xdr:row>
      <xdr:rowOff>153524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05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170051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182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6471</xdr:rowOff>
    </xdr:from>
    <xdr:to>
      <xdr:col>46</xdr:col>
      <xdr:colOff>38100</xdr:colOff>
      <xdr:row>71</xdr:row>
      <xdr:rowOff>108071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1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124598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19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58610</xdr:rowOff>
    </xdr:from>
    <xdr:to>
      <xdr:col>41</xdr:col>
      <xdr:colOff>101600</xdr:colOff>
      <xdr:row>73</xdr:row>
      <xdr:rowOff>160210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5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5287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3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167424</xdr:rowOff>
    </xdr:from>
    <xdr:to>
      <xdr:col>36</xdr:col>
      <xdr:colOff>165100</xdr:colOff>
      <xdr:row>74</xdr:row>
      <xdr:rowOff>97574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6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114101</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4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82234</xdr:rowOff>
    </xdr:from>
    <xdr:to>
      <xdr:col>55</xdr:col>
      <xdr:colOff>0</xdr:colOff>
      <xdr:row>99</xdr:row>
      <xdr:rowOff>56217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84334"/>
          <a:ext cx="838200" cy="14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91553</xdr:rowOff>
    </xdr:from>
    <xdr:to>
      <xdr:col>50</xdr:col>
      <xdr:colOff>114300</xdr:colOff>
      <xdr:row>99</xdr:row>
      <xdr:rowOff>56217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93653"/>
          <a:ext cx="889000" cy="1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69182</xdr:rowOff>
    </xdr:from>
    <xdr:to>
      <xdr:col>45</xdr:col>
      <xdr:colOff>177800</xdr:colOff>
      <xdr:row>98</xdr:row>
      <xdr:rowOff>91553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71282"/>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69182</xdr:rowOff>
    </xdr:from>
    <xdr:to>
      <xdr:col>41</xdr:col>
      <xdr:colOff>50800</xdr:colOff>
      <xdr:row>98</xdr:row>
      <xdr:rowOff>91715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871282"/>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8280</xdr:rowOff>
    </xdr:from>
    <xdr:to>
      <xdr:col>36</xdr:col>
      <xdr:colOff>165100</xdr:colOff>
      <xdr:row>97</xdr:row>
      <xdr:rowOff>109880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126407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31434</xdr:rowOff>
    </xdr:from>
    <xdr:to>
      <xdr:col>55</xdr:col>
      <xdr:colOff>50800</xdr:colOff>
      <xdr:row>98</xdr:row>
      <xdr:rowOff>133034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83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117811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5417</xdr:rowOff>
    </xdr:from>
    <xdr:to>
      <xdr:col>50</xdr:col>
      <xdr:colOff>165100</xdr:colOff>
      <xdr:row>99</xdr:row>
      <xdr:rowOff>107017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9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98144</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707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40753</xdr:rowOff>
    </xdr:from>
    <xdr:to>
      <xdr:col>46</xdr:col>
      <xdr:colOff>38100</xdr:colOff>
      <xdr:row>98</xdr:row>
      <xdr:rowOff>142353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4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133480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18382</xdr:rowOff>
    </xdr:from>
    <xdr:to>
      <xdr:col>41</xdr:col>
      <xdr:colOff>101600</xdr:colOff>
      <xdr:row>98</xdr:row>
      <xdr:rowOff>119982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111109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1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40915</xdr:rowOff>
    </xdr:from>
    <xdr:to>
      <xdr:col>36</xdr:col>
      <xdr:colOff>165100</xdr:colOff>
      <xdr:row>98</xdr:row>
      <xdr:rowOff>142515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133642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70287</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56837"/>
          <a:ext cx="838200" cy="2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106521</xdr:rowOff>
    </xdr:from>
    <xdr:to>
      <xdr:col>81</xdr:col>
      <xdr:colOff>50800</xdr:colOff>
      <xdr:row>39</xdr:row>
      <xdr:rowOff>70287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21621"/>
          <a:ext cx="889000" cy="13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52195</xdr:rowOff>
    </xdr:from>
    <xdr:to>
      <xdr:col>76</xdr:col>
      <xdr:colOff>114300</xdr:colOff>
      <xdr:row>38</xdr:row>
      <xdr:rowOff>106521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567295"/>
          <a:ext cx="889000" cy="5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145366</xdr:rowOff>
    </xdr:from>
    <xdr:to>
      <xdr:col>71</xdr:col>
      <xdr:colOff>177800</xdr:colOff>
      <xdr:row>38</xdr:row>
      <xdr:rowOff>52195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317566"/>
          <a:ext cx="889000" cy="24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115777</xdr:rowOff>
    </xdr:from>
    <xdr:to>
      <xdr:col>67</xdr:col>
      <xdr:colOff>101600</xdr:colOff>
      <xdr:row>39</xdr:row>
      <xdr:rowOff>45927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3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37054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72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19487</xdr:rowOff>
    </xdr:from>
    <xdr:to>
      <xdr:col>81</xdr:col>
      <xdr:colOff>101600</xdr:colOff>
      <xdr:row>39</xdr:row>
      <xdr:rowOff>121087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112214</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7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55721</xdr:rowOff>
    </xdr:from>
    <xdr:to>
      <xdr:col>76</xdr:col>
      <xdr:colOff>165100</xdr:colOff>
      <xdr:row>38</xdr:row>
      <xdr:rowOff>157321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2397</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25111" y="63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1395</xdr:rowOff>
    </xdr:from>
    <xdr:to>
      <xdr:col>72</xdr:col>
      <xdr:colOff>38100</xdr:colOff>
      <xdr:row>38</xdr:row>
      <xdr:rowOff>102995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1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119522</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36111" y="62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94566</xdr:rowOff>
    </xdr:from>
    <xdr:to>
      <xdr:col>67</xdr:col>
      <xdr:colOff>101600</xdr:colOff>
      <xdr:row>37</xdr:row>
      <xdr:rowOff>24716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2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41243</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47111" y="604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158347</xdr:rowOff>
    </xdr:from>
    <xdr:to>
      <xdr:col>85</xdr:col>
      <xdr:colOff>127000</xdr:colOff>
      <xdr:row>75</xdr:row>
      <xdr:rowOff>33842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845647"/>
          <a:ext cx="838200" cy="4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33842</xdr:rowOff>
    </xdr:from>
    <xdr:to>
      <xdr:col>81</xdr:col>
      <xdr:colOff>50800</xdr:colOff>
      <xdr:row>75</xdr:row>
      <xdr:rowOff>70402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92592"/>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70402</xdr:rowOff>
    </xdr:from>
    <xdr:to>
      <xdr:col>76</xdr:col>
      <xdr:colOff>114300</xdr:colOff>
      <xdr:row>76</xdr:row>
      <xdr:rowOff>19097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29152"/>
          <a:ext cx="889000" cy="1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19097</xdr:rowOff>
    </xdr:from>
    <xdr:to>
      <xdr:col>71</xdr:col>
      <xdr:colOff>177800</xdr:colOff>
      <xdr:row>76</xdr:row>
      <xdr:rowOff>88086</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049297"/>
          <a:ext cx="889000" cy="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3158</xdr:rowOff>
    </xdr:from>
    <xdr:to>
      <xdr:col>67</xdr:col>
      <xdr:colOff>101600</xdr:colOff>
      <xdr:row>77</xdr:row>
      <xdr:rowOff>104758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95885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107547</xdr:rowOff>
    </xdr:from>
    <xdr:to>
      <xdr:col>85</xdr:col>
      <xdr:colOff>177800</xdr:colOff>
      <xdr:row>75</xdr:row>
      <xdr:rowOff>37697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79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130424</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6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154492</xdr:rowOff>
    </xdr:from>
    <xdr:to>
      <xdr:col>81</xdr:col>
      <xdr:colOff>101600</xdr:colOff>
      <xdr:row>75</xdr:row>
      <xdr:rowOff>84642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4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101169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1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19602</xdr:rowOff>
    </xdr:from>
    <xdr:to>
      <xdr:col>76</xdr:col>
      <xdr:colOff>165100</xdr:colOff>
      <xdr:row>75</xdr:row>
      <xdr:rowOff>121202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137729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6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139747</xdr:rowOff>
    </xdr:from>
    <xdr:to>
      <xdr:col>72</xdr:col>
      <xdr:colOff>38100</xdr:colOff>
      <xdr:row>76</xdr:row>
      <xdr:rowOff>69897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61024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37286</xdr:rowOff>
    </xdr:from>
    <xdr:to>
      <xdr:col>67</xdr:col>
      <xdr:colOff>101600</xdr:colOff>
      <xdr:row>76</xdr:row>
      <xdr:rowOff>138886</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0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155412</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8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1232</xdr:rowOff>
    </xdr:from>
    <xdr:to>
      <xdr:col>85</xdr:col>
      <xdr:colOff>127000</xdr:colOff>
      <xdr:row>97</xdr:row>
      <xdr:rowOff>34517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31882"/>
          <a:ext cx="8382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43596</xdr:rowOff>
    </xdr:from>
    <xdr:to>
      <xdr:col>81</xdr:col>
      <xdr:colOff>50800</xdr:colOff>
      <xdr:row>97</xdr:row>
      <xdr:rowOff>1232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02796"/>
          <a:ext cx="889000" cy="12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43596</xdr:rowOff>
    </xdr:from>
    <xdr:to>
      <xdr:col>76</xdr:col>
      <xdr:colOff>114300</xdr:colOff>
      <xdr:row>97</xdr:row>
      <xdr:rowOff>6243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02796"/>
          <a:ext cx="889000" cy="13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6243</xdr:rowOff>
    </xdr:from>
    <xdr:to>
      <xdr:col>71</xdr:col>
      <xdr:colOff>177800</xdr:colOff>
      <xdr:row>98</xdr:row>
      <xdr:rowOff>41951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636893"/>
          <a:ext cx="889000" cy="20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101254</xdr:rowOff>
    </xdr:from>
    <xdr:to>
      <xdr:col>67</xdr:col>
      <xdr:colOff>101600</xdr:colOff>
      <xdr:row>98</xdr:row>
      <xdr:rowOff>31404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3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155167</xdr:rowOff>
    </xdr:from>
    <xdr:to>
      <xdr:col>85</xdr:col>
      <xdr:colOff>177800</xdr:colOff>
      <xdr:row>97</xdr:row>
      <xdr:rowOff>85317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6594</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6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121882</xdr:rowOff>
    </xdr:from>
    <xdr:to>
      <xdr:col>81</xdr:col>
      <xdr:colOff>101600</xdr:colOff>
      <xdr:row>97</xdr:row>
      <xdr:rowOff>52032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68559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164246</xdr:rowOff>
    </xdr:from>
    <xdr:to>
      <xdr:col>76</xdr:col>
      <xdr:colOff>165100</xdr:colOff>
      <xdr:row>96</xdr:row>
      <xdr:rowOff>94396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45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110923</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2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126893</xdr:rowOff>
    </xdr:from>
    <xdr:to>
      <xdr:col>72</xdr:col>
      <xdr:colOff>38100</xdr:colOff>
      <xdr:row>97</xdr:row>
      <xdr:rowOff>57043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73570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162601</xdr:rowOff>
    </xdr:from>
    <xdr:to>
      <xdr:col>67</xdr:col>
      <xdr:colOff>101600</xdr:colOff>
      <xdr:row>98</xdr:row>
      <xdr:rowOff>92751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83878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147815</xdr:rowOff>
    </xdr:from>
    <xdr:to>
      <xdr:col>116</xdr:col>
      <xdr:colOff>63500</xdr:colOff>
      <xdr:row>37</xdr:row>
      <xdr:rowOff>151244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49146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144672</xdr:rowOff>
    </xdr:from>
    <xdr:to>
      <xdr:col>111</xdr:col>
      <xdr:colOff>177800</xdr:colOff>
      <xdr:row>37</xdr:row>
      <xdr:rowOff>147815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488322"/>
          <a:ext cx="8890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138786</xdr:rowOff>
    </xdr:from>
    <xdr:to>
      <xdr:col>107</xdr:col>
      <xdr:colOff>50800</xdr:colOff>
      <xdr:row>37</xdr:row>
      <xdr:rowOff>144672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482436"/>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138386</xdr:rowOff>
    </xdr:from>
    <xdr:to>
      <xdr:col>102</xdr:col>
      <xdr:colOff>114300</xdr:colOff>
      <xdr:row>37</xdr:row>
      <xdr:rowOff>138786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48203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161080</xdr:rowOff>
    </xdr:from>
    <xdr:to>
      <xdr:col>98</xdr:col>
      <xdr:colOff>38100</xdr:colOff>
      <xdr:row>37</xdr:row>
      <xdr:rowOff>91230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107757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100444</xdr:rowOff>
    </xdr:from>
    <xdr:to>
      <xdr:col>116</xdr:col>
      <xdr:colOff>114300</xdr:colOff>
      <xdr:row>38</xdr:row>
      <xdr:rowOff>30594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4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15371</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35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97015</xdr:rowOff>
    </xdr:from>
    <xdr:to>
      <xdr:col>112</xdr:col>
      <xdr:colOff>38100</xdr:colOff>
      <xdr:row>38</xdr:row>
      <xdr:rowOff>27166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4406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18292</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4017" y="65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93872</xdr:rowOff>
    </xdr:from>
    <xdr:to>
      <xdr:col>107</xdr:col>
      <xdr:colOff>101600</xdr:colOff>
      <xdr:row>38</xdr:row>
      <xdr:rowOff>24022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4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87986</xdr:rowOff>
    </xdr:from>
    <xdr:to>
      <xdr:col>102</xdr:col>
      <xdr:colOff>165100</xdr:colOff>
      <xdr:row>38</xdr:row>
      <xdr:rowOff>18135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52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87586</xdr:rowOff>
    </xdr:from>
    <xdr:to>
      <xdr:col>98</xdr:col>
      <xdr:colOff>38100</xdr:colOff>
      <xdr:row>38</xdr:row>
      <xdr:rowOff>17735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431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8862</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52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4506</xdr:rowOff>
    </xdr:from>
    <xdr:to>
      <xdr:col>116</xdr:col>
      <xdr:colOff>63500</xdr:colOff>
      <xdr:row>58</xdr:row>
      <xdr:rowOff>6334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48606"/>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6334</xdr:rowOff>
    </xdr:from>
    <xdr:to>
      <xdr:col>111</xdr:col>
      <xdr:colOff>177800</xdr:colOff>
      <xdr:row>58</xdr:row>
      <xdr:rowOff>8164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95043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8164</xdr:rowOff>
    </xdr:from>
    <xdr:to>
      <xdr:col>107</xdr:col>
      <xdr:colOff>50800</xdr:colOff>
      <xdr:row>58</xdr:row>
      <xdr:rowOff>9855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952264"/>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9855</xdr:rowOff>
    </xdr:from>
    <xdr:to>
      <xdr:col>102</xdr:col>
      <xdr:colOff>114300</xdr:colOff>
      <xdr:row>58</xdr:row>
      <xdr:rowOff>11821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95395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65569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125156</xdr:rowOff>
    </xdr:from>
    <xdr:to>
      <xdr:col>116</xdr:col>
      <xdr:colOff>114300</xdr:colOff>
      <xdr:row>58</xdr:row>
      <xdr:rowOff>55306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9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103583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7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126984</xdr:rowOff>
    </xdr:from>
    <xdr:to>
      <xdr:col>112</xdr:col>
      <xdr:colOff>38100</xdr:colOff>
      <xdr:row>58</xdr:row>
      <xdr:rowOff>57134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48261</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99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128814</xdr:rowOff>
    </xdr:from>
    <xdr:to>
      <xdr:col>107</xdr:col>
      <xdr:colOff>101600</xdr:colOff>
      <xdr:row>58</xdr:row>
      <xdr:rowOff>58964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50091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99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130505</xdr:rowOff>
    </xdr:from>
    <xdr:to>
      <xdr:col>102</xdr:col>
      <xdr:colOff>165100</xdr:colOff>
      <xdr:row>58</xdr:row>
      <xdr:rowOff>60655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9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51782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99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132471</xdr:rowOff>
    </xdr:from>
    <xdr:to>
      <xdr:col>98</xdr:col>
      <xdr:colOff>38100</xdr:colOff>
      <xdr:row>58</xdr:row>
      <xdr:rowOff>62621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53748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81293</xdr:rowOff>
    </xdr:from>
    <xdr:to>
      <xdr:col>116</xdr:col>
      <xdr:colOff>63500</xdr:colOff>
      <xdr:row>75</xdr:row>
      <xdr:rowOff>47422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597143"/>
          <a:ext cx="838200" cy="30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81293</xdr:rowOff>
    </xdr:from>
    <xdr:to>
      <xdr:col>111</xdr:col>
      <xdr:colOff>177800</xdr:colOff>
      <xdr:row>73</xdr:row>
      <xdr:rowOff>138100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597143"/>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138100</xdr:rowOff>
    </xdr:from>
    <xdr:to>
      <xdr:col>107</xdr:col>
      <xdr:colOff>50800</xdr:colOff>
      <xdr:row>76</xdr:row>
      <xdr:rowOff>46583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53950"/>
          <a:ext cx="889000" cy="42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46583</xdr:rowOff>
    </xdr:from>
    <xdr:to>
      <xdr:col>102</xdr:col>
      <xdr:colOff>114300</xdr:colOff>
      <xdr:row>76</xdr:row>
      <xdr:rowOff>81178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7678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101740</xdr:rowOff>
    </xdr:from>
    <xdr:to>
      <xdr:col>98</xdr:col>
      <xdr:colOff>38100</xdr:colOff>
      <xdr:row>78</xdr:row>
      <xdr:rowOff>31890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23017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168072</xdr:rowOff>
    </xdr:from>
    <xdr:to>
      <xdr:col>116</xdr:col>
      <xdr:colOff>114300</xdr:colOff>
      <xdr:row>75</xdr:row>
      <xdr:rowOff>98222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146499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30493</xdr:rowOff>
    </xdr:from>
    <xdr:to>
      <xdr:col>112</xdr:col>
      <xdr:colOff>38100</xdr:colOff>
      <xdr:row>73</xdr:row>
      <xdr:rowOff>132093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148620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87300</xdr:rowOff>
    </xdr:from>
    <xdr:to>
      <xdr:col>107</xdr:col>
      <xdr:colOff>101600</xdr:colOff>
      <xdr:row>74</xdr:row>
      <xdr:rowOff>17450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6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33977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3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167233</xdr:rowOff>
    </xdr:from>
    <xdr:to>
      <xdr:col>102</xdr:col>
      <xdr:colOff>165100</xdr:colOff>
      <xdr:row>76</xdr:row>
      <xdr:rowOff>97383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88510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1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30378</xdr:rowOff>
    </xdr:from>
    <xdr:to>
      <xdr:col>98</xdr:col>
      <xdr:colOff>38100</xdr:colOff>
      <xdr:row>76</xdr:row>
      <xdr:rowOff>131978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148506</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8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200">
              <a:latin typeface="ＭＳ Ｐゴシック" panose="020B0600070205080204" pitchFamily="50" charset="-128"/>
              <a:ea typeface="ＭＳ Ｐゴシック" panose="020B0600070205080204" pitchFamily="50" charset="-128"/>
            </a:rPr>
            <a:t>579,000</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　物件費は、住民一人当たり</a:t>
          </a:r>
          <a:r>
            <a:rPr kumimoji="1" lang="en-US" altLang="ja-JP" sz="1200">
              <a:latin typeface="ＭＳ Ｐゴシック" panose="020B0600070205080204" pitchFamily="50" charset="-128"/>
              <a:ea typeface="ＭＳ Ｐゴシック" panose="020B0600070205080204" pitchFamily="50" charset="-128"/>
            </a:rPr>
            <a:t>95,352</a:t>
          </a:r>
          <a:r>
            <a:rPr kumimoji="1" lang="ja-JP" altLang="en-US" sz="1200">
              <a:latin typeface="ＭＳ Ｐゴシック" panose="020B0600070205080204" pitchFamily="50" charset="-128"/>
              <a:ea typeface="ＭＳ Ｐゴシック" panose="020B0600070205080204" pitchFamily="50" charset="-128"/>
            </a:rPr>
            <a:t>円と減少しているが、依然として類似団体平均より高い水準となっている。公共施設の維持管理費が増加傾向にあるため、公共施設の統廃合を推進し、経費削減に努める。</a:t>
          </a:r>
        </a:p>
        <a:p>
          <a:r>
            <a:rPr kumimoji="1" lang="ja-JP" altLang="en-US" sz="1200">
              <a:latin typeface="ＭＳ Ｐゴシック" panose="020B0600070205080204" pitchFamily="50" charset="-128"/>
              <a:ea typeface="ＭＳ Ｐゴシック" panose="020B0600070205080204" pitchFamily="50" charset="-128"/>
            </a:rPr>
            <a:t>　維持補修費は、類似団体平均より低い水準となっているものの、住民一人当たり</a:t>
          </a:r>
          <a:r>
            <a:rPr kumimoji="1" lang="en-US" altLang="ja-JP" sz="1200">
              <a:latin typeface="ＭＳ Ｐゴシック" panose="020B0600070205080204" pitchFamily="50" charset="-128"/>
              <a:ea typeface="ＭＳ Ｐゴシック" panose="020B0600070205080204" pitchFamily="50" charset="-128"/>
            </a:rPr>
            <a:t>9,723</a:t>
          </a:r>
          <a:r>
            <a:rPr kumimoji="1" lang="ja-JP" altLang="en-US" sz="1200">
              <a:latin typeface="ＭＳ Ｐゴシック" panose="020B0600070205080204" pitchFamily="50" charset="-128"/>
              <a:ea typeface="ＭＳ Ｐゴシック" panose="020B0600070205080204" pitchFamily="50" charset="-128"/>
            </a:rPr>
            <a:t>円と増加している。公共施設の統廃合を推進し、経費削減に努める。</a:t>
          </a:r>
        </a:p>
        <a:p>
          <a:r>
            <a:rPr kumimoji="1" lang="ja-JP" altLang="en-US" sz="1200">
              <a:latin typeface="ＭＳ Ｐゴシック" panose="020B0600070205080204" pitchFamily="50" charset="-128"/>
              <a:ea typeface="ＭＳ Ｐゴシック" panose="020B0600070205080204" pitchFamily="50" charset="-128"/>
            </a:rPr>
            <a:t>　扶助費は、引き続き類似団体平均より低い水準となっているものの、認定こども園運営費負担金事務の増等により、住民一人当たり</a:t>
          </a:r>
          <a:r>
            <a:rPr kumimoji="1" lang="en-US" altLang="ja-JP" sz="1200">
              <a:latin typeface="ＭＳ Ｐゴシック" panose="020B0600070205080204" pitchFamily="50" charset="-128"/>
              <a:ea typeface="ＭＳ Ｐゴシック" panose="020B0600070205080204" pitchFamily="50" charset="-128"/>
            </a:rPr>
            <a:t>104,873</a:t>
          </a:r>
          <a:r>
            <a:rPr kumimoji="1" lang="ja-JP" altLang="en-US" sz="1200">
              <a:latin typeface="ＭＳ Ｐゴシック" panose="020B0600070205080204" pitchFamily="50" charset="-128"/>
              <a:ea typeface="ＭＳ Ｐゴシック" panose="020B0600070205080204" pitchFamily="50" charset="-128"/>
            </a:rPr>
            <a:t>円と増加している。</a:t>
          </a:r>
        </a:p>
        <a:p>
          <a:r>
            <a:rPr kumimoji="1" lang="ja-JP" altLang="en-US" sz="1200">
              <a:latin typeface="ＭＳ Ｐゴシック" panose="020B0600070205080204" pitchFamily="50" charset="-128"/>
              <a:ea typeface="ＭＳ Ｐゴシック" panose="020B0600070205080204" pitchFamily="50" charset="-128"/>
            </a:rPr>
            <a:t>　普通建設事業費は、伊達小学校改築事業や認定こども園整備事業の減等により住民一人当たり</a:t>
          </a:r>
          <a:r>
            <a:rPr kumimoji="1" lang="en-US" altLang="ja-JP" sz="1200">
              <a:latin typeface="ＭＳ Ｐゴシック" panose="020B0600070205080204" pitchFamily="50" charset="-128"/>
              <a:ea typeface="ＭＳ Ｐゴシック" panose="020B0600070205080204" pitchFamily="50" charset="-128"/>
            </a:rPr>
            <a:t>51,930</a:t>
          </a:r>
          <a:r>
            <a:rPr kumimoji="1" lang="ja-JP" altLang="en-US" sz="1200">
              <a:latin typeface="ＭＳ Ｐゴシック" panose="020B0600070205080204" pitchFamily="50" charset="-128"/>
              <a:ea typeface="ＭＳ Ｐゴシック" panose="020B0600070205080204" pitchFamily="50" charset="-128"/>
            </a:rPr>
            <a:t>円と減少し、類似団体平均より低い水準に転じた。</a:t>
          </a:r>
        </a:p>
        <a:p>
          <a:r>
            <a:rPr kumimoji="1" lang="ja-JP" altLang="en-US" sz="1200">
              <a:latin typeface="ＭＳ Ｐゴシック" panose="020B0600070205080204" pitchFamily="50" charset="-128"/>
              <a:ea typeface="ＭＳ Ｐゴシック" panose="020B0600070205080204" pitchFamily="50" charset="-128"/>
            </a:rPr>
            <a:t>　公債費は、地方債元金の償還額増により、住民一人当たり</a:t>
          </a:r>
          <a:r>
            <a:rPr kumimoji="1" lang="en-US" altLang="ja-JP" sz="1200">
              <a:latin typeface="ＭＳ Ｐゴシック" panose="020B0600070205080204" pitchFamily="50" charset="-128"/>
              <a:ea typeface="ＭＳ Ｐゴシック" panose="020B0600070205080204" pitchFamily="50" charset="-128"/>
            </a:rPr>
            <a:t>68,858</a:t>
          </a:r>
          <a:r>
            <a:rPr kumimoji="1" lang="ja-JP" altLang="en-US" sz="1200">
              <a:latin typeface="ＭＳ Ｐゴシック" panose="020B0600070205080204" pitchFamily="50" charset="-128"/>
              <a:ea typeface="ＭＳ Ｐゴシック" panose="020B0600070205080204" pitchFamily="50" charset="-128"/>
            </a:rPr>
            <a:t>円となっており、依然として類似団体平均と比較して高い水準となっている。財政計画に基づく適正な起債管理や、既存事業の見直しにより地方債の発行を抑制することで公債費抑制に努める。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55,997
55,390
265.12
33,942,701
32,425,507
1,448,409
17,759,721
39,124,682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42926</xdr:rowOff>
    </xdr:from>
    <xdr:to>
      <xdr:col>24</xdr:col>
      <xdr:colOff>63500</xdr:colOff>
      <xdr:row>34</xdr:row>
      <xdr:rowOff>63881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72226"/>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42926</xdr:rowOff>
    </xdr:from>
    <xdr:to>
      <xdr:col>19</xdr:col>
      <xdr:colOff>177800</xdr:colOff>
      <xdr:row>34</xdr:row>
      <xdr:rowOff>117983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72226"/>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117983</xdr:rowOff>
    </xdr:from>
    <xdr:to>
      <xdr:col>15</xdr:col>
      <xdr:colOff>50800</xdr:colOff>
      <xdr:row>35</xdr:row>
      <xdr:rowOff>10160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7283"/>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135890</xdr:rowOff>
    </xdr:from>
    <xdr:to>
      <xdr:col>10</xdr:col>
      <xdr:colOff>114300</xdr:colOff>
      <xdr:row>35</xdr:row>
      <xdr:rowOff>10160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51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61468</xdr:rowOff>
    </xdr:from>
    <xdr:to>
      <xdr:col>6</xdr:col>
      <xdr:colOff>38100</xdr:colOff>
      <xdr:row>35</xdr:row>
      <xdr:rowOff>163068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154195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13081</xdr:rowOff>
    </xdr:from>
    <xdr:to>
      <xdr:col>24</xdr:col>
      <xdr:colOff>114300</xdr:colOff>
      <xdr:row>34</xdr:row>
      <xdr:rowOff>114681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35958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163576</xdr:rowOff>
    </xdr:from>
    <xdr:to>
      <xdr:col>20</xdr:col>
      <xdr:colOff>38100</xdr:colOff>
      <xdr:row>34</xdr:row>
      <xdr:rowOff>93726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110253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9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67183</xdr:rowOff>
    </xdr:from>
    <xdr:to>
      <xdr:col>15</xdr:col>
      <xdr:colOff>101600</xdr:colOff>
      <xdr:row>34</xdr:row>
      <xdr:rowOff>168783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13860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130810</xdr:rowOff>
    </xdr:from>
    <xdr:to>
      <xdr:col>10</xdr:col>
      <xdr:colOff>165100</xdr:colOff>
      <xdr:row>35</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77487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85090</xdr:rowOff>
    </xdr:from>
    <xdr:to>
      <xdr:col>6</xdr:col>
      <xdr:colOff>38100</xdr:colOff>
      <xdr:row>35</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31767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47007</xdr:rowOff>
    </xdr:from>
    <xdr:to>
      <xdr:col>24</xdr:col>
      <xdr:colOff>63500</xdr:colOff>
      <xdr:row>55</xdr:row>
      <xdr:rowOff>152872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76757"/>
          <a:ext cx="838200" cy="1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136975</xdr:rowOff>
    </xdr:from>
    <xdr:to>
      <xdr:col>19</xdr:col>
      <xdr:colOff>177800</xdr:colOff>
      <xdr:row>55</xdr:row>
      <xdr:rowOff>152872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66725"/>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136975</xdr:rowOff>
    </xdr:from>
    <xdr:to>
      <xdr:col>15</xdr:col>
      <xdr:colOff>50800</xdr:colOff>
      <xdr:row>55</xdr:row>
      <xdr:rowOff>170469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66725"/>
          <a:ext cx="889000" cy="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34745</xdr:rowOff>
    </xdr:from>
    <xdr:to>
      <xdr:col>10</xdr:col>
      <xdr:colOff>114300</xdr:colOff>
      <xdr:row>55</xdr:row>
      <xdr:rowOff>170469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93045"/>
          <a:ext cx="889000" cy="30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151139</xdr:rowOff>
    </xdr:from>
    <xdr:to>
      <xdr:col>6</xdr:col>
      <xdr:colOff>38100</xdr:colOff>
      <xdr:row>54</xdr:row>
      <xdr:rowOff>81289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97816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1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167657</xdr:rowOff>
    </xdr:from>
    <xdr:to>
      <xdr:col>24</xdr:col>
      <xdr:colOff>114300</xdr:colOff>
      <xdr:row>55</xdr:row>
      <xdr:rowOff>97807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19084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102072</xdr:rowOff>
    </xdr:from>
    <xdr:to>
      <xdr:col>20</xdr:col>
      <xdr:colOff>38100</xdr:colOff>
      <xdr:row>56</xdr:row>
      <xdr:rowOff>32222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3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48749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0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86175</xdr:rowOff>
    </xdr:from>
    <xdr:to>
      <xdr:col>15</xdr:col>
      <xdr:colOff>101600</xdr:colOff>
      <xdr:row>56</xdr:row>
      <xdr:rowOff>16325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32852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9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119669</xdr:rowOff>
    </xdr:from>
    <xdr:to>
      <xdr:col>10</xdr:col>
      <xdr:colOff>165100</xdr:colOff>
      <xdr:row>56</xdr:row>
      <xdr:rowOff>49819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66346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2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155395</xdr:rowOff>
    </xdr:from>
    <xdr:to>
      <xdr:col>6</xdr:col>
      <xdr:colOff>38100</xdr:colOff>
      <xdr:row>54</xdr:row>
      <xdr:rowOff>85545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76672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3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123306</xdr:rowOff>
    </xdr:from>
    <xdr:to>
      <xdr:col>24</xdr:col>
      <xdr:colOff>63500</xdr:colOff>
      <xdr:row>77</xdr:row>
      <xdr:rowOff>55456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53506"/>
          <a:ext cx="838200" cy="10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123306</xdr:rowOff>
    </xdr:from>
    <xdr:to>
      <xdr:col>19</xdr:col>
      <xdr:colOff>177800</xdr:colOff>
      <xdr:row>77</xdr:row>
      <xdr:rowOff>126540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3506"/>
          <a:ext cx="889000" cy="17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11216</xdr:rowOff>
    </xdr:from>
    <xdr:to>
      <xdr:col>15</xdr:col>
      <xdr:colOff>50800</xdr:colOff>
      <xdr:row>77</xdr:row>
      <xdr:rowOff>126540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2866"/>
          <a:ext cx="889000" cy="1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44733</xdr:rowOff>
    </xdr:from>
    <xdr:to>
      <xdr:col>10</xdr:col>
      <xdr:colOff>114300</xdr:colOff>
      <xdr:row>77</xdr:row>
      <xdr:rowOff>11216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03483"/>
          <a:ext cx="889000" cy="30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79973</xdr:rowOff>
    </xdr:from>
    <xdr:to>
      <xdr:col>6</xdr:col>
      <xdr:colOff>38100</xdr:colOff>
      <xdr:row>79</xdr:row>
      <xdr:rowOff>10123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4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4656</xdr:rowOff>
    </xdr:from>
    <xdr:to>
      <xdr:col>24</xdr:col>
      <xdr:colOff>114300</xdr:colOff>
      <xdr:row>77</xdr:row>
      <xdr:rowOff>106256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154533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72506</xdr:rowOff>
    </xdr:from>
    <xdr:to>
      <xdr:col>20</xdr:col>
      <xdr:colOff>38100</xdr:colOff>
      <xdr:row>77</xdr:row>
      <xdr:rowOff>2656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165233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75740</xdr:rowOff>
    </xdr:from>
    <xdr:to>
      <xdr:col>15</xdr:col>
      <xdr:colOff>101600</xdr:colOff>
      <xdr:row>78</xdr:row>
      <xdr:rowOff>5890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168467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131866</xdr:rowOff>
    </xdr:from>
    <xdr:to>
      <xdr:col>10</xdr:col>
      <xdr:colOff>165100</xdr:colOff>
      <xdr:row>77</xdr:row>
      <xdr:rowOff>62016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53143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165383</xdr:rowOff>
    </xdr:from>
    <xdr:to>
      <xdr:col>6</xdr:col>
      <xdr:colOff>38100</xdr:colOff>
      <xdr:row>75</xdr:row>
      <xdr:rowOff>95533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112060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143320</xdr:rowOff>
    </xdr:from>
    <xdr:to>
      <xdr:col>24</xdr:col>
      <xdr:colOff>63500</xdr:colOff>
      <xdr:row>97</xdr:row>
      <xdr:rowOff>57804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31070"/>
          <a:ext cx="838200" cy="25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120250</xdr:rowOff>
    </xdr:from>
    <xdr:to>
      <xdr:col>19</xdr:col>
      <xdr:colOff>177800</xdr:colOff>
      <xdr:row>95</xdr:row>
      <xdr:rowOff>143320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36550"/>
          <a:ext cx="889000" cy="19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120250</xdr:rowOff>
    </xdr:from>
    <xdr:to>
      <xdr:col>15</xdr:col>
      <xdr:colOff>50800</xdr:colOff>
      <xdr:row>95</xdr:row>
      <xdr:rowOff>25457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36550"/>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25457</xdr:rowOff>
    </xdr:from>
    <xdr:to>
      <xdr:col>10</xdr:col>
      <xdr:colOff>114300</xdr:colOff>
      <xdr:row>97</xdr:row>
      <xdr:rowOff>128308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13207"/>
          <a:ext cx="889000" cy="4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164985</xdr:rowOff>
    </xdr:from>
    <xdr:to>
      <xdr:col>6</xdr:col>
      <xdr:colOff>38100</xdr:colOff>
      <xdr:row>96</xdr:row>
      <xdr:rowOff>95135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111662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7004</xdr:rowOff>
    </xdr:from>
    <xdr:to>
      <xdr:col>24</xdr:col>
      <xdr:colOff>114300</xdr:colOff>
      <xdr:row>97</xdr:row>
      <xdr:rowOff>108604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92520</xdr:rowOff>
    </xdr:from>
    <xdr:to>
      <xdr:col>20</xdr:col>
      <xdr:colOff>38100</xdr:colOff>
      <xdr:row>96</xdr:row>
      <xdr:rowOff>22670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13797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69450</xdr:rowOff>
    </xdr:from>
    <xdr:to>
      <xdr:col>15</xdr:col>
      <xdr:colOff>101600</xdr:colOff>
      <xdr:row>94</xdr:row>
      <xdr:rowOff>171050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146107</xdr:rowOff>
    </xdr:from>
    <xdr:to>
      <xdr:col>10</xdr:col>
      <xdr:colOff>165100</xdr:colOff>
      <xdr:row>95</xdr:row>
      <xdr:rowOff>76257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92784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77508</xdr:rowOff>
    </xdr:from>
    <xdr:to>
      <xdr:col>6</xdr:col>
      <xdr:colOff>38100</xdr:colOff>
      <xdr:row>98</xdr:row>
      <xdr:rowOff>7658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170235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57633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6401283"/>
          <a:ext cx="1270" cy="32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49090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56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61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37</xdr:row>
      <xdr:rowOff>57633</xdr:rowOff>
    </xdr:from>
    <xdr:to>
      <xdr:col>55</xdr:col>
      <xdr:colOff>88900</xdr:colOff>
      <xdr:row>37</xdr:row>
      <xdr:rowOff>57633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401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103048</xdr:rowOff>
    </xdr:from>
    <xdr:to>
      <xdr:col>55</xdr:col>
      <xdr:colOff>0</xdr:colOff>
      <xdr:row>39</xdr:row>
      <xdr:rowOff>24257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46698"/>
          <a:ext cx="838200" cy="2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137990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16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115113</xdr:rowOff>
    </xdr:from>
    <xdr:to>
      <xdr:col>55</xdr:col>
      <xdr:colOff>50800</xdr:colOff>
      <xdr:row>39</xdr:row>
      <xdr:rowOff>45263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50393</xdr:rowOff>
    </xdr:from>
    <xdr:to>
      <xdr:col>50</xdr:col>
      <xdr:colOff>114300</xdr:colOff>
      <xdr:row>37</xdr:row>
      <xdr:rowOff>103048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365343"/>
          <a:ext cx="889000" cy="108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107264</xdr:rowOff>
    </xdr:from>
    <xdr:to>
      <xdr:col>50</xdr:col>
      <xdr:colOff>165100</xdr:colOff>
      <xdr:row>39</xdr:row>
      <xdr:rowOff>37414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2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28541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1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50393</xdr:rowOff>
    </xdr:from>
    <xdr:to>
      <xdr:col>45</xdr:col>
      <xdr:colOff>177800</xdr:colOff>
      <xdr:row>39</xdr:row>
      <xdr:rowOff>27457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365343"/>
          <a:ext cx="889000" cy="13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7891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24714</xdr:rowOff>
    </xdr:from>
    <xdr:to>
      <xdr:col>41</xdr:col>
      <xdr:colOff>50800</xdr:colOff>
      <xdr:row>39</xdr:row>
      <xdr:rowOff>27457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112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118466</xdr:rowOff>
    </xdr:from>
    <xdr:to>
      <xdr:col>41</xdr:col>
      <xdr:colOff>101600</xdr:colOff>
      <xdr:row>39</xdr:row>
      <xdr:rowOff>48616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65143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135382</xdr:rowOff>
    </xdr:from>
    <xdr:to>
      <xdr:col>36</xdr:col>
      <xdr:colOff>165100</xdr:colOff>
      <xdr:row>39</xdr:row>
      <xdr:rowOff>65532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82059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2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144907</xdr:rowOff>
    </xdr:from>
    <xdr:to>
      <xdr:col>55</xdr:col>
      <xdr:colOff>50800</xdr:colOff>
      <xdr:row>39</xdr:row>
      <xdr:rowOff>75057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93540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08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52248</xdr:rowOff>
    </xdr:from>
    <xdr:to>
      <xdr:col>50</xdr:col>
      <xdr:colOff>165100</xdr:colOff>
      <xdr:row>37</xdr:row>
      <xdr:rowOff>153848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170375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1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171043</xdr:rowOff>
    </xdr:from>
    <xdr:to>
      <xdr:col>46</xdr:col>
      <xdr:colOff>38100</xdr:colOff>
      <xdr:row>31</xdr:row>
      <xdr:rowOff>101193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117720</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0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148107</xdr:rowOff>
    </xdr:from>
    <xdr:to>
      <xdr:col>41</xdr:col>
      <xdr:colOff>101600</xdr:colOff>
      <xdr:row>39</xdr:row>
      <xdr:rowOff>78257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69384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145364</xdr:rowOff>
    </xdr:from>
    <xdr:to>
      <xdr:col>36</xdr:col>
      <xdr:colOff>165100</xdr:colOff>
      <xdr:row>39</xdr:row>
      <xdr:rowOff>75514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66641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5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124024</xdr:rowOff>
    </xdr:from>
    <xdr:to>
      <xdr:col>55</xdr:col>
      <xdr:colOff>0</xdr:colOff>
      <xdr:row>58</xdr:row>
      <xdr:rowOff>14476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896674"/>
          <a:ext cx="838200" cy="6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14476</xdr:rowOff>
    </xdr:from>
    <xdr:to>
      <xdr:col>50</xdr:col>
      <xdr:colOff>114300</xdr:colOff>
      <xdr:row>58</xdr:row>
      <xdr:rowOff>16468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58576"/>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163295</xdr:rowOff>
    </xdr:from>
    <xdr:to>
      <xdr:col>45</xdr:col>
      <xdr:colOff>177800</xdr:colOff>
      <xdr:row>58</xdr:row>
      <xdr:rowOff>16468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35945"/>
          <a:ext cx="8890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88102</xdr:rowOff>
    </xdr:from>
    <xdr:to>
      <xdr:col>41</xdr:col>
      <xdr:colOff>50800</xdr:colOff>
      <xdr:row>57</xdr:row>
      <xdr:rowOff>163295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60752"/>
          <a:ext cx="889000" cy="7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29742</xdr:rowOff>
    </xdr:from>
    <xdr:to>
      <xdr:col>36</xdr:col>
      <xdr:colOff>165100</xdr:colOff>
      <xdr:row>57</xdr:row>
      <xdr:rowOff>131342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0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147869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7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73224</xdr:rowOff>
    </xdr:from>
    <xdr:to>
      <xdr:col>55</xdr:col>
      <xdr:colOff>50800</xdr:colOff>
      <xdr:row>58</xdr:row>
      <xdr:rowOff>3374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4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51651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2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135126</xdr:rowOff>
    </xdr:from>
    <xdr:to>
      <xdr:col>50</xdr:col>
      <xdr:colOff>165100</xdr:colOff>
      <xdr:row>58</xdr:row>
      <xdr:rowOff>65276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0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56403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0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137118</xdr:rowOff>
    </xdr:from>
    <xdr:to>
      <xdr:col>46</xdr:col>
      <xdr:colOff>38100</xdr:colOff>
      <xdr:row>58</xdr:row>
      <xdr:rowOff>67268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58395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0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112495</xdr:rowOff>
    </xdr:from>
    <xdr:to>
      <xdr:col>41</xdr:col>
      <xdr:colOff>101600</xdr:colOff>
      <xdr:row>58</xdr:row>
      <xdr:rowOff>42645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33772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7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37302</xdr:rowOff>
    </xdr:from>
    <xdr:to>
      <xdr:col>36</xdr:col>
      <xdr:colOff>165100</xdr:colOff>
      <xdr:row>57</xdr:row>
      <xdr:rowOff>138902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0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130029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0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108838</xdr:rowOff>
    </xdr:from>
    <xdr:to>
      <xdr:col>55</xdr:col>
      <xdr:colOff>0</xdr:colOff>
      <xdr:row>77</xdr:row>
      <xdr:rowOff>93314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39038"/>
          <a:ext cx="838200" cy="15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108838</xdr:rowOff>
    </xdr:from>
    <xdr:to>
      <xdr:col>50</xdr:col>
      <xdr:colOff>114300</xdr:colOff>
      <xdr:row>76</xdr:row>
      <xdr:rowOff>133280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39038"/>
          <a:ext cx="889000" cy="2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133280</xdr:rowOff>
    </xdr:from>
    <xdr:to>
      <xdr:col>45</xdr:col>
      <xdr:colOff>177800</xdr:colOff>
      <xdr:row>77</xdr:row>
      <xdr:rowOff>12122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163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12122</xdr:rowOff>
    </xdr:from>
    <xdr:to>
      <xdr:col>41</xdr:col>
      <xdr:colOff>50800</xdr:colOff>
      <xdr:row>77</xdr:row>
      <xdr:rowOff>79539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13772"/>
          <a:ext cx="889000" cy="6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1175</xdr:rowOff>
    </xdr:from>
    <xdr:to>
      <xdr:col>36</xdr:col>
      <xdr:colOff>165100</xdr:colOff>
      <xdr:row>77</xdr:row>
      <xdr:rowOff>102775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119302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7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42514</xdr:rowOff>
    </xdr:from>
    <xdr:to>
      <xdr:col>55</xdr:col>
      <xdr:colOff>50800</xdr:colOff>
      <xdr:row>77</xdr:row>
      <xdr:rowOff>144114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20941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58038</xdr:rowOff>
    </xdr:from>
    <xdr:to>
      <xdr:col>50</xdr:col>
      <xdr:colOff>165100</xdr:colOff>
      <xdr:row>76</xdr:row>
      <xdr:rowOff>159638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82480</xdr:rowOff>
    </xdr:from>
    <xdr:to>
      <xdr:col>46</xdr:col>
      <xdr:colOff>38100</xdr:colOff>
      <xdr:row>77</xdr:row>
      <xdr:rowOff>12630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132772</xdr:rowOff>
    </xdr:from>
    <xdr:to>
      <xdr:col>41</xdr:col>
      <xdr:colOff>101600</xdr:colOff>
      <xdr:row>77</xdr:row>
      <xdr:rowOff>62922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54049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2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28739</xdr:rowOff>
    </xdr:from>
    <xdr:to>
      <xdr:col>36</xdr:col>
      <xdr:colOff>165100</xdr:colOff>
      <xdr:row>77</xdr:row>
      <xdr:rowOff>130339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3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121466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2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149563</xdr:rowOff>
    </xdr:from>
    <xdr:to>
      <xdr:col>55</xdr:col>
      <xdr:colOff>0</xdr:colOff>
      <xdr:row>98</xdr:row>
      <xdr:rowOff>95597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80213"/>
          <a:ext cx="838200" cy="11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91891</xdr:rowOff>
    </xdr:from>
    <xdr:to>
      <xdr:col>50</xdr:col>
      <xdr:colOff>114300</xdr:colOff>
      <xdr:row>97</xdr:row>
      <xdr:rowOff>149563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22541"/>
          <a:ext cx="889000" cy="5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91891</xdr:rowOff>
    </xdr:from>
    <xdr:to>
      <xdr:col>45</xdr:col>
      <xdr:colOff>177800</xdr:colOff>
      <xdr:row>97</xdr:row>
      <xdr:rowOff>143032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22541"/>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88444</xdr:rowOff>
    </xdr:from>
    <xdr:to>
      <xdr:col>41</xdr:col>
      <xdr:colOff>50800</xdr:colOff>
      <xdr:row>97</xdr:row>
      <xdr:rowOff>143032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19094"/>
          <a:ext cx="889000" cy="5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4040</xdr:rowOff>
    </xdr:from>
    <xdr:to>
      <xdr:col>36</xdr:col>
      <xdr:colOff>165100</xdr:colOff>
      <xdr:row>97</xdr:row>
      <xdr:rowOff>105640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3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122167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0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44797</xdr:rowOff>
    </xdr:from>
    <xdr:to>
      <xdr:col>55</xdr:col>
      <xdr:colOff>50800</xdr:colOff>
      <xdr:row>98</xdr:row>
      <xdr:rowOff>146397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4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23224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2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98763</xdr:rowOff>
    </xdr:from>
    <xdr:to>
      <xdr:col>50</xdr:col>
      <xdr:colOff>165100</xdr:colOff>
      <xdr:row>98</xdr:row>
      <xdr:rowOff>28913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20040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2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41091</xdr:rowOff>
    </xdr:from>
    <xdr:to>
      <xdr:col>46</xdr:col>
      <xdr:colOff>38100</xdr:colOff>
      <xdr:row>97</xdr:row>
      <xdr:rowOff>142691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7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133818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6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92232</xdr:rowOff>
    </xdr:from>
    <xdr:to>
      <xdr:col>41</xdr:col>
      <xdr:colOff>101600</xdr:colOff>
      <xdr:row>98</xdr:row>
      <xdr:rowOff>22382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1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37644</xdr:rowOff>
    </xdr:from>
    <xdr:to>
      <xdr:col>36</xdr:col>
      <xdr:colOff>165100</xdr:colOff>
      <xdr:row>97</xdr:row>
      <xdr:rowOff>139244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130371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24028</xdr:rowOff>
    </xdr:from>
    <xdr:to>
      <xdr:col>85</xdr:col>
      <xdr:colOff>127000</xdr:colOff>
      <xdr:row>36</xdr:row>
      <xdr:rowOff>68339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96228"/>
          <a:ext cx="838200" cy="4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97523</xdr:rowOff>
    </xdr:from>
    <xdr:to>
      <xdr:col>81</xdr:col>
      <xdr:colOff>50800</xdr:colOff>
      <xdr:row>36</xdr:row>
      <xdr:rowOff>68339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098273"/>
          <a:ext cx="8890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72453</xdr:rowOff>
    </xdr:from>
    <xdr:to>
      <xdr:col>76</xdr:col>
      <xdr:colOff>114300</xdr:colOff>
      <xdr:row>35</xdr:row>
      <xdr:rowOff>97523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073203"/>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56871</xdr:rowOff>
    </xdr:from>
    <xdr:to>
      <xdr:col>71</xdr:col>
      <xdr:colOff>177800</xdr:colOff>
      <xdr:row>35</xdr:row>
      <xdr:rowOff>72453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371821"/>
          <a:ext cx="889000" cy="70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162814</xdr:rowOff>
    </xdr:from>
    <xdr:to>
      <xdr:col>67</xdr:col>
      <xdr:colOff>101600</xdr:colOff>
      <xdr:row>36</xdr:row>
      <xdr:rowOff>92964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84091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144678</xdr:rowOff>
    </xdr:from>
    <xdr:to>
      <xdr:col>85</xdr:col>
      <xdr:colOff>177800</xdr:colOff>
      <xdr:row>36</xdr:row>
      <xdr:rowOff>74828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167555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17539</xdr:rowOff>
    </xdr:from>
    <xdr:to>
      <xdr:col>81</xdr:col>
      <xdr:colOff>101600</xdr:colOff>
      <xdr:row>36</xdr:row>
      <xdr:rowOff>119139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8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135666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46723</xdr:rowOff>
    </xdr:from>
    <xdr:to>
      <xdr:col>76</xdr:col>
      <xdr:colOff>165100</xdr:colOff>
      <xdr:row>35</xdr:row>
      <xdr:rowOff>148323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164850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2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21653</xdr:rowOff>
    </xdr:from>
    <xdr:to>
      <xdr:col>72</xdr:col>
      <xdr:colOff>38100</xdr:colOff>
      <xdr:row>35</xdr:row>
      <xdr:rowOff>123253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139780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79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6071</xdr:rowOff>
    </xdr:from>
    <xdr:to>
      <xdr:col>67</xdr:col>
      <xdr:colOff>101600</xdr:colOff>
      <xdr:row>31</xdr:row>
      <xdr:rowOff>107671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3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124198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0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74320</xdr:rowOff>
    </xdr:from>
    <xdr:to>
      <xdr:col>85</xdr:col>
      <xdr:colOff>127000</xdr:colOff>
      <xdr:row>56</xdr:row>
      <xdr:rowOff>21286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818270"/>
          <a:ext cx="838200" cy="80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74320</xdr:rowOff>
    </xdr:from>
    <xdr:to>
      <xdr:col>81</xdr:col>
      <xdr:colOff>50800</xdr:colOff>
      <xdr:row>52</xdr:row>
      <xdr:rowOff>120360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818270"/>
          <a:ext cx="889000" cy="21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120360</xdr:rowOff>
    </xdr:from>
    <xdr:to>
      <xdr:col>76</xdr:col>
      <xdr:colOff>114300</xdr:colOff>
      <xdr:row>54</xdr:row>
      <xdr:rowOff>123355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035760"/>
          <a:ext cx="889000" cy="34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123355</xdr:rowOff>
    </xdr:from>
    <xdr:to>
      <xdr:col>71</xdr:col>
      <xdr:colOff>177800</xdr:colOff>
      <xdr:row>55</xdr:row>
      <xdr:rowOff>31549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381655"/>
          <a:ext cx="889000" cy="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32962</xdr:rowOff>
    </xdr:from>
    <xdr:to>
      <xdr:col>67</xdr:col>
      <xdr:colOff>101600</xdr:colOff>
      <xdr:row>55</xdr:row>
      <xdr:rowOff>134562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46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125689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5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141936</xdr:rowOff>
    </xdr:from>
    <xdr:to>
      <xdr:col>85</xdr:col>
      <xdr:colOff>177800</xdr:colOff>
      <xdr:row>56</xdr:row>
      <xdr:rowOff>72086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7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120363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23520</xdr:rowOff>
    </xdr:from>
    <xdr:to>
      <xdr:col>81</xdr:col>
      <xdr:colOff>101600</xdr:colOff>
      <xdr:row>51</xdr:row>
      <xdr:rowOff>125120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76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49</xdr:row>
      <xdr:rowOff>141647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54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69560</xdr:rowOff>
    </xdr:from>
    <xdr:to>
      <xdr:col>76</xdr:col>
      <xdr:colOff>165100</xdr:colOff>
      <xdr:row>52</xdr:row>
      <xdr:rowOff>171160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89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16237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76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72555</xdr:rowOff>
    </xdr:from>
    <xdr:to>
      <xdr:col>72</xdr:col>
      <xdr:colOff>38100</xdr:colOff>
      <xdr:row>55</xdr:row>
      <xdr:rowOff>2705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33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19232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152199</xdr:rowOff>
    </xdr:from>
    <xdr:to>
      <xdr:col>67</xdr:col>
      <xdr:colOff>101600</xdr:colOff>
      <xdr:row>55</xdr:row>
      <xdr:rowOff>82349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1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98876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70287</xdr:rowOff>
    </xdr:from>
    <xdr:to>
      <xdr:col>85</xdr:col>
      <xdr:colOff>127000</xdr:colOff>
      <xdr:row>79</xdr:row>
      <xdr:rowOff>92968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14837"/>
          <a:ext cx="838200" cy="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94600</xdr:rowOff>
    </xdr:from>
    <xdr:to>
      <xdr:col>81</xdr:col>
      <xdr:colOff>50800</xdr:colOff>
      <xdr:row>79</xdr:row>
      <xdr:rowOff>70287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467700"/>
          <a:ext cx="889000" cy="1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52195</xdr:rowOff>
    </xdr:from>
    <xdr:to>
      <xdr:col>76</xdr:col>
      <xdr:colOff>114300</xdr:colOff>
      <xdr:row>78</xdr:row>
      <xdr:rowOff>94600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25295"/>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145366</xdr:rowOff>
    </xdr:from>
    <xdr:to>
      <xdr:col>71</xdr:col>
      <xdr:colOff>177800</xdr:colOff>
      <xdr:row>78</xdr:row>
      <xdr:rowOff>52195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175566"/>
          <a:ext cx="889000" cy="24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115777</xdr:rowOff>
    </xdr:from>
    <xdr:to>
      <xdr:col>67</xdr:col>
      <xdr:colOff>101600</xdr:colOff>
      <xdr:row>79</xdr:row>
      <xdr:rowOff>45927</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8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37054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8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42168</xdr:rowOff>
    </xdr:from>
    <xdr:to>
      <xdr:col>85</xdr:col>
      <xdr:colOff>177800</xdr:colOff>
      <xdr:row>79</xdr:row>
      <xdr:rowOff>143768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128545</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01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19487</xdr:rowOff>
    </xdr:from>
    <xdr:to>
      <xdr:col>81</xdr:col>
      <xdr:colOff>101600</xdr:colOff>
      <xdr:row>79</xdr:row>
      <xdr:rowOff>121087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112214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5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43800</xdr:rowOff>
    </xdr:from>
    <xdr:to>
      <xdr:col>76</xdr:col>
      <xdr:colOff>165100</xdr:colOff>
      <xdr:row>78</xdr:row>
      <xdr:rowOff>145400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1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161927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319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1395</xdr:rowOff>
    </xdr:from>
    <xdr:to>
      <xdr:col>72</xdr:col>
      <xdr:colOff>38100</xdr:colOff>
      <xdr:row>78</xdr:row>
      <xdr:rowOff>102995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7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119522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14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94566</xdr:rowOff>
    </xdr:from>
    <xdr:to>
      <xdr:col>67</xdr:col>
      <xdr:colOff>101600</xdr:colOff>
      <xdr:row>77</xdr:row>
      <xdr:rowOff>24716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41243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89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158347</xdr:rowOff>
    </xdr:from>
    <xdr:to>
      <xdr:col>85</xdr:col>
      <xdr:colOff>127000</xdr:colOff>
      <xdr:row>95</xdr:row>
      <xdr:rowOff>33841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274647"/>
          <a:ext cx="838200" cy="4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33841</xdr:rowOff>
    </xdr:from>
    <xdr:to>
      <xdr:col>81</xdr:col>
      <xdr:colOff>50800</xdr:colOff>
      <xdr:row>95</xdr:row>
      <xdr:rowOff>70402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21591"/>
          <a:ext cx="889000" cy="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70402</xdr:rowOff>
    </xdr:from>
    <xdr:to>
      <xdr:col>76</xdr:col>
      <xdr:colOff>114300</xdr:colOff>
      <xdr:row>96</xdr:row>
      <xdr:rowOff>19097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58152"/>
          <a:ext cx="889000" cy="1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19097</xdr:rowOff>
    </xdr:from>
    <xdr:to>
      <xdr:col>71</xdr:col>
      <xdr:colOff>177800</xdr:colOff>
      <xdr:row>96</xdr:row>
      <xdr:rowOff>88069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78297"/>
          <a:ext cx="889000" cy="6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3158</xdr:rowOff>
    </xdr:from>
    <xdr:to>
      <xdr:col>67</xdr:col>
      <xdr:colOff>101600</xdr:colOff>
      <xdr:row>97</xdr:row>
      <xdr:rowOff>104758</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95885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107547</xdr:rowOff>
    </xdr:from>
    <xdr:to>
      <xdr:col>85</xdr:col>
      <xdr:colOff>177800</xdr:colOff>
      <xdr:row>95</xdr:row>
      <xdr:rowOff>37697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2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130424</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7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154491</xdr:rowOff>
    </xdr:from>
    <xdr:to>
      <xdr:col>81</xdr:col>
      <xdr:colOff>101600</xdr:colOff>
      <xdr:row>95</xdr:row>
      <xdr:rowOff>84641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101168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19602</xdr:rowOff>
    </xdr:from>
    <xdr:to>
      <xdr:col>76</xdr:col>
      <xdr:colOff>165100</xdr:colOff>
      <xdr:row>95</xdr:row>
      <xdr:rowOff>121202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137729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139747</xdr:rowOff>
    </xdr:from>
    <xdr:to>
      <xdr:col>72</xdr:col>
      <xdr:colOff>38100</xdr:colOff>
      <xdr:row>96</xdr:row>
      <xdr:rowOff>69897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61024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37269</xdr:rowOff>
    </xdr:from>
    <xdr:to>
      <xdr:col>67</xdr:col>
      <xdr:colOff>101600</xdr:colOff>
      <xdr:row>96</xdr:row>
      <xdr:rowOff>138869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155396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2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87209</xdr:rowOff>
    </xdr:from>
    <xdr:to>
      <xdr:col>98</xdr:col>
      <xdr:colOff>38100</xdr:colOff>
      <xdr:row>39</xdr:row>
      <xdr:rowOff>17359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0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33885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377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200">
              <a:latin typeface="ＭＳ Ｐゴシック" panose="020B0600070205080204" pitchFamily="50" charset="-128"/>
              <a:ea typeface="ＭＳ Ｐゴシック" panose="020B0600070205080204" pitchFamily="50" charset="-128"/>
            </a:rPr>
            <a:t>579,000</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a:latin typeface="ＭＳ Ｐゴシック" panose="020B0600070205080204" pitchFamily="50" charset="-128"/>
              <a:ea typeface="ＭＳ Ｐゴシック" panose="020B0600070205080204" pitchFamily="50" charset="-128"/>
            </a:rPr>
            <a:t>　総務費は住民一人当たり</a:t>
          </a:r>
          <a:r>
            <a:rPr kumimoji="1" lang="en-US" altLang="ja-JP" sz="1200">
              <a:latin typeface="ＭＳ Ｐゴシック" panose="020B0600070205080204" pitchFamily="50" charset="-128"/>
              <a:ea typeface="ＭＳ Ｐゴシック" panose="020B0600070205080204" pitchFamily="50" charset="-128"/>
            </a:rPr>
            <a:t>132,774</a:t>
          </a:r>
          <a:r>
            <a:rPr kumimoji="1" lang="ja-JP" altLang="en-US" sz="1200">
              <a:latin typeface="ＭＳ Ｐゴシック" panose="020B0600070205080204" pitchFamily="50" charset="-128"/>
              <a:ea typeface="ＭＳ Ｐゴシック" panose="020B0600070205080204" pitchFamily="50" charset="-128"/>
            </a:rPr>
            <a:t>円と増加しており、依然として類似団体平均と比較して高い水準となっている。定額減税に係る市県民税課税事務や総合支所庁舎建設事業に伴い増となったものである。</a:t>
          </a:r>
        </a:p>
        <a:p>
          <a:r>
            <a:rPr kumimoji="1" lang="ja-JP" altLang="en-US" sz="1200">
              <a:latin typeface="ＭＳ Ｐゴシック" panose="020B0600070205080204" pitchFamily="50" charset="-128"/>
              <a:ea typeface="ＭＳ Ｐゴシック" panose="020B0600070205080204" pitchFamily="50" charset="-128"/>
            </a:rPr>
            <a:t>　民生費は住民一人当たり</a:t>
          </a:r>
          <a:r>
            <a:rPr kumimoji="1" lang="en-US" altLang="ja-JP" sz="1200">
              <a:latin typeface="ＭＳ Ｐゴシック" panose="020B0600070205080204" pitchFamily="50" charset="-128"/>
              <a:ea typeface="ＭＳ Ｐゴシック" panose="020B0600070205080204" pitchFamily="50" charset="-128"/>
            </a:rPr>
            <a:t>185,489</a:t>
          </a:r>
          <a:r>
            <a:rPr kumimoji="1" lang="ja-JP" altLang="en-US" sz="1200">
              <a:latin typeface="ＭＳ Ｐゴシック" panose="020B0600070205080204" pitchFamily="50" charset="-128"/>
              <a:ea typeface="ＭＳ Ｐゴシック" panose="020B0600070205080204" pitchFamily="50" charset="-128"/>
            </a:rPr>
            <a:t>円と減少しており、引き続き類似団体平均と比較して低い水準となっている。認定こども園整備事業や放課後児童クラブ建設事業の減等によるものである。</a:t>
          </a:r>
        </a:p>
        <a:p>
          <a:r>
            <a:rPr kumimoji="1" lang="ja-JP" altLang="en-US" sz="1200">
              <a:latin typeface="ＭＳ Ｐゴシック" panose="020B0600070205080204" pitchFamily="50" charset="-128"/>
              <a:ea typeface="ＭＳ Ｐゴシック" panose="020B0600070205080204" pitchFamily="50" charset="-128"/>
            </a:rPr>
            <a:t>　衛生費は住民一人当たり</a:t>
          </a:r>
          <a:r>
            <a:rPr kumimoji="1" lang="en-US" altLang="ja-JP" sz="1200">
              <a:latin typeface="ＭＳ Ｐゴシック" panose="020B0600070205080204" pitchFamily="50" charset="-128"/>
              <a:ea typeface="ＭＳ Ｐゴシック" panose="020B0600070205080204" pitchFamily="50" charset="-128"/>
            </a:rPr>
            <a:t>37,299</a:t>
          </a:r>
          <a:r>
            <a:rPr kumimoji="1" lang="ja-JP" altLang="en-US" sz="1200">
              <a:latin typeface="ＭＳ Ｐゴシック" panose="020B0600070205080204" pitchFamily="50" charset="-128"/>
              <a:ea typeface="ＭＳ Ｐゴシック" panose="020B0600070205080204" pitchFamily="50" charset="-128"/>
            </a:rPr>
            <a:t>円と減少しており、引き続き類似団体平均と比較して低い水準となっている。伊達市保健センター改修・改築事業の減等によるものである。</a:t>
          </a:r>
        </a:p>
        <a:p>
          <a:r>
            <a:rPr kumimoji="1" lang="ja-JP" altLang="en-US" sz="1200">
              <a:latin typeface="ＭＳ Ｐゴシック" panose="020B0600070205080204" pitchFamily="50" charset="-128"/>
              <a:ea typeface="ＭＳ Ｐゴシック" panose="020B0600070205080204" pitchFamily="50" charset="-128"/>
            </a:rPr>
            <a:t>　農林水産業費は引き続き類似団体平均と比較して低い水準となっているものの、住民一人当たり</a:t>
          </a:r>
          <a:r>
            <a:rPr kumimoji="1" lang="en-US" altLang="ja-JP" sz="1200">
              <a:latin typeface="ＭＳ Ｐゴシック" panose="020B0600070205080204" pitchFamily="50" charset="-128"/>
              <a:ea typeface="ＭＳ Ｐゴシック" panose="020B0600070205080204" pitchFamily="50" charset="-128"/>
            </a:rPr>
            <a:t>19,460</a:t>
          </a:r>
          <a:r>
            <a:rPr kumimoji="1" lang="ja-JP" altLang="en-US" sz="1200">
              <a:latin typeface="ＭＳ Ｐゴシック" panose="020B0600070205080204" pitchFamily="50" charset="-128"/>
              <a:ea typeface="ＭＳ Ｐゴシック" panose="020B0600070205080204" pitchFamily="50" charset="-128"/>
            </a:rPr>
            <a:t>円と増加している。農業振興支援事業の増によるものである。</a:t>
          </a:r>
        </a:p>
        <a:p>
          <a:r>
            <a:rPr kumimoji="1" lang="ja-JP" altLang="en-US" sz="1200">
              <a:latin typeface="ＭＳ Ｐゴシック" panose="020B0600070205080204" pitchFamily="50" charset="-128"/>
              <a:ea typeface="ＭＳ Ｐゴシック" panose="020B0600070205080204" pitchFamily="50" charset="-128"/>
            </a:rPr>
            <a:t>　教育費は住民一人当たり</a:t>
          </a:r>
          <a:r>
            <a:rPr kumimoji="1" lang="en-US" altLang="ja-JP" sz="1200">
              <a:latin typeface="ＭＳ Ｐゴシック" panose="020B0600070205080204" pitchFamily="50" charset="-128"/>
              <a:ea typeface="ＭＳ Ｐゴシック" panose="020B0600070205080204" pitchFamily="50" charset="-128"/>
            </a:rPr>
            <a:t>60,180</a:t>
          </a:r>
          <a:r>
            <a:rPr kumimoji="1" lang="ja-JP" altLang="en-US" sz="1200">
              <a:latin typeface="ＭＳ Ｐゴシック" panose="020B0600070205080204" pitchFamily="50" charset="-128"/>
              <a:ea typeface="ＭＳ Ｐゴシック" panose="020B0600070205080204" pitchFamily="50" charset="-128"/>
            </a:rPr>
            <a:t>円と大きく減少しており、類似団体平均と比較して低い水準に転じた。伊達小学校改築事業の減によるものである。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Ｐゴシック" panose="020B0600070205080204" pitchFamily="50" charset="-128"/>
              <a:ea typeface="ＭＳ Ｐゴシック" panose="020B0600070205080204" pitchFamily="50" charset="-128"/>
            </a:rPr>
            <a:t>　令和６年度については、財政調整基金の積立を行ったものの、基金取崩し額が積立額を上回ったため、財政調整基金残高は</a:t>
          </a:r>
          <a:r>
            <a:rPr kumimoji="1" lang="en-US" altLang="ja-JP" sz="1000">
              <a:latin typeface="ＭＳ Ｐゴシック" panose="020B0600070205080204" pitchFamily="50" charset="-128"/>
              <a:ea typeface="ＭＳ Ｐゴシック" panose="020B0600070205080204" pitchFamily="50" charset="-128"/>
            </a:rPr>
            <a:t>0.53</a:t>
          </a:r>
          <a:r>
            <a:rPr kumimoji="1" lang="ja-JP" altLang="en-US" sz="1000">
              <a:latin typeface="ＭＳ Ｐゴシック" panose="020B0600070205080204" pitchFamily="50" charset="-128"/>
              <a:ea typeface="ＭＳ Ｐゴシック" panose="020B0600070205080204" pitchFamily="50" charset="-128"/>
            </a:rPr>
            <a:t>ポイントの減となっている。</a:t>
          </a:r>
        </a:p>
        <a:p>
          <a:r>
            <a:rPr kumimoji="1" lang="ja-JP" altLang="en-US" sz="1000">
              <a:latin typeface="ＭＳ Ｐゴシック" panose="020B0600070205080204" pitchFamily="50" charset="-128"/>
              <a:ea typeface="ＭＳ Ｐゴシック" panose="020B0600070205080204" pitchFamily="50" charset="-128"/>
            </a:rPr>
            <a:t>　実質収支額については、歳入総額が国庫支出金等の減により減少し、歳出総額が普通建設事業費等の減により減少したことで、形式収支が減少し、</a:t>
          </a:r>
          <a:r>
            <a:rPr kumimoji="1" lang="en-US" altLang="ja-JP" sz="1000">
              <a:latin typeface="ＭＳ Ｐゴシック" panose="020B0600070205080204" pitchFamily="50" charset="-128"/>
              <a:ea typeface="ＭＳ Ｐゴシック" panose="020B0600070205080204" pitchFamily="50" charset="-128"/>
            </a:rPr>
            <a:t>3.05</a:t>
          </a:r>
          <a:r>
            <a:rPr kumimoji="1" lang="ja-JP" altLang="en-US" sz="1000">
              <a:latin typeface="ＭＳ Ｐゴシック" panose="020B0600070205080204" pitchFamily="50" charset="-128"/>
              <a:ea typeface="ＭＳ Ｐゴシック" panose="020B0600070205080204" pitchFamily="50" charset="-128"/>
            </a:rPr>
            <a:t>ポイントの減となった。</a:t>
          </a:r>
        </a:p>
        <a:p>
          <a:r>
            <a:rPr kumimoji="1" lang="ja-JP" altLang="en-US" sz="1000">
              <a:latin typeface="ＭＳ Ｐゴシック" panose="020B0600070205080204" pitchFamily="50" charset="-128"/>
              <a:ea typeface="ＭＳ Ｐゴシック" panose="020B0600070205080204" pitchFamily="50" charset="-128"/>
            </a:rPr>
            <a:t>　実質単年度収支については、令和５年度と比較して令和６年度の単年度収支が増加したこと、令和５年度と令和６年度ともに繰上償還金がないこと、令和５年度と比較して令和６年度の財政調整基金の積立額から取崩し額を差し引いた額が増加したことにより、</a:t>
          </a:r>
          <a:r>
            <a:rPr kumimoji="1" lang="en-US" altLang="ja-JP" sz="1000">
              <a:latin typeface="ＭＳ Ｐゴシック" panose="020B0600070205080204" pitchFamily="50" charset="-128"/>
              <a:ea typeface="ＭＳ Ｐゴシック" panose="020B0600070205080204" pitchFamily="50" charset="-128"/>
            </a:rPr>
            <a:t>0.3</a:t>
          </a:r>
          <a:r>
            <a:rPr kumimoji="1" lang="ja-JP" altLang="en-US" sz="1000">
              <a:latin typeface="ＭＳ Ｐゴシック" panose="020B0600070205080204" pitchFamily="50" charset="-128"/>
              <a:ea typeface="ＭＳ Ｐゴシック" panose="020B0600070205080204" pitchFamily="50" charset="-128"/>
            </a:rPr>
            <a:t>ポイントの増となった。</a:t>
          </a:r>
        </a:p>
        <a:p>
          <a:r>
            <a:rPr kumimoji="1" lang="ja-JP" altLang="en-US" sz="1000">
              <a:latin typeface="ＭＳ Ｐゴシック" panose="020B0600070205080204" pitchFamily="50" charset="-128"/>
              <a:ea typeface="ＭＳ Ｐゴシック" panose="020B0600070205080204" pitchFamily="50" charset="-128"/>
            </a:rPr>
            <a:t>　 実質収支は黒字を確保しているが、財政調整基金の繰入額が多くを占めているため、事務事業の見直し・公共施設の統廃合を着実に進め、健全な財政運営に努めていく。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196850</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歳入の確保と歳出の適正な執行に努めたことにより、全会計で黒字となった。</a:t>
          </a:r>
        </a:p>
        <a:p>
          <a:r>
            <a:rPr kumimoji="1" lang="ja-JP" altLang="en-US" sz="1200">
              <a:latin typeface="ＭＳ ゴシック" pitchFamily="49" charset="-128"/>
              <a:ea typeface="ＭＳ ゴシック" pitchFamily="49" charset="-128"/>
            </a:rPr>
            <a:t>　令和６年度は、一般会計において、歳入総額が就学前教育・保育施設整備交付金等の国庫支出金の減等により減少し、歳出総額が伊達小学校改築事業や認定こども園整備事業の減等による普通建設事業費の減により減少したことで、実質収支が減少し、前年度比</a:t>
          </a:r>
          <a:r>
            <a:rPr kumimoji="1" lang="en-US" altLang="ja-JP" sz="1200">
              <a:latin typeface="ＭＳ ゴシック" pitchFamily="49" charset="-128"/>
              <a:ea typeface="ＭＳ ゴシック" pitchFamily="49" charset="-128"/>
            </a:rPr>
            <a:t>3.06</a:t>
          </a:r>
          <a:r>
            <a:rPr kumimoji="1" lang="ja-JP" altLang="en-US" sz="1200">
              <a:latin typeface="ＭＳ ゴシック" pitchFamily="49" charset="-128"/>
              <a:ea typeface="ＭＳ ゴシック" pitchFamily="49" charset="-128"/>
            </a:rPr>
            <a:t>ポイント減となっている。</a:t>
          </a:r>
        </a:p>
        <a:p>
          <a:r>
            <a:rPr kumimoji="1" lang="ja-JP" altLang="en-US" sz="1200">
              <a:latin typeface="ＭＳ ゴシック" pitchFamily="49" charset="-128"/>
              <a:ea typeface="ＭＳ ゴシック" pitchFamily="49" charset="-128"/>
            </a:rPr>
            <a:t>　また、市町村民税法人分や固定資産税の増等により、標準税収入額が増となったことに伴う標準財政規模の増も要因である。</a:t>
          </a:r>
        </a:p>
        <a:p>
          <a:r>
            <a:rPr kumimoji="1" lang="ja-JP" altLang="en-US" sz="1200">
              <a:latin typeface="ＭＳ ゴシック" pitchFamily="49" charset="-128"/>
              <a:ea typeface="ＭＳ ゴシック" pitchFamily="49" charset="-128"/>
            </a:rPr>
            <a:t>　前年度比で、水道事業会計で</a:t>
          </a:r>
          <a:r>
            <a:rPr kumimoji="1" lang="en-US" altLang="ja-JP" sz="1200">
              <a:latin typeface="ＭＳ ゴシック" pitchFamily="49" charset="-128"/>
              <a:ea typeface="ＭＳ ゴシック" pitchFamily="49" charset="-128"/>
            </a:rPr>
            <a:t>0.78</a:t>
          </a:r>
          <a:r>
            <a:rPr kumimoji="1" lang="ja-JP" altLang="en-US" sz="1200">
              <a:latin typeface="ＭＳ ゴシック" pitchFamily="49" charset="-128"/>
              <a:ea typeface="ＭＳ ゴシック" pitchFamily="49" charset="-128"/>
            </a:rPr>
            <a:t>ポイント増、国民健康保険特別会計で</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ポイント増、介護保険特別会計で</a:t>
          </a:r>
          <a:r>
            <a:rPr kumimoji="1" lang="en-US" altLang="ja-JP" sz="1200">
              <a:latin typeface="ＭＳ ゴシック" pitchFamily="49" charset="-128"/>
              <a:ea typeface="ＭＳ ゴシック" pitchFamily="49" charset="-128"/>
            </a:rPr>
            <a:t>1.66</a:t>
          </a:r>
          <a:r>
            <a:rPr kumimoji="1" lang="ja-JP" altLang="en-US" sz="1200">
              <a:latin typeface="ＭＳ ゴシック" pitchFamily="49" charset="-128"/>
              <a:ea typeface="ＭＳ ゴシック" pitchFamily="49" charset="-128"/>
            </a:rPr>
            <a:t>ポイント減、下水道事業会計で</a:t>
          </a:r>
          <a:r>
            <a:rPr kumimoji="1" lang="en-US" altLang="ja-JP" sz="1200">
              <a:latin typeface="ＭＳ ゴシック" pitchFamily="49" charset="-128"/>
              <a:ea typeface="ＭＳ ゴシック" pitchFamily="49" charset="-128"/>
            </a:rPr>
            <a:t>0.63</a:t>
          </a:r>
          <a:r>
            <a:rPr kumimoji="1" lang="ja-JP" altLang="en-US" sz="1200">
              <a:latin typeface="ＭＳ ゴシック" pitchFamily="49" charset="-128"/>
              <a:ea typeface="ＭＳ ゴシック" pitchFamily="49" charset="-128"/>
            </a:rPr>
            <a:t>ポイント増、その他は同水準となっている。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33942701</v>
      </c>
      <c r="BO4" s="358"/>
      <c r="BP4" s="358"/>
      <c r="BQ4" s="358"/>
      <c r="BR4" s="358"/>
      <c r="BS4" s="358"/>
      <c r="BT4" s="358"/>
      <c r="BU4" s="359"/>
      <c r="BV4" s="357">
        <v>37593051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8.1999999999999993</v>
      </c>
      <c r="CU4" s="364"/>
      <c r="CV4" s="364"/>
      <c r="CW4" s="364"/>
      <c r="CX4" s="364"/>
      <c r="CY4" s="364"/>
      <c r="CZ4" s="364"/>
      <c r="DA4" s="365"/>
      <c r="DB4" s="363">
        <v>11.2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32425507</v>
      </c>
      <c r="BO5" s="426"/>
      <c r="BP5" s="426"/>
      <c r="BQ5" s="426"/>
      <c r="BR5" s="426"/>
      <c r="BS5" s="426"/>
      <c r="BT5" s="426"/>
      <c r="BU5" s="427"/>
      <c r="BV5" s="425">
        <v>35569288</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97.5</v>
      </c>
      <c r="CU5" s="392"/>
      <c r="CV5" s="392"/>
      <c r="CW5" s="392"/>
      <c r="CX5" s="392"/>
      <c r="CY5" s="392"/>
      <c r="CZ5" s="392"/>
      <c r="DA5" s="393"/>
      <c r="DB5" s="391">
        <v>96.4</v>
      </c>
      <c r="DC5" s="392"/>
      <c r="DD5" s="392"/>
      <c r="DE5" s="392"/>
      <c r="DF5" s="392"/>
      <c r="DG5" s="392"/>
      <c r="DH5" s="392"/>
      <c r="DI5" s="393"/>
    </row>
    <row r="6" spans="1:119" ht="18.75" customHeight="1" x14ac:dyDescent="0.15">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90</v>
      </c>
      <c r="AV6" s="421"/>
      <c r="AW6" s="421"/>
      <c r="AX6" s="421"/>
      <c r="AY6" s="422" t="s">
        <v>98</v>
      </c>
      <c r="AZ6" s="423"/>
      <c r="BA6" s="423"/>
      <c r="BB6" s="423"/>
      <c r="BC6" s="423"/>
      <c r="BD6" s="423"/>
      <c r="BE6" s="423"/>
      <c r="BF6" s="423"/>
      <c r="BG6" s="423"/>
      <c r="BH6" s="423"/>
      <c r="BI6" s="423"/>
      <c r="BJ6" s="423"/>
      <c r="BK6" s="423"/>
      <c r="BL6" s="423"/>
      <c r="BM6" s="424"/>
      <c r="BN6" s="425">
        <v>1517194</v>
      </c>
      <c r="BO6" s="426"/>
      <c r="BP6" s="426"/>
      <c r="BQ6" s="426"/>
      <c r="BR6" s="426"/>
      <c r="BS6" s="426"/>
      <c r="BT6" s="426"/>
      <c r="BU6" s="427"/>
      <c r="BV6" s="425">
        <v>2023763</v>
      </c>
      <c r="BW6" s="426"/>
      <c r="BX6" s="426"/>
      <c r="BY6" s="426"/>
      <c r="BZ6" s="426"/>
      <c r="CA6" s="426"/>
      <c r="CB6" s="426"/>
      <c r="CC6" s="427"/>
      <c r="CD6" s="428" t="s">
        <v>99</v>
      </c>
      <c r="CE6" s="429"/>
      <c r="CF6" s="429"/>
      <c r="CG6" s="429"/>
      <c r="CH6" s="429"/>
      <c r="CI6" s="429"/>
      <c r="CJ6" s="429"/>
      <c r="CK6" s="429"/>
      <c r="CL6" s="429"/>
      <c r="CM6" s="429"/>
      <c r="CN6" s="429"/>
      <c r="CO6" s="429"/>
      <c r="CP6" s="429"/>
      <c r="CQ6" s="429"/>
      <c r="CR6" s="429"/>
      <c r="CS6" s="430"/>
      <c r="CT6" s="431">
        <v>97.5</v>
      </c>
      <c r="CU6" s="432"/>
      <c r="CV6" s="432"/>
      <c r="CW6" s="432"/>
      <c r="CX6" s="432"/>
      <c r="CY6" s="432"/>
      <c r="CZ6" s="432"/>
      <c r="DA6" s="433"/>
      <c r="DB6" s="431">
        <v>96.9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100</v>
      </c>
      <c r="AN7" s="418"/>
      <c r="AO7" s="418"/>
      <c r="AP7" s="418"/>
      <c r="AQ7" s="418"/>
      <c r="AR7" s="418"/>
      <c r="AS7" s="418"/>
      <c r="AT7" s="419"/>
      <c r="AU7" s="420" t="s">
        <v>90</v>
      </c>
      <c r="AV7" s="421"/>
      <c r="AW7" s="421"/>
      <c r="AX7" s="421"/>
      <c r="AY7" s="422" t="s">
        <v>101</v>
      </c>
      <c r="AZ7" s="423"/>
      <c r="BA7" s="423"/>
      <c r="BB7" s="423"/>
      <c r="BC7" s="423"/>
      <c r="BD7" s="423"/>
      <c r="BE7" s="423"/>
      <c r="BF7" s="423"/>
      <c r="BG7" s="423"/>
      <c r="BH7" s="423"/>
      <c r="BI7" s="423"/>
      <c r="BJ7" s="423"/>
      <c r="BK7" s="423"/>
      <c r="BL7" s="423"/>
      <c r="BM7" s="424"/>
      <c r="BN7" s="425">
        <v>68785</v>
      </c>
      <c r="BO7" s="426"/>
      <c r="BP7" s="426"/>
      <c r="BQ7" s="426"/>
      <c r="BR7" s="426"/>
      <c r="BS7" s="426"/>
      <c r="BT7" s="426"/>
      <c r="BU7" s="427"/>
      <c r="BV7" s="425">
        <v>65126</v>
      </c>
      <c r="BW7" s="426"/>
      <c r="BX7" s="426"/>
      <c r="BY7" s="426"/>
      <c r="BZ7" s="426"/>
      <c r="CA7" s="426"/>
      <c r="CB7" s="426"/>
      <c r="CC7" s="427"/>
      <c r="CD7" s="428" t="s">
        <v>102</v>
      </c>
      <c r="CE7" s="429"/>
      <c r="CF7" s="429"/>
      <c r="CG7" s="429"/>
      <c r="CH7" s="429"/>
      <c r="CI7" s="429"/>
      <c r="CJ7" s="429"/>
      <c r="CK7" s="429"/>
      <c r="CL7" s="429"/>
      <c r="CM7" s="429"/>
      <c r="CN7" s="429"/>
      <c r="CO7" s="429"/>
      <c r="CP7" s="429"/>
      <c r="CQ7" s="429"/>
      <c r="CR7" s="429"/>
      <c r="CS7" s="430"/>
      <c r="CT7" s="425">
        <v>17759721</v>
      </c>
      <c r="CU7" s="426"/>
      <c r="CV7" s="426"/>
      <c r="CW7" s="426"/>
      <c r="CX7" s="426"/>
      <c r="CY7" s="426"/>
      <c r="CZ7" s="426"/>
      <c r="DA7" s="427"/>
      <c r="DB7" s="425">
        <v>17464616</v>
      </c>
      <c r="DC7" s="426"/>
      <c r="DD7" s="426"/>
      <c r="DE7" s="426"/>
      <c r="DF7" s="426"/>
      <c r="DG7" s="426"/>
      <c r="DH7" s="426"/>
      <c r="DI7" s="427"/>
    </row>
    <row r="8" spans="1:119" ht="18.75" customHeight="1" thickBot="1" x14ac:dyDescent="0.2">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103</v>
      </c>
      <c r="AN8" s="418"/>
      <c r="AO8" s="418"/>
      <c r="AP8" s="418"/>
      <c r="AQ8" s="418"/>
      <c r="AR8" s="418"/>
      <c r="AS8" s="418"/>
      <c r="AT8" s="419"/>
      <c r="AU8" s="420" t="s">
        <v>90</v>
      </c>
      <c r="AV8" s="421"/>
      <c r="AW8" s="421"/>
      <c r="AX8" s="421"/>
      <c r="AY8" s="422" t="s">
        <v>104</v>
      </c>
      <c r="AZ8" s="423"/>
      <c r="BA8" s="423"/>
      <c r="BB8" s="423"/>
      <c r="BC8" s="423"/>
      <c r="BD8" s="423"/>
      <c r="BE8" s="423"/>
      <c r="BF8" s="423"/>
      <c r="BG8" s="423"/>
      <c r="BH8" s="423"/>
      <c r="BI8" s="423"/>
      <c r="BJ8" s="423"/>
      <c r="BK8" s="423"/>
      <c r="BL8" s="423"/>
      <c r="BM8" s="424"/>
      <c r="BN8" s="425">
        <v>1448409</v>
      </c>
      <c r="BO8" s="426"/>
      <c r="BP8" s="426"/>
      <c r="BQ8" s="426"/>
      <c r="BR8" s="426"/>
      <c r="BS8" s="426"/>
      <c r="BT8" s="426"/>
      <c r="BU8" s="427"/>
      <c r="BV8" s="425">
        <v>1958637</v>
      </c>
      <c r="BW8" s="426"/>
      <c r="BX8" s="426"/>
      <c r="BY8" s="426"/>
      <c r="BZ8" s="426"/>
      <c r="CA8" s="426"/>
      <c r="CB8" s="426"/>
      <c r="CC8" s="427"/>
      <c r="CD8" s="428" t="s">
        <v>105</v>
      </c>
      <c r="CE8" s="429"/>
      <c r="CF8" s="429"/>
      <c r="CG8" s="429"/>
      <c r="CH8" s="429"/>
      <c r="CI8" s="429"/>
      <c r="CJ8" s="429"/>
      <c r="CK8" s="429"/>
      <c r="CL8" s="429"/>
      <c r="CM8" s="429"/>
      <c r="CN8" s="429"/>
      <c r="CO8" s="429"/>
      <c r="CP8" s="429"/>
      <c r="CQ8" s="429"/>
      <c r="CR8" s="429"/>
      <c r="CS8" s="430"/>
      <c r="CT8" s="434">
        <v>0.41</v>
      </c>
      <c r="CU8" s="435"/>
      <c r="CV8" s="435"/>
      <c r="CW8" s="435"/>
      <c r="CX8" s="435"/>
      <c r="CY8" s="435"/>
      <c r="CZ8" s="435"/>
      <c r="DA8" s="436"/>
      <c r="DB8" s="434">
        <v>0.4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58240</v>
      </c>
      <c r="S9" s="442"/>
      <c r="T9" s="442"/>
      <c r="U9" s="442"/>
      <c r="V9" s="443"/>
      <c r="W9" s="351" t="s">
        <v>108</v>
      </c>
      <c r="X9" s="352"/>
      <c r="Y9" s="352"/>
      <c r="Z9" s="352"/>
      <c r="AA9" s="352"/>
      <c r="AB9" s="352"/>
      <c r="AC9" s="352"/>
      <c r="AD9" s="352"/>
      <c r="AE9" s="352"/>
      <c r="AF9" s="352"/>
      <c r="AG9" s="352"/>
      <c r="AH9" s="352"/>
      <c r="AI9" s="352"/>
      <c r="AJ9" s="352"/>
      <c r="AK9" s="352"/>
      <c r="AL9" s="353"/>
      <c r="AM9" s="417" t="s">
        <v>109</v>
      </c>
      <c r="AN9" s="418"/>
      <c r="AO9" s="418"/>
      <c r="AP9" s="418"/>
      <c r="AQ9" s="418"/>
      <c r="AR9" s="418"/>
      <c r="AS9" s="418"/>
      <c r="AT9" s="419"/>
      <c r="AU9" s="420" t="s">
        <v>90</v>
      </c>
      <c r="AV9" s="421"/>
      <c r="AW9" s="421"/>
      <c r="AX9" s="421"/>
      <c r="AY9" s="422" t="s">
        <v>110</v>
      </c>
      <c r="AZ9" s="423"/>
      <c r="BA9" s="423"/>
      <c r="BB9" s="423"/>
      <c r="BC9" s="423"/>
      <c r="BD9" s="423"/>
      <c r="BE9" s="423"/>
      <c r="BF9" s="423"/>
      <c r="BG9" s="423"/>
      <c r="BH9" s="423"/>
      <c r="BI9" s="423"/>
      <c r="BJ9" s="423"/>
      <c r="BK9" s="423"/>
      <c r="BL9" s="423"/>
      <c r="BM9" s="424"/>
      <c r="BN9" s="425">
        <v>-510228</v>
      </c>
      <c r="BO9" s="426"/>
      <c r="BP9" s="426"/>
      <c r="BQ9" s="426"/>
      <c r="BR9" s="426"/>
      <c r="BS9" s="426"/>
      <c r="BT9" s="426"/>
      <c r="BU9" s="427"/>
      <c r="BV9" s="425">
        <v>-536553</v>
      </c>
      <c r="BW9" s="426"/>
      <c r="BX9" s="426"/>
      <c r="BY9" s="426"/>
      <c r="BZ9" s="426"/>
      <c r="CA9" s="426"/>
      <c r="CB9" s="426"/>
      <c r="CC9" s="427"/>
      <c r="CD9" s="428" t="s">
        <v>111</v>
      </c>
      <c r="CE9" s="429"/>
      <c r="CF9" s="429"/>
      <c r="CG9" s="429"/>
      <c r="CH9" s="429"/>
      <c r="CI9" s="429"/>
      <c r="CJ9" s="429"/>
      <c r="CK9" s="429"/>
      <c r="CL9" s="429"/>
      <c r="CM9" s="429"/>
      <c r="CN9" s="429"/>
      <c r="CO9" s="429"/>
      <c r="CP9" s="429"/>
      <c r="CQ9" s="429"/>
      <c r="CR9" s="429"/>
      <c r="CS9" s="430"/>
      <c r="CT9" s="391">
        <v>15.8</v>
      </c>
      <c r="CU9" s="392"/>
      <c r="CV9" s="392"/>
      <c r="CW9" s="392"/>
      <c r="CX9" s="392"/>
      <c r="CY9" s="392"/>
      <c r="CZ9" s="392"/>
      <c r="DA9" s="393"/>
      <c r="DB9" s="391">
        <v>15.3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18"/>
      <c r="N10" s="418"/>
      <c r="O10" s="418"/>
      <c r="P10" s="418"/>
      <c r="Q10" s="419"/>
      <c r="R10" s="445">
        <v>62400</v>
      </c>
      <c r="S10" s="446"/>
      <c r="T10" s="446"/>
      <c r="U10" s="446"/>
      <c r="V10" s="447"/>
      <c r="W10" s="382"/>
      <c r="X10" s="383"/>
      <c r="Y10" s="383"/>
      <c r="Z10" s="383"/>
      <c r="AA10" s="383"/>
      <c r="AB10" s="383"/>
      <c r="AC10" s="383"/>
      <c r="AD10" s="383"/>
      <c r="AE10" s="383"/>
      <c r="AF10" s="383"/>
      <c r="AG10" s="383"/>
      <c r="AH10" s="383"/>
      <c r="AI10" s="383"/>
      <c r="AJ10" s="383"/>
      <c r="AK10" s="383"/>
      <c r="AL10" s="386"/>
      <c r="AM10" s="417" t="s">
        <v>113</v>
      </c>
      <c r="AN10" s="418"/>
      <c r="AO10" s="418"/>
      <c r="AP10" s="418"/>
      <c r="AQ10" s="418"/>
      <c r="AR10" s="418"/>
      <c r="AS10" s="418"/>
      <c r="AT10" s="419"/>
      <c r="AU10" s="420" t="s">
        <v>114</v>
      </c>
      <c r="AV10" s="421"/>
      <c r="AW10" s="421"/>
      <c r="AX10" s="421"/>
      <c r="AY10" s="422" t="s">
        <v>115</v>
      </c>
      <c r="AZ10" s="423"/>
      <c r="BA10" s="423"/>
      <c r="BB10" s="423"/>
      <c r="BC10" s="423"/>
      <c r="BD10" s="423"/>
      <c r="BE10" s="423"/>
      <c r="BF10" s="423"/>
      <c r="BG10" s="423"/>
      <c r="BH10" s="423"/>
      <c r="BI10" s="423"/>
      <c r="BJ10" s="423"/>
      <c r="BK10" s="423"/>
      <c r="BL10" s="423"/>
      <c r="BM10" s="424"/>
      <c r="BN10" s="425">
        <v>1557414</v>
      </c>
      <c r="BO10" s="426"/>
      <c r="BP10" s="426"/>
      <c r="BQ10" s="426"/>
      <c r="BR10" s="426"/>
      <c r="BS10" s="426"/>
      <c r="BT10" s="426"/>
      <c r="BU10" s="427"/>
      <c r="BV10" s="425">
        <v>1300089</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90</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0</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55997</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90</v>
      </c>
      <c r="AV12" s="421"/>
      <c r="AW12" s="421"/>
      <c r="AX12" s="421"/>
      <c r="AY12" s="422" t="s">
        <v>128</v>
      </c>
      <c r="AZ12" s="423"/>
      <c r="BA12" s="423"/>
      <c r="BB12" s="423"/>
      <c r="BC12" s="423"/>
      <c r="BD12" s="423"/>
      <c r="BE12" s="423"/>
      <c r="BF12" s="423"/>
      <c r="BG12" s="423"/>
      <c r="BH12" s="423"/>
      <c r="BI12" s="423"/>
      <c r="BJ12" s="423"/>
      <c r="BK12" s="423"/>
      <c r="BL12" s="423"/>
      <c r="BM12" s="424"/>
      <c r="BN12" s="425">
        <v>1609152</v>
      </c>
      <c r="BO12" s="426"/>
      <c r="BP12" s="426"/>
      <c r="BQ12" s="426"/>
      <c r="BR12" s="426"/>
      <c r="BS12" s="426"/>
      <c r="BT12" s="426"/>
      <c r="BU12" s="427"/>
      <c r="BV12" s="425">
        <v>1368413</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55390</v>
      </c>
      <c r="S13" s="479"/>
      <c r="T13" s="479"/>
      <c r="U13" s="479"/>
      <c r="V13" s="480"/>
      <c r="W13" s="404" t="s">
        <v>131</v>
      </c>
      <c r="X13" s="405"/>
      <c r="Y13" s="405"/>
      <c r="Z13" s="405"/>
      <c r="AA13" s="405"/>
      <c r="AB13" s="395"/>
      <c r="AC13" s="445">
        <v>3674</v>
      </c>
      <c r="AD13" s="446"/>
      <c r="AE13" s="446"/>
      <c r="AF13" s="446"/>
      <c r="AG13" s="488"/>
      <c r="AH13" s="445">
        <v>4022</v>
      </c>
      <c r="AI13" s="446"/>
      <c r="AJ13" s="446"/>
      <c r="AK13" s="446"/>
      <c r="AL13" s="447"/>
      <c r="AM13" s="417" t="s">
        <v>132</v>
      </c>
      <c r="AN13" s="418"/>
      <c r="AO13" s="418"/>
      <c r="AP13" s="418"/>
      <c r="AQ13" s="418"/>
      <c r="AR13" s="418"/>
      <c r="AS13" s="418"/>
      <c r="AT13" s="419"/>
      <c r="AU13" s="420" t="s">
        <v>114</v>
      </c>
      <c r="AV13" s="421"/>
      <c r="AW13" s="421"/>
      <c r="AX13" s="421"/>
      <c r="AY13" s="422" t="s">
        <v>133</v>
      </c>
      <c r="AZ13" s="423"/>
      <c r="BA13" s="423"/>
      <c r="BB13" s="423"/>
      <c r="BC13" s="423"/>
      <c r="BD13" s="423"/>
      <c r="BE13" s="423"/>
      <c r="BF13" s="423"/>
      <c r="BG13" s="423"/>
      <c r="BH13" s="423"/>
      <c r="BI13" s="423"/>
      <c r="BJ13" s="423"/>
      <c r="BK13" s="423"/>
      <c r="BL13" s="423"/>
      <c r="BM13" s="424"/>
      <c r="BN13" s="425">
        <v>-561966</v>
      </c>
      <c r="BO13" s="426"/>
      <c r="BP13" s="426"/>
      <c r="BQ13" s="426"/>
      <c r="BR13" s="426"/>
      <c r="BS13" s="426"/>
      <c r="BT13" s="426"/>
      <c r="BU13" s="427"/>
      <c r="BV13" s="425">
        <v>-604877</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10.9</v>
      </c>
      <c r="CU13" s="392"/>
      <c r="CV13" s="392"/>
      <c r="CW13" s="392"/>
      <c r="CX13" s="392"/>
      <c r="CY13" s="392"/>
      <c r="CZ13" s="392"/>
      <c r="DA13" s="393"/>
      <c r="DB13" s="391">
        <v>10.4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56768</v>
      </c>
      <c r="S14" s="479"/>
      <c r="T14" s="479"/>
      <c r="U14" s="479"/>
      <c r="V14" s="480"/>
      <c r="W14" s="384"/>
      <c r="X14" s="385"/>
      <c r="Y14" s="385"/>
      <c r="Z14" s="385"/>
      <c r="AA14" s="385"/>
      <c r="AB14" s="374"/>
      <c r="AC14" s="481">
        <v>12.7</v>
      </c>
      <c r="AD14" s="482"/>
      <c r="AE14" s="482"/>
      <c r="AF14" s="482"/>
      <c r="AG14" s="483"/>
      <c r="AH14" s="481">
        <v>13</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v>51</v>
      </c>
      <c r="CU14" s="493"/>
      <c r="CV14" s="493"/>
      <c r="CW14" s="493"/>
      <c r="CX14" s="493"/>
      <c r="CY14" s="493"/>
      <c r="CZ14" s="493"/>
      <c r="DA14" s="494"/>
      <c r="DB14" s="492">
        <v>52.8</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56260</v>
      </c>
      <c r="S15" s="479"/>
      <c r="T15" s="479"/>
      <c r="U15" s="479"/>
      <c r="V15" s="480"/>
      <c r="W15" s="404" t="s">
        <v>137</v>
      </c>
      <c r="X15" s="405"/>
      <c r="Y15" s="405"/>
      <c r="Z15" s="405"/>
      <c r="AA15" s="405"/>
      <c r="AB15" s="395"/>
      <c r="AC15" s="445">
        <v>8879</v>
      </c>
      <c r="AD15" s="446"/>
      <c r="AE15" s="446"/>
      <c r="AF15" s="446"/>
      <c r="AG15" s="488"/>
      <c r="AH15" s="445">
        <v>9715</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6542365</v>
      </c>
      <c r="BO15" s="358"/>
      <c r="BP15" s="358"/>
      <c r="BQ15" s="358"/>
      <c r="BR15" s="358"/>
      <c r="BS15" s="358"/>
      <c r="BT15" s="358"/>
      <c r="BU15" s="359"/>
      <c r="BV15" s="357">
        <v>6529942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30.7</v>
      </c>
      <c r="AD16" s="482"/>
      <c r="AE16" s="482"/>
      <c r="AF16" s="482"/>
      <c r="AG16" s="483"/>
      <c r="AH16" s="481">
        <v>31.4</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16133999</v>
      </c>
      <c r="BO16" s="426"/>
      <c r="BP16" s="426"/>
      <c r="BQ16" s="426"/>
      <c r="BR16" s="426"/>
      <c r="BS16" s="426"/>
      <c r="BT16" s="426"/>
      <c r="BU16" s="427"/>
      <c r="BV16" s="425">
        <v>15798806</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16352</v>
      </c>
      <c r="AD17" s="446"/>
      <c r="AE17" s="446"/>
      <c r="AF17" s="446"/>
      <c r="AG17" s="488"/>
      <c r="AH17" s="445">
        <v>17185</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8123003</v>
      </c>
      <c r="BO17" s="426"/>
      <c r="BP17" s="426"/>
      <c r="BQ17" s="426"/>
      <c r="BR17" s="426"/>
      <c r="BS17" s="426"/>
      <c r="BT17" s="426"/>
      <c r="BU17" s="427"/>
      <c r="BV17" s="425">
        <v>8098546</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08" t="s">
        <v>147</v>
      </c>
      <c r="C18" s="437"/>
      <c r="D18" s="437"/>
      <c r="E18" s="509"/>
      <c r="F18" s="509"/>
      <c r="G18" s="509"/>
      <c r="H18" s="509"/>
      <c r="I18" s="509"/>
      <c r="J18" s="509"/>
      <c r="K18" s="509"/>
      <c r="L18" s="510">
        <v>265.12</v>
      </c>
      <c r="M18" s="510"/>
      <c r="N18" s="510"/>
      <c r="O18" s="510"/>
      <c r="P18" s="510"/>
      <c r="Q18" s="510"/>
      <c r="R18" s="511"/>
      <c r="S18" s="511"/>
      <c r="T18" s="511"/>
      <c r="U18" s="511"/>
      <c r="V18" s="512"/>
      <c r="W18" s="406"/>
      <c r="X18" s="407"/>
      <c r="Y18" s="407"/>
      <c r="Z18" s="407"/>
      <c r="AA18" s="407"/>
      <c r="AB18" s="398"/>
      <c r="AC18" s="513">
        <v>56.6</v>
      </c>
      <c r="AD18" s="514"/>
      <c r="AE18" s="514"/>
      <c r="AF18" s="514"/>
      <c r="AG18" s="515"/>
      <c r="AH18" s="513">
        <v>55.6</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17404391</v>
      </c>
      <c r="BO18" s="426"/>
      <c r="BP18" s="426"/>
      <c r="BQ18" s="426"/>
      <c r="BR18" s="426"/>
      <c r="BS18" s="426"/>
      <c r="BT18" s="426"/>
      <c r="BU18" s="427"/>
      <c r="BV18" s="425">
        <v>16972444</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08" t="s">
        <v>149</v>
      </c>
      <c r="C19" s="437"/>
      <c r="D19" s="437"/>
      <c r="E19" s="509"/>
      <c r="F19" s="509"/>
      <c r="G19" s="509"/>
      <c r="H19" s="509"/>
      <c r="I19" s="509"/>
      <c r="J19" s="509"/>
      <c r="K19" s="509"/>
      <c r="L19" s="517">
        <v>220</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24353420</v>
      </c>
      <c r="BO19" s="426"/>
      <c r="BP19" s="426"/>
      <c r="BQ19" s="426"/>
      <c r="BR19" s="426"/>
      <c r="BS19" s="426"/>
      <c r="BT19" s="426"/>
      <c r="BU19" s="427"/>
      <c r="BV19" s="425">
        <v>24474221</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08" t="s">
        <v>151</v>
      </c>
      <c r="C20" s="437"/>
      <c r="D20" s="437"/>
      <c r="E20" s="509"/>
      <c r="F20" s="509"/>
      <c r="G20" s="509"/>
      <c r="H20" s="509"/>
      <c r="I20" s="509"/>
      <c r="J20" s="509"/>
      <c r="K20" s="509"/>
      <c r="L20" s="517">
        <v>21158</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39124682</v>
      </c>
      <c r="BO22" s="358"/>
      <c r="BP22" s="358"/>
      <c r="BQ22" s="358"/>
      <c r="BR22" s="358"/>
      <c r="BS22" s="358"/>
      <c r="BT22" s="358"/>
      <c r="BU22" s="359"/>
      <c r="BV22" s="357">
        <v>41397012</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13795252</v>
      </c>
      <c r="BO23" s="426"/>
      <c r="BP23" s="426"/>
      <c r="BQ23" s="426"/>
      <c r="BR23" s="426"/>
      <c r="BS23" s="426"/>
      <c r="BT23" s="426"/>
      <c r="BU23" s="427"/>
      <c r="BV23" s="425">
        <v>15255403</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40"/>
      <c r="C24" s="541"/>
      <c r="D24" s="542"/>
      <c r="E24" s="444" t="s">
        <v>161</v>
      </c>
      <c r="F24" s="418"/>
      <c r="G24" s="418"/>
      <c r="H24" s="418"/>
      <c r="I24" s="418"/>
      <c r="J24" s="418"/>
      <c r="K24" s="419"/>
      <c r="L24" s="445">
        <v>1</v>
      </c>
      <c r="M24" s="446"/>
      <c r="N24" s="446"/>
      <c r="O24" s="446"/>
      <c r="P24" s="488"/>
      <c r="Q24" s="445">
        <v>9810</v>
      </c>
      <c r="R24" s="446"/>
      <c r="S24" s="446"/>
      <c r="T24" s="446"/>
      <c r="U24" s="446"/>
      <c r="V24" s="488"/>
      <c r="W24" s="553"/>
      <c r="X24" s="541"/>
      <c r="Y24" s="542"/>
      <c r="Z24" s="444" t="s">
        <v>162</v>
      </c>
      <c r="AA24" s="418"/>
      <c r="AB24" s="418"/>
      <c r="AC24" s="418"/>
      <c r="AD24" s="418"/>
      <c r="AE24" s="418"/>
      <c r="AF24" s="418"/>
      <c r="AG24" s="419"/>
      <c r="AH24" s="445">
        <v>459</v>
      </c>
      <c r="AI24" s="446"/>
      <c r="AJ24" s="446"/>
      <c r="AK24" s="446"/>
      <c r="AL24" s="488"/>
      <c r="AM24" s="445">
        <v>1418769</v>
      </c>
      <c r="AN24" s="446"/>
      <c r="AO24" s="446"/>
      <c r="AP24" s="446"/>
      <c r="AQ24" s="446"/>
      <c r="AR24" s="488"/>
      <c r="AS24" s="445">
        <v>3091</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30849183</v>
      </c>
      <c r="BO24" s="426"/>
      <c r="BP24" s="426"/>
      <c r="BQ24" s="426"/>
      <c r="BR24" s="426"/>
      <c r="BS24" s="426"/>
      <c r="BT24" s="426"/>
      <c r="BU24" s="427"/>
      <c r="BV24" s="425">
        <v>32065298</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40"/>
      <c r="C25" s="541"/>
      <c r="D25" s="542"/>
      <c r="E25" s="444" t="s">
        <v>164</v>
      </c>
      <c r="F25" s="418"/>
      <c r="G25" s="418"/>
      <c r="H25" s="418"/>
      <c r="I25" s="418"/>
      <c r="J25" s="418"/>
      <c r="K25" s="419"/>
      <c r="L25" s="445">
        <v>1</v>
      </c>
      <c r="M25" s="446"/>
      <c r="N25" s="446"/>
      <c r="O25" s="446"/>
      <c r="P25" s="488"/>
      <c r="Q25" s="445">
        <v>7770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1840458</v>
      </c>
      <c r="BO25" s="358"/>
      <c r="BP25" s="358"/>
      <c r="BQ25" s="358"/>
      <c r="BR25" s="358"/>
      <c r="BS25" s="358"/>
      <c r="BT25" s="358"/>
      <c r="BU25" s="359"/>
      <c r="BV25" s="357">
        <v>2315929</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40"/>
      <c r="C26" s="541"/>
      <c r="D26" s="542"/>
      <c r="E26" s="444" t="s">
        <v>167</v>
      </c>
      <c r="F26" s="418"/>
      <c r="G26" s="418"/>
      <c r="H26" s="418"/>
      <c r="I26" s="418"/>
      <c r="J26" s="418"/>
      <c r="K26" s="419"/>
      <c r="L26" s="445">
        <v>1</v>
      </c>
      <c r="M26" s="446"/>
      <c r="N26" s="446"/>
      <c r="O26" s="446"/>
      <c r="P26" s="488"/>
      <c r="Q26" s="445">
        <v>7290</v>
      </c>
      <c r="R26" s="446"/>
      <c r="S26" s="446"/>
      <c r="T26" s="446"/>
      <c r="U26" s="446"/>
      <c r="V26" s="488"/>
      <c r="W26" s="553"/>
      <c r="X26" s="541"/>
      <c r="Y26" s="542"/>
      <c r="Z26" s="444" t="s">
        <v>168</v>
      </c>
      <c r="AA26" s="565"/>
      <c r="AB26" s="565"/>
      <c r="AC26" s="565"/>
      <c r="AD26" s="565"/>
      <c r="AE26" s="565"/>
      <c r="AF26" s="565"/>
      <c r="AG26" s="566"/>
      <c r="AH26" s="445">
        <v>6</v>
      </c>
      <c r="AI26" s="446"/>
      <c r="AJ26" s="446"/>
      <c r="AK26" s="446"/>
      <c r="AL26" s="488"/>
      <c r="AM26" s="445">
        <v>21030</v>
      </c>
      <c r="AN26" s="446"/>
      <c r="AO26" s="446"/>
      <c r="AP26" s="446"/>
      <c r="AQ26" s="446"/>
      <c r="AR26" s="488"/>
      <c r="AS26" s="445">
        <v>3505</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40"/>
      <c r="C27" s="541"/>
      <c r="D27" s="542"/>
      <c r="E27" s="444" t="s">
        <v>170</v>
      </c>
      <c r="F27" s="418"/>
      <c r="G27" s="418"/>
      <c r="H27" s="418"/>
      <c r="I27" s="418"/>
      <c r="J27" s="418"/>
      <c r="K27" s="419"/>
      <c r="L27" s="445">
        <v>1</v>
      </c>
      <c r="M27" s="446"/>
      <c r="N27" s="446"/>
      <c r="O27" s="446"/>
      <c r="P27" s="488"/>
      <c r="Q27" s="445">
        <v>4630</v>
      </c>
      <c r="R27" s="446"/>
      <c r="S27" s="446"/>
      <c r="T27" s="446"/>
      <c r="U27" s="446"/>
      <c r="V27" s="488"/>
      <c r="W27" s="553"/>
      <c r="X27" s="541"/>
      <c r="Y27" s="542"/>
      <c r="Z27" s="444" t="s">
        <v>171</v>
      </c>
      <c r="AA27" s="418"/>
      <c r="AB27" s="418"/>
      <c r="AC27" s="418"/>
      <c r="AD27" s="418"/>
      <c r="AE27" s="418"/>
      <c r="AF27" s="418"/>
      <c r="AG27" s="419"/>
      <c r="AH27" s="445">
        <v>10</v>
      </c>
      <c r="AI27" s="446"/>
      <c r="AJ27" s="446"/>
      <c r="AK27" s="446"/>
      <c r="AL27" s="488"/>
      <c r="AM27" s="445">
        <v>40884</v>
      </c>
      <c r="AN27" s="446"/>
      <c r="AO27" s="446"/>
      <c r="AP27" s="446"/>
      <c r="AQ27" s="446"/>
      <c r="AR27" s="488"/>
      <c r="AS27" s="445">
        <v>4088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t="s">
        <v>122</v>
      </c>
      <c r="BO27" s="535"/>
      <c r="BP27" s="535"/>
      <c r="BQ27" s="535"/>
      <c r="BR27" s="535"/>
      <c r="BS27" s="535"/>
      <c r="BT27" s="535"/>
      <c r="BU27" s="536"/>
      <c r="BV27" s="534" t="s">
        <v>122</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40"/>
      <c r="C28" s="541"/>
      <c r="D28" s="542"/>
      <c r="E28" s="444" t="s">
        <v>173</v>
      </c>
      <c r="F28" s="418"/>
      <c r="G28" s="418"/>
      <c r="H28" s="418"/>
      <c r="I28" s="418"/>
      <c r="J28" s="418"/>
      <c r="K28" s="419"/>
      <c r="L28" s="445">
        <v>1</v>
      </c>
      <c r="M28" s="446"/>
      <c r="N28" s="446"/>
      <c r="O28" s="446"/>
      <c r="P28" s="488"/>
      <c r="Q28" s="445">
        <v>4060</v>
      </c>
      <c r="R28" s="446"/>
      <c r="S28" s="446"/>
      <c r="T28" s="446"/>
      <c r="U28" s="446"/>
      <c r="V28" s="488"/>
      <c r="W28" s="553"/>
      <c r="X28" s="541"/>
      <c r="Y28" s="542"/>
      <c r="Z28" s="444" t="s">
        <v>174</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2436757</v>
      </c>
      <c r="BO28" s="358"/>
      <c r="BP28" s="358"/>
      <c r="BQ28" s="358"/>
      <c r="BR28" s="358"/>
      <c r="BS28" s="358"/>
      <c r="BT28" s="358"/>
      <c r="BU28" s="359"/>
      <c r="BV28" s="357">
        <v>2488495</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40"/>
      <c r="C29" s="541"/>
      <c r="D29" s="542"/>
      <c r="E29" s="444" t="s">
        <v>176</v>
      </c>
      <c r="F29" s="418"/>
      <c r="G29" s="418"/>
      <c r="H29" s="418"/>
      <c r="I29" s="418"/>
      <c r="J29" s="418"/>
      <c r="K29" s="419"/>
      <c r="L29" s="445">
        <v>20</v>
      </c>
      <c r="M29" s="446"/>
      <c r="N29" s="446"/>
      <c r="O29" s="446"/>
      <c r="P29" s="488"/>
      <c r="Q29" s="445">
        <v>3850</v>
      </c>
      <c r="R29" s="446"/>
      <c r="S29" s="446"/>
      <c r="T29" s="446"/>
      <c r="U29" s="446"/>
      <c r="V29" s="488"/>
      <c r="W29" s="554"/>
      <c r="X29" s="555"/>
      <c r="Y29" s="556"/>
      <c r="Z29" s="444" t="s">
        <v>177</v>
      </c>
      <c r="AA29" s="418"/>
      <c r="AB29" s="418"/>
      <c r="AC29" s="418"/>
      <c r="AD29" s="418"/>
      <c r="AE29" s="418"/>
      <c r="AF29" s="418"/>
      <c r="AG29" s="419"/>
      <c r="AH29" s="445">
        <v>469</v>
      </c>
      <c r="AI29" s="446"/>
      <c r="AJ29" s="446"/>
      <c r="AK29" s="446"/>
      <c r="AL29" s="488"/>
      <c r="AM29" s="445">
        <v>1459653</v>
      </c>
      <c r="AN29" s="446"/>
      <c r="AO29" s="446"/>
      <c r="AP29" s="446"/>
      <c r="AQ29" s="446"/>
      <c r="AR29" s="488"/>
      <c r="AS29" s="445">
        <v>3112</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423647</v>
      </c>
      <c r="BO29" s="426"/>
      <c r="BP29" s="426"/>
      <c r="BQ29" s="426"/>
      <c r="BR29" s="426"/>
      <c r="BS29" s="426"/>
      <c r="BT29" s="426"/>
      <c r="BU29" s="427"/>
      <c r="BV29" s="425">
        <v>622631</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97.8</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5601234</v>
      </c>
      <c r="BO30" s="535"/>
      <c r="BP30" s="535"/>
      <c r="BQ30" s="535"/>
      <c r="BR30" s="535"/>
      <c r="BS30" s="535"/>
      <c r="BT30" s="535"/>
      <c r="BU30" s="536"/>
      <c r="BV30" s="534">
        <v>6630020</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15">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工業団地特別会計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伊達地方消防組合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福島土地開発公社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f t="shared" ref="BE35:BE43" si="1">IF(BG35="","",BE34+1)</f>
        <v>9</v>
      </c>
      <c r="BF35" s="584"/>
      <c r="BG35" s="585" t="str">
        <f>IF('各会計、関係団体の財政状況及び健全化判断比率'!B35="","",'各会計、関係団体の財政状況及び健全化判断比率'!B35)</f>
        <v>月舘宅地造成事業特別会計</v>
      </c>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伊達地方衛生処理組合　一般会計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保原振興公社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伊達地方衛生処理組合　し尿処理事業特別会計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つきだて振興公社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伊達地方衛生処理組合　ごみ処理事業特別会計</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伊達市農林業振興公社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福島地方水道用水供給企業団　水道用水供給事業会計</v>
      </c>
      <c r="BZ38" s="585"/>
      <c r="CA38" s="585"/>
      <c r="CB38" s="585"/>
      <c r="CC38" s="585"/>
      <c r="CD38" s="585"/>
      <c r="CE38" s="585"/>
      <c r="CF38" s="585"/>
      <c r="CG38" s="585"/>
      <c r="CH38" s="585"/>
      <c r="CI38" s="585"/>
      <c r="CJ38" s="585"/>
      <c r="CK38" s="585"/>
      <c r="CL38" s="585"/>
      <c r="CM38" s="585"/>
      <c r="CN38" s="163"/>
      <c r="CO38" s="584">
        <f t="shared" si="3"/>
        <v>24</v>
      </c>
      <c r="CP38" s="584"/>
      <c r="CQ38" s="585" t="str">
        <f>IF('各会計、関係団体の財政状況及び健全化判断比率'!BS11="","",'各会計、関係団体の財政状況及び健全化判断比率'!BS11)</f>
        <v>伊達市スポーツ振興公社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公立藤田病院組合　病院事業会計</v>
      </c>
      <c r="BZ39" s="585"/>
      <c r="CA39" s="585"/>
      <c r="CB39" s="585"/>
      <c r="CC39" s="585"/>
      <c r="CD39" s="585"/>
      <c r="CE39" s="585"/>
      <c r="CF39" s="585"/>
      <c r="CG39" s="585"/>
      <c r="CH39" s="585"/>
      <c r="CI39" s="585"/>
      <c r="CJ39" s="585"/>
      <c r="CK39" s="585"/>
      <c r="CL39" s="585"/>
      <c r="CM39" s="585"/>
      <c r="CN39" s="163"/>
      <c r="CO39" s="584">
        <f t="shared" si="3"/>
        <v>25</v>
      </c>
      <c r="CP39" s="584"/>
      <c r="CQ39" s="585" t="str">
        <f>IF('各会計、関係団体の財政状況及び健全化判断比率'!BS12="","",'各会計、関係団体の財政状況及び健全化判断比率'!BS12)</f>
        <v>りょうぜん振興公社</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16</v>
      </c>
      <c r="BX40" s="584"/>
      <c r="BY40" s="585" t="str">
        <f>IF('各会計、関係団体の財政状況及び健全化判断比率'!B74="","",'各会計、関係団体の財政状況及び健全化判断比率'!B74)</f>
        <v>福島県市町村総合事務組合　一般会計</v>
      </c>
      <c r="BZ40" s="585"/>
      <c r="CA40" s="585"/>
      <c r="CB40" s="585"/>
      <c r="CC40" s="585"/>
      <c r="CD40" s="585"/>
      <c r="CE40" s="585"/>
      <c r="CF40" s="585"/>
      <c r="CG40" s="585"/>
      <c r="CH40" s="585"/>
      <c r="CI40" s="585"/>
      <c r="CJ40" s="585"/>
      <c r="CK40" s="585"/>
      <c r="CL40" s="585"/>
      <c r="CM40" s="585"/>
      <c r="CN40" s="163"/>
      <c r="CO40" s="584">
        <f t="shared" si="3"/>
        <v>26</v>
      </c>
      <c r="CP40" s="584"/>
      <c r="CQ40" s="585" t="str">
        <f>IF('各会計、関係団体の財政状況及び健全化判断比率'!BS13="","",'各会計、関係団体の財政状況及び健全化判断比率'!BS13)</f>
        <v>まちづくり伊達</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17</v>
      </c>
      <c r="BX41" s="584"/>
      <c r="BY41" s="585" t="str">
        <f>IF('各会計、関係団体の財政状況及び健全化判断比率'!B75="","",'各会計、関係団体の財政状況及び健全化判断比率'!B75)</f>
        <v>福島県市町村総合事務組合　消防補償等特別会計</v>
      </c>
      <c r="BZ41" s="585"/>
      <c r="CA41" s="585"/>
      <c r="CB41" s="585"/>
      <c r="CC41" s="585"/>
      <c r="CD41" s="585"/>
      <c r="CE41" s="585"/>
      <c r="CF41" s="585"/>
      <c r="CG41" s="585"/>
      <c r="CH41" s="585"/>
      <c r="CI41" s="585"/>
      <c r="CJ41" s="585"/>
      <c r="CK41" s="585"/>
      <c r="CL41" s="585"/>
      <c r="CM41" s="585"/>
      <c r="CN41" s="163"/>
      <c r="CO41" s="584">
        <f t="shared" si="3"/>
        <v>27</v>
      </c>
      <c r="CP41" s="584"/>
      <c r="CQ41" s="585" t="str">
        <f>IF('各会計、関係団体の財政状況及び健全化判断比率'!BS14="","",'各会計、関係団体の財政状況及び健全化判断比率'!BS14)</f>
        <v>伊達市観光物産交流協会</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18</v>
      </c>
      <c r="BX42" s="584"/>
      <c r="BY42" s="585" t="str">
        <f>IF('各会計、関係団体の財政状況及び健全化判断比率'!B76="","",'各会計、関係団体の財政状況及び健全化判断比率'!B76)</f>
        <v>福島県市町村総合事務組合　消防賞じゅつ金特別会計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19</v>
      </c>
      <c r="BX43" s="584"/>
      <c r="BY43" s="585" t="str">
        <f>IF('各会計、関係団体の財政状況及び健全化判断比率'!B77="","",'各会計、関係団体の財政状況及び健全化判断比率'!B77)</f>
        <v>福島県市町村総合事務組合　非常勤特別職員公務災害補償特別会計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Gb+6zl36EqxK5myFB5LC6ZXP4u3sC+zHdcZVMxIvkRwbB/GML3j4N44fiUnJtExhPDUJYYwsrIjqDqCbHOS/fQ==" saltValue="S59QmOzj9f4Wwim608Z4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36" sqref="I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v>6.81</v>
      </c>
      <c r="G34" s="33">
        <v>7.5</v>
      </c>
      <c r="H34" s="33">
        <v>8.3800000000000008</v>
      </c>
      <c r="I34" s="33">
        <v>9.48</v>
      </c>
      <c r="J34" s="34">
        <v>10.26</v>
      </c>
      <c r="K34" s="22"/>
      <c r="L34" s="22"/>
      <c r="M34" s="22"/>
      <c r="N34" s="22"/>
      <c r="O34" s="22"/>
      <c r="P34" s="22"/>
    </row>
    <row r="35" spans="1:16" ht="39" customHeight="1" x14ac:dyDescent="0.15">
      <c r="A35" s="22"/>
      <c r="B35" s="35"/>
      <c r="C35" s="1132" t="s">
        <v>537</v>
      </c>
      <c r="D35" s="1132"/>
      <c r="E35" s="1133"/>
      <c r="F35" s="36">
        <v>12.63</v>
      </c>
      <c r="G35" s="37">
        <v>14.66</v>
      </c>
      <c r="H35" s="37">
        <v>14.39</v>
      </c>
      <c r="I35" s="37">
        <v>11.21</v>
      </c>
      <c r="J35" s="38">
        <v>8.15</v>
      </c>
      <c r="K35" s="22"/>
      <c r="L35" s="22"/>
      <c r="M35" s="22"/>
      <c r="N35" s="22"/>
      <c r="O35" s="22"/>
      <c r="P35" s="22"/>
    </row>
    <row r="36" spans="1:16" ht="39" customHeight="1" x14ac:dyDescent="0.15">
      <c r="A36" s="22"/>
      <c r="B36" s="35"/>
      <c r="C36" s="1132" t="s">
        <v>538</v>
      </c>
      <c r="D36" s="1132"/>
      <c r="E36" s="1133"/>
      <c r="F36" s="36">
        <v>1.0900000000000001</v>
      </c>
      <c r="G36" s="37">
        <v>1.65</v>
      </c>
      <c r="H36" s="37">
        <v>0.45</v>
      </c>
      <c r="I36" s="37">
        <v>0</v>
      </c>
      <c r="J36" s="38">
        <v>0.55000000000000004</v>
      </c>
      <c r="K36" s="22"/>
      <c r="L36" s="22"/>
      <c r="M36" s="22"/>
      <c r="N36" s="22"/>
      <c r="O36" s="22"/>
      <c r="P36" s="22"/>
    </row>
    <row r="37" spans="1:16" ht="39" customHeight="1" x14ac:dyDescent="0.15">
      <c r="A37" s="22"/>
      <c r="B37" s="35"/>
      <c r="C37" s="1132" t="s">
        <v>539</v>
      </c>
      <c r="D37" s="1132"/>
      <c r="E37" s="1133"/>
      <c r="F37" s="36" t="s">
        <v>489</v>
      </c>
      <c r="G37" s="37" t="s">
        <v>489</v>
      </c>
      <c r="H37" s="37" t="s">
        <v>489</v>
      </c>
      <c r="I37" s="37" t="s">
        <v>489</v>
      </c>
      <c r="J37" s="38">
        <v>0.4</v>
      </c>
      <c r="K37" s="22"/>
      <c r="L37" s="22"/>
      <c r="M37" s="22"/>
      <c r="N37" s="22"/>
      <c r="O37" s="22"/>
      <c r="P37" s="22"/>
    </row>
    <row r="38" spans="1:16" ht="39" customHeight="1" x14ac:dyDescent="0.15">
      <c r="A38" s="22"/>
      <c r="B38" s="35"/>
      <c r="C38" s="1132" t="s">
        <v>540</v>
      </c>
      <c r="D38" s="1132"/>
      <c r="E38" s="1133"/>
      <c r="F38" s="36">
        <v>7.0000000000000007E-2</v>
      </c>
      <c r="G38" s="37">
        <v>0.05</v>
      </c>
      <c r="H38" s="37">
        <v>0.01</v>
      </c>
      <c r="I38" s="37">
        <v>0.01</v>
      </c>
      <c r="J38" s="38">
        <v>0.31</v>
      </c>
      <c r="K38" s="22"/>
      <c r="L38" s="22"/>
      <c r="M38" s="22"/>
      <c r="N38" s="22"/>
      <c r="O38" s="22"/>
      <c r="P38" s="22"/>
    </row>
    <row r="39" spans="1:16" ht="39" customHeight="1" x14ac:dyDescent="0.15">
      <c r="A39" s="22"/>
      <c r="B39" s="35"/>
      <c r="C39" s="1132" t="s">
        <v>541</v>
      </c>
      <c r="D39" s="1132"/>
      <c r="E39" s="1133"/>
      <c r="F39" s="36">
        <v>0.84</v>
      </c>
      <c r="G39" s="37">
        <v>3.13</v>
      </c>
      <c r="H39" s="37">
        <v>2.58</v>
      </c>
      <c r="I39" s="37">
        <v>1.83</v>
      </c>
      <c r="J39" s="38">
        <v>0.17</v>
      </c>
      <c r="K39" s="22"/>
      <c r="L39" s="22"/>
      <c r="M39" s="22"/>
      <c r="N39" s="22"/>
      <c r="O39" s="22"/>
      <c r="P39" s="22"/>
    </row>
    <row r="40" spans="1:16" ht="39" customHeight="1" x14ac:dyDescent="0.15">
      <c r="A40" s="22"/>
      <c r="B40" s="35"/>
      <c r="C40" s="1132" t="s">
        <v>542</v>
      </c>
      <c r="D40" s="1132"/>
      <c r="E40" s="1133"/>
      <c r="F40" s="36">
        <v>0</v>
      </c>
      <c r="G40" s="37">
        <v>0</v>
      </c>
      <c r="H40" s="37">
        <v>0.01</v>
      </c>
      <c r="I40" s="37">
        <v>0</v>
      </c>
      <c r="J40" s="38">
        <v>0</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545</v>
      </c>
      <c r="D43" s="1134"/>
      <c r="E43" s="1135"/>
      <c r="F43" s="41">
        <v>0.1</v>
      </c>
      <c r="G43" s="42">
        <v>0.09</v>
      </c>
      <c r="H43" s="42">
        <v>0.09</v>
      </c>
      <c r="I43" s="42">
        <v>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iCTQRRmo7ObfRsVvSK7qTjwSdQRbLYy5T1P/twOOSktAwgYvO/mcvtP0DzBSM1UgmHXiB4xS8ukCOhmX9ZsEA==" saltValue="bAIm5XsR/sdyCd+ciOR2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P43" sqref="P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3049</v>
      </c>
      <c r="L45" s="58">
        <v>3287</v>
      </c>
      <c r="M45" s="58">
        <v>3625</v>
      </c>
      <c r="N45" s="58">
        <v>3745</v>
      </c>
      <c r="O45" s="59">
        <v>3844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v>7</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449</v>
      </c>
      <c r="L48" s="62">
        <v>434</v>
      </c>
      <c r="M48" s="62">
        <v>413</v>
      </c>
      <c r="N48" s="62">
        <v>755</v>
      </c>
      <c r="O48" s="63">
        <v>317</v>
      </c>
      <c r="P48" s="46"/>
      <c r="Q48" s="46"/>
      <c r="R48" s="46"/>
      <c r="S48" s="46"/>
      <c r="T48" s="46"/>
      <c r="U48" s="46"/>
    </row>
    <row r="49" spans="1:21" ht="30.75" customHeight="1" x14ac:dyDescent="0.15">
      <c r="A49" s="46"/>
      <c r="B49" s="1140"/>
      <c r="C49" s="1141"/>
      <c r="D49" s="60"/>
      <c r="E49" s="1146" t="s">
        <v>14</v>
      </c>
      <c r="F49" s="1146"/>
      <c r="G49" s="1146"/>
      <c r="H49" s="1146"/>
      <c r="I49" s="1146"/>
      <c r="J49" s="1147"/>
      <c r="K49" s="61">
        <v>256</v>
      </c>
      <c r="L49" s="62">
        <v>255</v>
      </c>
      <c r="M49" s="62">
        <v>250</v>
      </c>
      <c r="N49" s="62">
        <v>237</v>
      </c>
      <c r="O49" s="63">
        <v>205</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2626</v>
      </c>
      <c r="L52" s="62">
        <v>2698</v>
      </c>
      <c r="M52" s="62">
        <v>2832</v>
      </c>
      <c r="N52" s="62">
        <v>2868</v>
      </c>
      <c r="O52" s="63">
        <v>2889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1135</v>
      </c>
      <c r="L53" s="67">
        <v>1278</v>
      </c>
      <c r="M53" s="67">
        <v>1456</v>
      </c>
      <c r="N53" s="67">
        <v>1869</v>
      </c>
      <c r="O53" s="68">
        <v>1477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v>7</v>
      </c>
      <c r="L58" s="82">
        <v>0</v>
      </c>
      <c r="M58" s="82">
        <v>0</v>
      </c>
      <c r="N58" s="82">
        <v>0</v>
      </c>
      <c r="O58" s="83">
        <v>0</v>
      </c>
    </row>
    <row r="59" spans="1:21" ht="31.5" customHeight="1" x14ac:dyDescent="0.15">
      <c r="B59" s="1156"/>
      <c r="C59" s="1157"/>
      <c r="D59" s="1163" t="s">
        <v>26</v>
      </c>
      <c r="E59" s="1164"/>
      <c r="F59" s="1164"/>
      <c r="G59" s="1164"/>
      <c r="H59" s="1164"/>
      <c r="I59" s="1164"/>
      <c r="J59" s="1165"/>
      <c r="K59" s="84">
        <v>0</v>
      </c>
      <c r="L59" s="85">
        <v>0</v>
      </c>
      <c r="M59" s="85">
        <v>0</v>
      </c>
      <c r="N59" s="85">
        <v>0</v>
      </c>
      <c r="O59" s="86">
        <v>0</v>
      </c>
    </row>
    <row r="60" spans="1:21" ht="31.5" customHeight="1" thickBot="1" x14ac:dyDescent="0.2">
      <c r="B60" s="1158"/>
      <c r="C60" s="1159"/>
      <c r="D60" s="1166" t="s">
        <v>27</v>
      </c>
      <c r="E60" s="1167"/>
      <c r="F60" s="1167"/>
      <c r="G60" s="1167"/>
      <c r="H60" s="1167"/>
      <c r="I60" s="1167"/>
      <c r="J60" s="1168"/>
      <c r="K60" s="87">
        <v>0</v>
      </c>
      <c r="L60" s="88">
        <v>0</v>
      </c>
      <c r="M60" s="88">
        <v>0</v>
      </c>
      <c r="N60" s="88">
        <v>0</v>
      </c>
      <c r="O60" s="89">
        <v>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2YBl+CrHY4m6hqudywPYYHw8Bc4T9hqET1kcmMjGjI/9bzgSMjiGC4dmb7Rx5hrQp3XTBDKVa+vdKdgg2m9Qg==" saltValue="aOsxIdp0XiWM6L3WAwVt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P55" sqref="P5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41123</v>
      </c>
      <c r="J41" s="331">
        <v>41518</v>
      </c>
      <c r="K41" s="331">
        <v>41698</v>
      </c>
      <c r="L41" s="331">
        <v>41397</v>
      </c>
      <c r="M41" s="332">
        <v>39125</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5156</v>
      </c>
      <c r="J43" s="334">
        <v>4746</v>
      </c>
      <c r="K43" s="334">
        <v>4124</v>
      </c>
      <c r="L43" s="334">
        <v>3073</v>
      </c>
      <c r="M43" s="335">
        <v>2667</v>
      </c>
    </row>
    <row r="44" spans="2:13" ht="27.75" customHeight="1" x14ac:dyDescent="0.15">
      <c r="B44" s="1171"/>
      <c r="C44" s="1172"/>
      <c r="D44" s="104"/>
      <c r="E44" s="1177" t="s">
        <v>34</v>
      </c>
      <c r="F44" s="1177"/>
      <c r="G44" s="1177"/>
      <c r="H44" s="1178"/>
      <c r="I44" s="333">
        <v>1606</v>
      </c>
      <c r="J44" s="334">
        <v>1377</v>
      </c>
      <c r="K44" s="334">
        <v>1256</v>
      </c>
      <c r="L44" s="334">
        <v>1130</v>
      </c>
      <c r="M44" s="335">
        <v>1234</v>
      </c>
    </row>
    <row r="45" spans="2:13" ht="27.75" customHeight="1" x14ac:dyDescent="0.15">
      <c r="B45" s="1171"/>
      <c r="C45" s="1172"/>
      <c r="D45" s="104"/>
      <c r="E45" s="1177" t="s">
        <v>35</v>
      </c>
      <c r="F45" s="1177"/>
      <c r="G45" s="1177"/>
      <c r="H45" s="1178"/>
      <c r="I45" s="333">
        <v>3457</v>
      </c>
      <c r="J45" s="334">
        <v>3356</v>
      </c>
      <c r="K45" s="334">
        <v>3323</v>
      </c>
      <c r="L45" s="334">
        <v>3227</v>
      </c>
      <c r="M45" s="335">
        <v>3112</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8860</v>
      </c>
      <c r="J50" s="334">
        <v>8423</v>
      </c>
      <c r="K50" s="334">
        <v>8816</v>
      </c>
      <c r="L50" s="334">
        <v>7689</v>
      </c>
      <c r="M50" s="335">
        <v>6524</v>
      </c>
    </row>
    <row r="51" spans="2:13" ht="27.75" customHeight="1" x14ac:dyDescent="0.15">
      <c r="B51" s="1171"/>
      <c r="C51" s="1172"/>
      <c r="D51" s="104"/>
      <c r="E51" s="1177" t="s">
        <v>42</v>
      </c>
      <c r="F51" s="1177"/>
      <c r="G51" s="1177"/>
      <c r="H51" s="1178"/>
      <c r="I51" s="333">
        <v>110</v>
      </c>
      <c r="J51" s="334">
        <v>80</v>
      </c>
      <c r="K51" s="334">
        <v>64</v>
      </c>
      <c r="L51" s="334">
        <v>55</v>
      </c>
      <c r="M51" s="335">
        <v>49</v>
      </c>
    </row>
    <row r="52" spans="2:13" ht="27.75" customHeight="1" x14ac:dyDescent="0.15">
      <c r="B52" s="1173"/>
      <c r="C52" s="1174"/>
      <c r="D52" s="104"/>
      <c r="E52" s="1177" t="s">
        <v>43</v>
      </c>
      <c r="F52" s="1177"/>
      <c r="G52" s="1177"/>
      <c r="H52" s="1178"/>
      <c r="I52" s="333">
        <v>34195</v>
      </c>
      <c r="J52" s="334">
        <v>34187</v>
      </c>
      <c r="K52" s="334">
        <v>33924</v>
      </c>
      <c r="L52" s="334">
        <v>33374</v>
      </c>
      <c r="M52" s="335">
        <v>31979</v>
      </c>
    </row>
    <row r="53" spans="2:13" ht="27.75" customHeight="1" thickBot="1" x14ac:dyDescent="0.2">
      <c r="B53" s="1184" t="s">
        <v>19</v>
      </c>
      <c r="C53" s="1185"/>
      <c r="D53" s="108"/>
      <c r="E53" s="1186" t="s">
        <v>44</v>
      </c>
      <c r="F53" s="1186"/>
      <c r="G53" s="1186"/>
      <c r="H53" s="1187"/>
      <c r="I53" s="336">
        <v>8176</v>
      </c>
      <c r="J53" s="337">
        <v>8309</v>
      </c>
      <c r="K53" s="337">
        <v>7597</v>
      </c>
      <c r="L53" s="337">
        <v>7709</v>
      </c>
      <c r="M53" s="338">
        <v>7587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Dse/vPRNAZusYFs2mvilZkZcIN4fP2o0YsX5cB8u9Rlc3LpPHQiNs5+mR2n4ghaoHdUoGpadRdaBLEVkegGA==" saltValue="j+7ZcfBCHXionCWrtEfm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J5" sqref="J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2557</v>
      </c>
      <c r="G55" s="339">
        <v>2488</v>
      </c>
      <c r="H55" s="340">
        <v>2437</v>
      </c>
    </row>
    <row r="56" spans="2:8" ht="52.5" customHeight="1" x14ac:dyDescent="0.15">
      <c r="B56" s="120"/>
      <c r="C56" s="1198" t="s">
        <v>47</v>
      </c>
      <c r="D56" s="1198"/>
      <c r="E56" s="1199"/>
      <c r="F56" s="341">
        <v>823</v>
      </c>
      <c r="G56" s="341">
        <v>623</v>
      </c>
      <c r="H56" s="342">
        <v>424</v>
      </c>
    </row>
    <row r="57" spans="2:8" ht="53.25" customHeight="1" x14ac:dyDescent="0.15">
      <c r="B57" s="120"/>
      <c r="C57" s="1200" t="s">
        <v>48</v>
      </c>
      <c r="D57" s="1200"/>
      <c r="E57" s="1201"/>
      <c r="F57" s="343">
        <v>7716</v>
      </c>
      <c r="G57" s="343">
        <v>6630</v>
      </c>
      <c r="H57" s="344">
        <v>5601</v>
      </c>
    </row>
    <row r="58" spans="2:8" ht="45.75" customHeight="1" x14ac:dyDescent="0.15">
      <c r="B58" s="121"/>
      <c r="C58" s="1188" t="s">
        <v>573</v>
      </c>
      <c r="D58" s="1189"/>
      <c r="E58" s="1190"/>
      <c r="F58" s="345">
        <v>3053</v>
      </c>
      <c r="G58" s="345">
        <v>2862</v>
      </c>
      <c r="H58" s="346">
        <v>2789</v>
      </c>
    </row>
    <row r="59" spans="2:8" ht="45.75" customHeight="1" x14ac:dyDescent="0.15">
      <c r="B59" s="121"/>
      <c r="C59" s="1188" t="s">
        <v>574</v>
      </c>
      <c r="D59" s="1189"/>
      <c r="E59" s="1190"/>
      <c r="F59" s="345">
        <v>1881</v>
      </c>
      <c r="G59" s="345">
        <v>1844</v>
      </c>
      <c r="H59" s="346">
        <v>1417</v>
      </c>
    </row>
    <row r="60" spans="2:8" ht="45.75" customHeight="1" x14ac:dyDescent="0.15">
      <c r="B60" s="121"/>
      <c r="C60" s="1188" t="s">
        <v>575</v>
      </c>
      <c r="D60" s="1189"/>
      <c r="E60" s="1190"/>
      <c r="F60" s="345">
        <v>1454</v>
      </c>
      <c r="G60" s="345">
        <v>1049</v>
      </c>
      <c r="H60" s="346">
        <v>796</v>
      </c>
    </row>
    <row r="61" spans="2:8" ht="45.75" customHeight="1" x14ac:dyDescent="0.15">
      <c r="B61" s="121"/>
      <c r="C61" s="1188" t="s">
        <v>576</v>
      </c>
      <c r="D61" s="1189"/>
      <c r="E61" s="1190"/>
      <c r="F61" s="345">
        <v>798</v>
      </c>
      <c r="G61" s="345">
        <v>441</v>
      </c>
      <c r="H61" s="346">
        <v>303</v>
      </c>
    </row>
    <row r="62" spans="2:8" ht="45.75" customHeight="1" thickBot="1" x14ac:dyDescent="0.2">
      <c r="B62" s="122"/>
      <c r="C62" s="1191" t="s">
        <v>577</v>
      </c>
      <c r="D62" s="1192"/>
      <c r="E62" s="1193"/>
      <c r="F62" s="347">
        <v>247</v>
      </c>
      <c r="G62" s="347">
        <v>250</v>
      </c>
      <c r="H62" s="348">
        <v>104</v>
      </c>
    </row>
    <row r="63" spans="2:8" ht="52.5" customHeight="1" thickBot="1" x14ac:dyDescent="0.2">
      <c r="B63" s="123"/>
      <c r="C63" s="1194" t="s">
        <v>49</v>
      </c>
      <c r="D63" s="1194"/>
      <c r="E63" s="1195"/>
      <c r="F63" s="349">
        <v>11095</v>
      </c>
      <c r="G63" s="349">
        <v>9741</v>
      </c>
      <c r="H63" s="350">
        <v>8462</v>
      </c>
    </row>
    <row r="64" spans="2:8" x14ac:dyDescent="0.15"/>
  </sheetData>
  <sheetProtection algorithmName="SHA-512" hashValue="XMRkP/vRMcOW/2wzCyZhuPLFdzObl6443C5mgYxjsRUgMrN41tPI9NZFNv+9MvmHbAaaWyu4L8i+myK121R+5A==" saltValue="KXE7paMTQyDv518yZUcf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75729</v>
      </c>
      <c r="E3" s="142"/>
      <c r="F3" s="143">
        <v>67009</v>
      </c>
      <c r="G3" s="144"/>
      <c r="H3" s="145"/>
    </row>
    <row r="4" spans="1:8" x14ac:dyDescent="0.15">
      <c r="A4" s="146"/>
      <c r="B4" s="147"/>
      <c r="C4" s="148"/>
      <c r="D4" s="149">
        <v>42635</v>
      </c>
      <c r="E4" s="150"/>
      <c r="F4" s="151">
        <v>43028</v>
      </c>
      <c r="G4" s="152"/>
      <c r="H4" s="153"/>
    </row>
    <row r="5" spans="1:8" x14ac:dyDescent="0.15">
      <c r="A5" s="134" t="s">
        <v>522</v>
      </c>
      <c r="B5" s="139"/>
      <c r="C5" s="140"/>
      <c r="D5" s="141">
        <v>82432</v>
      </c>
      <c r="E5" s="142"/>
      <c r="F5" s="143">
        <v>71871</v>
      </c>
      <c r="G5" s="144"/>
      <c r="H5" s="145"/>
    </row>
    <row r="6" spans="1:8" x14ac:dyDescent="0.15">
      <c r="A6" s="146"/>
      <c r="B6" s="147"/>
      <c r="C6" s="148"/>
      <c r="D6" s="149">
        <v>50939</v>
      </c>
      <c r="E6" s="150"/>
      <c r="F6" s="151">
        <v>38232</v>
      </c>
      <c r="G6" s="152"/>
      <c r="H6" s="153"/>
    </row>
    <row r="7" spans="1:8" x14ac:dyDescent="0.15">
      <c r="A7" s="134" t="s">
        <v>523</v>
      </c>
      <c r="B7" s="139"/>
      <c r="C7" s="140"/>
      <c r="D7" s="141">
        <v>96244</v>
      </c>
      <c r="E7" s="142"/>
      <c r="F7" s="143">
        <v>71807</v>
      </c>
      <c r="G7" s="144"/>
      <c r="H7" s="145"/>
    </row>
    <row r="8" spans="1:8" x14ac:dyDescent="0.15">
      <c r="A8" s="146"/>
      <c r="B8" s="147"/>
      <c r="C8" s="148"/>
      <c r="D8" s="149">
        <v>43190</v>
      </c>
      <c r="E8" s="150"/>
      <c r="F8" s="151">
        <v>37333</v>
      </c>
      <c r="G8" s="152"/>
      <c r="H8" s="153"/>
    </row>
    <row r="9" spans="1:8" x14ac:dyDescent="0.15">
      <c r="A9" s="134" t="s">
        <v>524</v>
      </c>
      <c r="B9" s="139"/>
      <c r="C9" s="140"/>
      <c r="D9" s="141">
        <v>105736</v>
      </c>
      <c r="E9" s="142"/>
      <c r="F9" s="143">
        <v>80821</v>
      </c>
      <c r="G9" s="144"/>
      <c r="H9" s="145"/>
    </row>
    <row r="10" spans="1:8" x14ac:dyDescent="0.15">
      <c r="A10" s="146"/>
      <c r="B10" s="147"/>
      <c r="C10" s="148"/>
      <c r="D10" s="149">
        <v>36007</v>
      </c>
      <c r="E10" s="150"/>
      <c r="F10" s="151">
        <v>49586</v>
      </c>
      <c r="G10" s="152"/>
      <c r="H10" s="153"/>
    </row>
    <row r="11" spans="1:8" x14ac:dyDescent="0.15">
      <c r="A11" s="134" t="s">
        <v>525</v>
      </c>
      <c r="B11" s="139"/>
      <c r="C11" s="140"/>
      <c r="D11" s="141">
        <v>51930</v>
      </c>
      <c r="E11" s="142"/>
      <c r="F11" s="143">
        <v>79840</v>
      </c>
      <c r="G11" s="144"/>
      <c r="H11" s="145"/>
    </row>
    <row r="12" spans="1:8" x14ac:dyDescent="0.15">
      <c r="A12" s="146"/>
      <c r="B12" s="147"/>
      <c r="C12" s="154"/>
      <c r="D12" s="149">
        <v>32666</v>
      </c>
      <c r="E12" s="150"/>
      <c r="F12" s="151">
        <v>45238</v>
      </c>
      <c r="G12" s="152"/>
      <c r="H12" s="153"/>
    </row>
    <row r="13" spans="1:8" x14ac:dyDescent="0.15">
      <c r="A13" s="134"/>
      <c r="B13" s="139"/>
      <c r="C13" s="140"/>
      <c r="D13" s="141">
        <v>82414</v>
      </c>
      <c r="E13" s="142"/>
      <c r="F13" s="143">
        <v>74270</v>
      </c>
      <c r="G13" s="155"/>
      <c r="H13" s="145"/>
    </row>
    <row r="14" spans="1:8" x14ac:dyDescent="0.15">
      <c r="A14" s="146"/>
      <c r="B14" s="147"/>
      <c r="C14" s="148"/>
      <c r="D14" s="149">
        <v>41087</v>
      </c>
      <c r="E14" s="150"/>
      <c r="F14" s="151">
        <v>42683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12.64</v>
      </c>
      <c r="C19" s="156">
        <f>ROUND(VALUE(SUBSTITUTE(実質収支比率等に係る経年分析!G$48,"▲","-")),2)</f>
        <v>14.66</v>
      </c>
      <c r="D19" s="156">
        <f>ROUND(VALUE(SUBSTITUTE(実質収支比率等に係る経年分析!H$48,"▲","-")),2)</f>
        <v>14.4</v>
      </c>
      <c r="E19" s="156">
        <f>ROUND(VALUE(SUBSTITUTE(実質収支比率等に係る経年分析!I$48,"▲","-")),2)</f>
        <v>11.21</v>
      </c>
      <c r="F19" s="156">
        <f>ROUND(VALUE(SUBSTITUTE(実質収支比率等に係る経年分析!J$48,"▲","-")),2)</f>
        <v>8.16</v>
      </c>
    </row>
    <row r="20" spans="1:11" x14ac:dyDescent="0.15">
      <c r="A20" s="156" t="s">
        <v>53</v>
      </c>
      <c r="B20" s="156">
        <f>ROUND(VALUE(SUBSTITUTE(実質収支比率等に係る経年分析!F$47,"▲","-")),2)</f>
        <v>15.15</v>
      </c>
      <c r="C20" s="156">
        <f>ROUND(VALUE(SUBSTITUTE(実質収支比率等に係る経年分析!G$47,"▲","-")),2)</f>
        <v>16.88</v>
      </c>
      <c r="D20" s="156">
        <f>ROUND(VALUE(SUBSTITUTE(実質収支比率等に係る経年分析!H$47,"▲","-")),2)</f>
        <v>14.75</v>
      </c>
      <c r="E20" s="156">
        <f>ROUND(VALUE(SUBSTITUTE(実質収支比率等に係る経年分析!I$47,"▲","-")),2)</f>
        <v>14.25</v>
      </c>
      <c r="F20" s="156">
        <f>ROUND(VALUE(SUBSTITUTE(実質収支比率等に係る経年分析!J$47,"▲","-")),2)</f>
        <v>13.72</v>
      </c>
    </row>
    <row r="21" spans="1:11" x14ac:dyDescent="0.15">
      <c r="A21" s="156" t="s">
        <v>54</v>
      </c>
      <c r="B21" s="156">
        <f>IF(ISNUMBER(VALUE(SUBSTITUTE(実質収支比率等に係る経年分析!F$49,"▲","-"))),ROUND(VALUE(SUBSTITUTE(実質収支比率等に係る経年分析!F$49,"▲","-")),2),NA())</f>
        <v>2.78</v>
      </c>
      <c r="C21" s="156">
        <f>IF(ISNUMBER(VALUE(SUBSTITUTE(実質収支比率等に係る経年分析!G$49,"▲","-"))),ROUND(VALUE(SUBSTITUTE(実質収支比率等に係る経年分析!G$49,"▲","-")),2),NA())</f>
        <v>4.68</v>
      </c>
      <c r="D21" s="156">
        <f>IF(ISNUMBER(VALUE(SUBSTITUTE(実質収支比率等に係る経年分析!H$49,"▲","-"))),ROUND(VALUE(SUBSTITUTE(実質収支比率等に係る経年分析!H$49,"▲","-")),2),NA())</f>
        <v>-2.9</v>
      </c>
      <c r="E21" s="156">
        <f>IF(ISNUMBER(VALUE(SUBSTITUTE(実質収支比率等に係る経年分析!I$49,"▲","-"))),ROUND(VALUE(SUBSTITUTE(実質収支比率等に係る経年分析!I$49,"▲","-")),2),NA())</f>
        <v>-3.46</v>
      </c>
      <c r="F21" s="156">
        <f>IF(ISNUMBER(VALUE(SUBSTITUTE(実質収支比率等に係る経年分析!J$49,"▲","-"))),ROUND(VALUE(SUBSTITUTE(実質収支比率等に係る経年分析!J$49,"▲","-")),2),NA())</f>
        <v>-3.16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工業団地特別会計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3.13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2.58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1.83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0.31</v>
      </c>
    </row>
    <row r="33" spans="1:16" x14ac:dyDescent="0.15">
      <c r="A33" s="157" t="str">
        <f>IF(連結実質赤字比率に係る赤字・黒字の構成分析!C$37="",NA(),連結実質赤字比率に係る赤字・黒字の構成分析!C$37)</f>
        <v>農業集落排水事業会計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1.0900000000000001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0.55000000000000004</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14.39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11.21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8.15</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6.81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8.3800000000000008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10.26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2626</v>
      </c>
      <c r="E42" s="158"/>
      <c r="F42" s="158"/>
      <c r="G42" s="158">
        <f>'実質公債費比率（分子）の構造'!L$52</f>
        <v>2698</v>
      </c>
      <c r="H42" s="158"/>
      <c r="I42" s="158"/>
      <c r="J42" s="158">
        <f>'実質公債費比率（分子）の構造'!M$52</f>
        <v>2832</v>
      </c>
      <c r="K42" s="158"/>
      <c r="L42" s="158"/>
      <c r="M42" s="158">
        <f>'実質公債費比率（分子）の構造'!N$52</f>
        <v>2868</v>
      </c>
      <c r="N42" s="158"/>
      <c r="O42" s="158"/>
      <c r="P42" s="158">
        <f>'実質公債費比率（分子）の構造'!O$52</f>
        <v>2889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15">
      <c r="A45" s="158" t="s">
        <v>63</v>
      </c>
      <c r="B45" s="158">
        <f>'実質公債費比率（分子）の構造'!K$49</f>
        <v>256</v>
      </c>
      <c r="C45" s="158"/>
      <c r="D45" s="158"/>
      <c r="E45" s="158">
        <f>'実質公債費比率（分子）の構造'!L$49</f>
        <v>255</v>
      </c>
      <c r="F45" s="158"/>
      <c r="G45" s="158"/>
      <c r="H45" s="158">
        <f>'実質公債費比率（分子）の構造'!M$49</f>
        <v>250</v>
      </c>
      <c r="I45" s="158"/>
      <c r="J45" s="158"/>
      <c r="K45" s="158">
        <f>'実質公債費比率（分子）の構造'!N$49</f>
        <v>237</v>
      </c>
      <c r="L45" s="158"/>
      <c r="M45" s="158"/>
      <c r="N45" s="158">
        <f>'実質公債費比率（分子）の構造'!O$49</f>
        <v>205</v>
      </c>
      <c r="O45" s="158"/>
      <c r="P45" s="158"/>
    </row>
    <row r="46" spans="1:16" x14ac:dyDescent="0.15">
      <c r="A46" s="158" t="s">
        <v>64</v>
      </c>
      <c r="B46" s="158">
        <f>'実質公債費比率（分子）の構造'!K$48</f>
        <v>449</v>
      </c>
      <c r="C46" s="158"/>
      <c r="D46" s="158"/>
      <c r="E46" s="158">
        <f>'実質公債費比率（分子）の構造'!L$48</f>
        <v>434</v>
      </c>
      <c r="F46" s="158"/>
      <c r="G46" s="158"/>
      <c r="H46" s="158">
        <f>'実質公債費比率（分子）の構造'!M$48</f>
        <v>413</v>
      </c>
      <c r="I46" s="158"/>
      <c r="J46" s="158"/>
      <c r="K46" s="158">
        <f>'実質公債費比率（分子）の構造'!N$48</f>
        <v>755</v>
      </c>
      <c r="L46" s="158"/>
      <c r="M46" s="158"/>
      <c r="N46" s="158">
        <f>'実質公債費比率（分子）の構造'!O$48</f>
        <v>317</v>
      </c>
      <c r="O46" s="158"/>
      <c r="P46" s="158"/>
    </row>
    <row r="47" spans="1:16" x14ac:dyDescent="0.15">
      <c r="A47" s="158" t="s">
        <v>12</v>
      </c>
      <c r="B47" s="158">
        <f>'実質公債費比率（分子）の構造'!K$47</f>
        <v>7</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3049</v>
      </c>
      <c r="C49" s="158"/>
      <c r="D49" s="158"/>
      <c r="E49" s="158">
        <f>'実質公債費比率（分子）の構造'!L$45</f>
        <v>3287</v>
      </c>
      <c r="F49" s="158"/>
      <c r="G49" s="158"/>
      <c r="H49" s="158">
        <f>'実質公債費比率（分子）の構造'!M$45</f>
        <v>3625</v>
      </c>
      <c r="I49" s="158"/>
      <c r="J49" s="158"/>
      <c r="K49" s="158">
        <f>'実質公債費比率（分子）の構造'!N$45</f>
        <v>3745</v>
      </c>
      <c r="L49" s="158"/>
      <c r="M49" s="158"/>
      <c r="N49" s="158">
        <f>'実質公債費比率（分子）の構造'!O$45</f>
        <v>3844</v>
      </c>
      <c r="O49" s="158"/>
      <c r="P49" s="158"/>
    </row>
    <row r="50" spans="1:16" x14ac:dyDescent="0.15">
      <c r="A50" s="158" t="s">
        <v>67</v>
      </c>
      <c r="B50" s="158" t="e">
        <f>NA()</f>
        <v>#N/A</v>
      </c>
      <c r="C50" s="158">
        <f>IF(ISNUMBER('実質公債費比率（分子）の構造'!K$53),'実質公債費比率（分子）の構造'!K$53,NA())</f>
        <v>1135</v>
      </c>
      <c r="D50" s="158" t="e">
        <f>NA()</f>
        <v>#N/A</v>
      </c>
      <c r="E50" s="158" t="e">
        <f>NA()</f>
        <v>#N/A</v>
      </c>
      <c r="F50" s="158">
        <f>IF(ISNUMBER('実質公債費比率（分子）の構造'!L$53),'実質公債費比率（分子）の構造'!L$53,NA())</f>
        <v>1278</v>
      </c>
      <c r="G50" s="158" t="e">
        <f>NA()</f>
        <v>#N/A</v>
      </c>
      <c r="H50" s="158" t="e">
        <f>NA()</f>
        <v>#N/A</v>
      </c>
      <c r="I50" s="158">
        <f>IF(ISNUMBER('実質公債費比率（分子）の構造'!M$53),'実質公債費比率（分子）の構造'!M$53,NA())</f>
        <v>1456</v>
      </c>
      <c r="J50" s="158" t="e">
        <f>NA()</f>
        <v>#N/A</v>
      </c>
      <c r="K50" s="158" t="e">
        <f>NA()</f>
        <v>#N/A</v>
      </c>
      <c r="L50" s="158">
        <f>IF(ISNUMBER('実質公債費比率（分子）の構造'!N$53),'実質公債費比率（分子）の構造'!N$53,NA())</f>
        <v>1869</v>
      </c>
      <c r="M50" s="158" t="e">
        <f>NA()</f>
        <v>#N/A</v>
      </c>
      <c r="N50" s="158" t="e">
        <f>NA()</f>
        <v>#N/A</v>
      </c>
      <c r="O50" s="158">
        <f>IF(ISNUMBER('実質公債費比率（分子）の構造'!O$53),'実質公債費比率（分子）の構造'!O$53,NA())</f>
        <v>1477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34195</v>
      </c>
      <c r="E56" s="157"/>
      <c r="F56" s="157"/>
      <c r="G56" s="157">
        <f>'将来負担比率（分子）の構造'!J$52</f>
        <v>34187</v>
      </c>
      <c r="H56" s="157"/>
      <c r="I56" s="157"/>
      <c r="J56" s="157">
        <f>'将来負担比率（分子）の構造'!K$52</f>
        <v>33924</v>
      </c>
      <c r="K56" s="157"/>
      <c r="L56" s="157"/>
      <c r="M56" s="157">
        <f>'将来負担比率（分子）の構造'!L$52</f>
        <v>33374</v>
      </c>
      <c r="N56" s="157"/>
      <c r="O56" s="157"/>
      <c r="P56" s="157">
        <f>'将来負担比率（分子）の構造'!M$52</f>
        <v>31979</v>
      </c>
    </row>
    <row r="57" spans="1:16" x14ac:dyDescent="0.15">
      <c r="A57" s="157" t="s">
        <v>42</v>
      </c>
      <c r="B57" s="157"/>
      <c r="C57" s="157"/>
      <c r="D57" s="157">
        <f>'将来負担比率（分子）の構造'!I$51</f>
        <v>110</v>
      </c>
      <c r="E57" s="157"/>
      <c r="F57" s="157"/>
      <c r="G57" s="157">
        <f>'将来負担比率（分子）の構造'!J$51</f>
        <v>80</v>
      </c>
      <c r="H57" s="157"/>
      <c r="I57" s="157"/>
      <c r="J57" s="157">
        <f>'将来負担比率（分子）の構造'!K$51</f>
        <v>64</v>
      </c>
      <c r="K57" s="157"/>
      <c r="L57" s="157"/>
      <c r="M57" s="157">
        <f>'将来負担比率（分子）の構造'!L$51</f>
        <v>55</v>
      </c>
      <c r="N57" s="157"/>
      <c r="O57" s="157"/>
      <c r="P57" s="157">
        <f>'将来負担比率（分子）の構造'!M$51</f>
        <v>49</v>
      </c>
    </row>
    <row r="58" spans="1:16" x14ac:dyDescent="0.15">
      <c r="A58" s="157" t="s">
        <v>41</v>
      </c>
      <c r="B58" s="157"/>
      <c r="C58" s="157"/>
      <c r="D58" s="157">
        <f>'将来負担比率（分子）の構造'!I$50</f>
        <v>8860</v>
      </c>
      <c r="E58" s="157"/>
      <c r="F58" s="157"/>
      <c r="G58" s="157">
        <f>'将来負担比率（分子）の構造'!J$50</f>
        <v>8423</v>
      </c>
      <c r="H58" s="157"/>
      <c r="I58" s="157"/>
      <c r="J58" s="157">
        <f>'将来負担比率（分子）の構造'!K$50</f>
        <v>8816</v>
      </c>
      <c r="K58" s="157"/>
      <c r="L58" s="157"/>
      <c r="M58" s="157">
        <f>'将来負担比率（分子）の構造'!L$50</f>
        <v>7689</v>
      </c>
      <c r="N58" s="157"/>
      <c r="O58" s="157"/>
      <c r="P58" s="157">
        <f>'将来負担比率（分子）の構造'!M$50</f>
        <v>6524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3457</v>
      </c>
      <c r="C62" s="157"/>
      <c r="D62" s="157"/>
      <c r="E62" s="157">
        <f>'将来負担比率（分子）の構造'!J$45</f>
        <v>3356</v>
      </c>
      <c r="F62" s="157"/>
      <c r="G62" s="157"/>
      <c r="H62" s="157">
        <f>'将来負担比率（分子）の構造'!K$45</f>
        <v>3323</v>
      </c>
      <c r="I62" s="157"/>
      <c r="J62" s="157"/>
      <c r="K62" s="157">
        <f>'将来負担比率（分子）の構造'!L$45</f>
        <v>3227</v>
      </c>
      <c r="L62" s="157"/>
      <c r="M62" s="157"/>
      <c r="N62" s="157">
        <f>'将来負担比率（分子）の構造'!M$45</f>
        <v>3112</v>
      </c>
      <c r="O62" s="157"/>
      <c r="P62" s="157"/>
    </row>
    <row r="63" spans="1:16" x14ac:dyDescent="0.15">
      <c r="A63" s="157" t="s">
        <v>34</v>
      </c>
      <c r="B63" s="157">
        <f>'将来負担比率（分子）の構造'!I$44</f>
        <v>1606</v>
      </c>
      <c r="C63" s="157"/>
      <c r="D63" s="157"/>
      <c r="E63" s="157">
        <f>'将来負担比率（分子）の構造'!J$44</f>
        <v>1377</v>
      </c>
      <c r="F63" s="157"/>
      <c r="G63" s="157"/>
      <c r="H63" s="157">
        <f>'将来負担比率（分子）の構造'!K$44</f>
        <v>1256</v>
      </c>
      <c r="I63" s="157"/>
      <c r="J63" s="157"/>
      <c r="K63" s="157">
        <f>'将来負担比率（分子）の構造'!L$44</f>
        <v>1130</v>
      </c>
      <c r="L63" s="157"/>
      <c r="M63" s="157"/>
      <c r="N63" s="157">
        <f>'将来負担比率（分子）の構造'!M$44</f>
        <v>1234</v>
      </c>
      <c r="O63" s="157"/>
      <c r="P63" s="157"/>
    </row>
    <row r="64" spans="1:16" x14ac:dyDescent="0.15">
      <c r="A64" s="157" t="s">
        <v>33</v>
      </c>
      <c r="B64" s="157">
        <f>'将来負担比率（分子）の構造'!I$43</f>
        <v>5156</v>
      </c>
      <c r="C64" s="157"/>
      <c r="D64" s="157"/>
      <c r="E64" s="157">
        <f>'将来負担比率（分子）の構造'!J$43</f>
        <v>4746</v>
      </c>
      <c r="F64" s="157"/>
      <c r="G64" s="157"/>
      <c r="H64" s="157">
        <f>'将来負担比率（分子）の構造'!K$43</f>
        <v>4124</v>
      </c>
      <c r="I64" s="157"/>
      <c r="J64" s="157"/>
      <c r="K64" s="157">
        <f>'将来負担比率（分子）の構造'!L$43</f>
        <v>3073</v>
      </c>
      <c r="L64" s="157"/>
      <c r="M64" s="157"/>
      <c r="N64" s="157">
        <f>'将来負担比率（分子）の構造'!M$43</f>
        <v>2667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41123</v>
      </c>
      <c r="C66" s="157"/>
      <c r="D66" s="157"/>
      <c r="E66" s="157">
        <f>'将来負担比率（分子）の構造'!J$41</f>
        <v>41518</v>
      </c>
      <c r="F66" s="157"/>
      <c r="G66" s="157"/>
      <c r="H66" s="157">
        <f>'将来負担比率（分子）の構造'!K$41</f>
        <v>41698</v>
      </c>
      <c r="I66" s="157"/>
      <c r="J66" s="157"/>
      <c r="K66" s="157">
        <f>'将来負担比率（分子）の構造'!L$41</f>
        <v>41397</v>
      </c>
      <c r="L66" s="157"/>
      <c r="M66" s="157"/>
      <c r="N66" s="157">
        <f>'将来負担比率（分子）の構造'!M$41</f>
        <v>39125</v>
      </c>
      <c r="O66" s="157"/>
      <c r="P66" s="157"/>
    </row>
    <row r="67" spans="1:16" x14ac:dyDescent="0.15">
      <c r="A67" s="157" t="s">
        <v>71</v>
      </c>
      <c r="B67" s="157" t="e">
        <f>NA()</f>
        <v>#N/A</v>
      </c>
      <c r="C67" s="157">
        <f>IF(ISNUMBER('将来負担比率（分子）の構造'!I$53), IF('将来負担比率（分子）の構造'!I$53 &lt; 0, 0, '将来負担比率（分子）の構造'!I$53), NA())</f>
        <v>8176</v>
      </c>
      <c r="D67" s="157" t="e">
        <f>NA()</f>
        <v>#N/A</v>
      </c>
      <c r="E67" s="157" t="e">
        <f>NA()</f>
        <v>#N/A</v>
      </c>
      <c r="F67" s="157">
        <f>IF(ISNUMBER('将来負担比率（分子）の構造'!J$53), IF('将来負担比率（分子）の構造'!J$53 &lt; 0, 0, '将来負担比率（分子）の構造'!J$53), NA())</f>
        <v>8309</v>
      </c>
      <c r="G67" s="157" t="e">
        <f>NA()</f>
        <v>#N/A</v>
      </c>
      <c r="H67" s="157" t="e">
        <f>NA()</f>
        <v>#N/A</v>
      </c>
      <c r="I67" s="157">
        <f>IF(ISNUMBER('将来負担比率（分子）の構造'!K$53), IF('将来負担比率（分子）の構造'!K$53 &lt; 0, 0, '将来負担比率（分子）の構造'!K$53), NA())</f>
        <v>7597</v>
      </c>
      <c r="J67" s="157" t="e">
        <f>NA()</f>
        <v>#N/A</v>
      </c>
      <c r="K67" s="157" t="e">
        <f>NA()</f>
        <v>#N/A</v>
      </c>
      <c r="L67" s="157">
        <f>IF(ISNUMBER('将来負担比率（分子）の構造'!L$53), IF('将来負担比率（分子）の構造'!L$53 &lt; 0, 0, '将来負担比率（分子）の構造'!L$53), NA())</f>
        <v>7709</v>
      </c>
      <c r="M67" s="157" t="e">
        <f>NA()</f>
        <v>#N/A</v>
      </c>
      <c r="N67" s="157" t="e">
        <f>NA()</f>
        <v>#N/A</v>
      </c>
      <c r="O67" s="157">
        <f>IF(ISNUMBER('将来負担比率（分子）の構造'!M$53), IF('将来負担比率（分子）の構造'!M$53 &lt; 0, 0, '将来負担比率（分子）の構造'!M$53), NA())</f>
        <v>7587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2557</v>
      </c>
      <c r="C72" s="161">
        <f>基金残高に係る経年分析!G55</f>
        <v>2488</v>
      </c>
      <c r="D72" s="161">
        <f>基金残高に係る経年分析!H55</f>
        <v>2437</v>
      </c>
    </row>
    <row r="73" spans="1:16" x14ac:dyDescent="0.15">
      <c r="A73" s="160" t="s">
        <v>74</v>
      </c>
      <c r="B73" s="161">
        <f>基金残高に係る経年分析!F56</f>
        <v>823</v>
      </c>
      <c r="C73" s="161">
        <f>基金残高に係る経年分析!G56</f>
        <v>623</v>
      </c>
      <c r="D73" s="161">
        <f>基金残高に係る経年分析!H56</f>
        <v>424</v>
      </c>
    </row>
    <row r="74" spans="1:16" x14ac:dyDescent="0.15">
      <c r="A74" s="160" t="s">
        <v>75</v>
      </c>
      <c r="B74" s="161">
        <f>基金残高に係る経年分析!F57</f>
        <v>7716</v>
      </c>
      <c r="C74" s="161">
        <f>基金残高に係る経年分析!G57</f>
        <v>6630</v>
      </c>
      <c r="D74" s="161">
        <f>基金残高に係る経年分析!H57</f>
        <v>5601</v>
      </c>
    </row>
  </sheetData>
  <sheetProtection algorithmName="SHA-512" hashValue="dFGh3YBgcj9a3v9WrOxPXjGEIqB+oAnFGk0tQAWnHidJRerbC9RdEV4DqM6Luzam51kUEDTtPA8eRg2hFa6ivA==" saltValue="DpTrD8Uj01ZK3losjakK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5836158</v>
      </c>
      <c r="S5" s="600"/>
      <c r="T5" s="600"/>
      <c r="U5" s="600"/>
      <c r="V5" s="600"/>
      <c r="W5" s="600"/>
      <c r="X5" s="600"/>
      <c r="Y5" s="601"/>
      <c r="Z5" s="602">
        <v>17.2</v>
      </c>
      <c r="AA5" s="602"/>
      <c r="AB5" s="602"/>
      <c r="AC5" s="602"/>
      <c r="AD5" s="603">
        <v>5836158</v>
      </c>
      <c r="AE5" s="603"/>
      <c r="AF5" s="603"/>
      <c r="AG5" s="603"/>
      <c r="AH5" s="603"/>
      <c r="AI5" s="603"/>
      <c r="AJ5" s="603"/>
      <c r="AK5" s="603"/>
      <c r="AL5" s="604">
        <v>32.700000000000003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5836158</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366754</v>
      </c>
      <c r="S6" s="611"/>
      <c r="T6" s="611"/>
      <c r="U6" s="611"/>
      <c r="V6" s="611"/>
      <c r="W6" s="611"/>
      <c r="X6" s="611"/>
      <c r="Y6" s="612"/>
      <c r="Z6" s="613">
        <v>1.1000000000000001</v>
      </c>
      <c r="AA6" s="613"/>
      <c r="AB6" s="613"/>
      <c r="AC6" s="613"/>
      <c r="AD6" s="614">
        <v>366754</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5836158</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235152</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234365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2431</v>
      </c>
      <c r="S7" s="611"/>
      <c r="T7" s="611"/>
      <c r="U7" s="611"/>
      <c r="V7" s="611"/>
      <c r="W7" s="611"/>
      <c r="X7" s="611"/>
      <c r="Y7" s="612"/>
      <c r="Z7" s="613">
        <v>0</v>
      </c>
      <c r="AA7" s="613"/>
      <c r="AB7" s="613"/>
      <c r="AC7" s="613"/>
      <c r="AD7" s="614">
        <v>2431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2431751</v>
      </c>
      <c r="BH7" s="611"/>
      <c r="BI7" s="611"/>
      <c r="BJ7" s="611"/>
      <c r="BK7" s="611"/>
      <c r="BL7" s="611"/>
      <c r="BM7" s="611"/>
      <c r="BN7" s="612"/>
      <c r="BO7" s="613">
        <v>41.7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7434918</v>
      </c>
      <c r="CS7" s="611"/>
      <c r="CT7" s="611"/>
      <c r="CU7" s="611"/>
      <c r="CV7" s="611"/>
      <c r="CW7" s="611"/>
      <c r="CX7" s="611"/>
      <c r="CY7" s="612"/>
      <c r="CZ7" s="613">
        <v>22.9</v>
      </c>
      <c r="DA7" s="613"/>
      <c r="DB7" s="613"/>
      <c r="DC7" s="613"/>
      <c r="DD7" s="619">
        <v>938102</v>
      </c>
      <c r="DE7" s="611"/>
      <c r="DF7" s="611"/>
      <c r="DG7" s="611"/>
      <c r="DH7" s="611"/>
      <c r="DI7" s="611"/>
      <c r="DJ7" s="611"/>
      <c r="DK7" s="611"/>
      <c r="DL7" s="611"/>
      <c r="DM7" s="611"/>
      <c r="DN7" s="611"/>
      <c r="DO7" s="611"/>
      <c r="DP7" s="612"/>
      <c r="DQ7" s="619">
        <v>6128555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38622</v>
      </c>
      <c r="S8" s="611"/>
      <c r="T8" s="611"/>
      <c r="U8" s="611"/>
      <c r="V8" s="611"/>
      <c r="W8" s="611"/>
      <c r="X8" s="611"/>
      <c r="Y8" s="612"/>
      <c r="Z8" s="613">
        <v>0.1</v>
      </c>
      <c r="AA8" s="613"/>
      <c r="AB8" s="613"/>
      <c r="AC8" s="613"/>
      <c r="AD8" s="614">
        <v>38622</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88489</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10386800</v>
      </c>
      <c r="CS8" s="611"/>
      <c r="CT8" s="611"/>
      <c r="CU8" s="611"/>
      <c r="CV8" s="611"/>
      <c r="CW8" s="611"/>
      <c r="CX8" s="611"/>
      <c r="CY8" s="612"/>
      <c r="CZ8" s="613">
        <v>32</v>
      </c>
      <c r="DA8" s="613"/>
      <c r="DB8" s="613"/>
      <c r="DC8" s="613"/>
      <c r="DD8" s="619">
        <v>294350</v>
      </c>
      <c r="DE8" s="611"/>
      <c r="DF8" s="611"/>
      <c r="DG8" s="611"/>
      <c r="DH8" s="611"/>
      <c r="DI8" s="611"/>
      <c r="DJ8" s="611"/>
      <c r="DK8" s="611"/>
      <c r="DL8" s="611"/>
      <c r="DM8" s="611"/>
      <c r="DN8" s="611"/>
      <c r="DO8" s="611"/>
      <c r="DP8" s="612"/>
      <c r="DQ8" s="619">
        <v>5430879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49818</v>
      </c>
      <c r="S9" s="611"/>
      <c r="T9" s="611"/>
      <c r="U9" s="611"/>
      <c r="V9" s="611"/>
      <c r="W9" s="611"/>
      <c r="X9" s="611"/>
      <c r="Y9" s="612"/>
      <c r="Z9" s="613">
        <v>0.1</v>
      </c>
      <c r="AA9" s="613"/>
      <c r="AB9" s="613"/>
      <c r="AC9" s="613"/>
      <c r="AD9" s="614">
        <v>49818</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2110322</v>
      </c>
      <c r="BH9" s="611"/>
      <c r="BI9" s="611"/>
      <c r="BJ9" s="611"/>
      <c r="BK9" s="611"/>
      <c r="BL9" s="611"/>
      <c r="BM9" s="611"/>
      <c r="BN9" s="612"/>
      <c r="BO9" s="613">
        <v>36.200000000000003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2088632</v>
      </c>
      <c r="CS9" s="611"/>
      <c r="CT9" s="611"/>
      <c r="CU9" s="611"/>
      <c r="CV9" s="611"/>
      <c r="CW9" s="611"/>
      <c r="CX9" s="611"/>
      <c r="CY9" s="612"/>
      <c r="CZ9" s="613">
        <v>6.4</v>
      </c>
      <c r="DA9" s="613"/>
      <c r="DB9" s="613"/>
      <c r="DC9" s="613"/>
      <c r="DD9" s="619">
        <v>51430</v>
      </c>
      <c r="DE9" s="611"/>
      <c r="DF9" s="611"/>
      <c r="DG9" s="611"/>
      <c r="DH9" s="611"/>
      <c r="DI9" s="611"/>
      <c r="DJ9" s="611"/>
      <c r="DK9" s="611"/>
      <c r="DL9" s="611"/>
      <c r="DM9" s="611"/>
      <c r="DN9" s="611"/>
      <c r="DO9" s="611"/>
      <c r="DP9" s="612"/>
      <c r="DQ9" s="619">
        <v>1945499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130785</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14817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14695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1465124</v>
      </c>
      <c r="S11" s="611"/>
      <c r="T11" s="611"/>
      <c r="U11" s="611"/>
      <c r="V11" s="611"/>
      <c r="W11" s="611"/>
      <c r="X11" s="611"/>
      <c r="Y11" s="612"/>
      <c r="Z11" s="615">
        <v>4.3</v>
      </c>
      <c r="AA11" s="616"/>
      <c r="AB11" s="616"/>
      <c r="AC11" s="622"/>
      <c r="AD11" s="619">
        <v>1465124</v>
      </c>
      <c r="AE11" s="611"/>
      <c r="AF11" s="611"/>
      <c r="AG11" s="611"/>
      <c r="AH11" s="611"/>
      <c r="AI11" s="611"/>
      <c r="AJ11" s="611"/>
      <c r="AK11" s="612"/>
      <c r="AL11" s="615">
        <v>8.1999999999999993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102155</v>
      </c>
      <c r="BH11" s="611"/>
      <c r="BI11" s="611"/>
      <c r="BJ11" s="611"/>
      <c r="BK11" s="611"/>
      <c r="BL11" s="611"/>
      <c r="BM11" s="611"/>
      <c r="BN11" s="612"/>
      <c r="BO11" s="613">
        <v>1.8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1089720</v>
      </c>
      <c r="CS11" s="611"/>
      <c r="CT11" s="611"/>
      <c r="CU11" s="611"/>
      <c r="CV11" s="611"/>
      <c r="CW11" s="611"/>
      <c r="CX11" s="611"/>
      <c r="CY11" s="612"/>
      <c r="CZ11" s="613">
        <v>3.4</v>
      </c>
      <c r="DA11" s="613"/>
      <c r="DB11" s="613"/>
      <c r="DC11" s="613"/>
      <c r="DD11" s="619">
        <v>421606</v>
      </c>
      <c r="DE11" s="611"/>
      <c r="DF11" s="611"/>
      <c r="DG11" s="611"/>
      <c r="DH11" s="611"/>
      <c r="DI11" s="611"/>
      <c r="DJ11" s="611"/>
      <c r="DK11" s="611"/>
      <c r="DL11" s="611"/>
      <c r="DM11" s="611"/>
      <c r="DN11" s="611"/>
      <c r="DO11" s="611"/>
      <c r="DP11" s="612"/>
      <c r="DQ11" s="619">
        <v>417431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23589</v>
      </c>
      <c r="S12" s="611"/>
      <c r="T12" s="611"/>
      <c r="U12" s="611"/>
      <c r="V12" s="611"/>
      <c r="W12" s="611"/>
      <c r="X12" s="611"/>
      <c r="Y12" s="612"/>
      <c r="Z12" s="613">
        <v>0.1</v>
      </c>
      <c r="AA12" s="613"/>
      <c r="AB12" s="613"/>
      <c r="AC12" s="613"/>
      <c r="AD12" s="614">
        <v>23589</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2760160</v>
      </c>
      <c r="BH12" s="611"/>
      <c r="BI12" s="611"/>
      <c r="BJ12" s="611"/>
      <c r="BK12" s="611"/>
      <c r="BL12" s="611"/>
      <c r="BM12" s="611"/>
      <c r="BN12" s="612"/>
      <c r="BO12" s="613">
        <v>47.3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864321</v>
      </c>
      <c r="CS12" s="611"/>
      <c r="CT12" s="611"/>
      <c r="CU12" s="611"/>
      <c r="CV12" s="611"/>
      <c r="CW12" s="611"/>
      <c r="CX12" s="611"/>
      <c r="CY12" s="612"/>
      <c r="CZ12" s="613">
        <v>2.7</v>
      </c>
      <c r="DA12" s="613"/>
      <c r="DB12" s="613"/>
      <c r="DC12" s="613"/>
      <c r="DD12" s="619">
        <v>8634</v>
      </c>
      <c r="DE12" s="611"/>
      <c r="DF12" s="611"/>
      <c r="DG12" s="611"/>
      <c r="DH12" s="611"/>
      <c r="DI12" s="611"/>
      <c r="DJ12" s="611"/>
      <c r="DK12" s="611"/>
      <c r="DL12" s="611"/>
      <c r="DM12" s="611"/>
      <c r="DN12" s="611"/>
      <c r="DO12" s="611"/>
      <c r="DP12" s="612"/>
      <c r="DQ12" s="619">
        <v>399369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2759042</v>
      </c>
      <c r="BH13" s="611"/>
      <c r="BI13" s="611"/>
      <c r="BJ13" s="611"/>
      <c r="BK13" s="611"/>
      <c r="BL13" s="611"/>
      <c r="BM13" s="611"/>
      <c r="BN13" s="612"/>
      <c r="BO13" s="613">
        <v>47.3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1719151</v>
      </c>
      <c r="CS13" s="611"/>
      <c r="CT13" s="611"/>
      <c r="CU13" s="611"/>
      <c r="CV13" s="611"/>
      <c r="CW13" s="611"/>
      <c r="CX13" s="611"/>
      <c r="CY13" s="612"/>
      <c r="CZ13" s="613">
        <v>5.3</v>
      </c>
      <c r="DA13" s="613"/>
      <c r="DB13" s="613"/>
      <c r="DC13" s="613"/>
      <c r="DD13" s="619">
        <v>689055</v>
      </c>
      <c r="DE13" s="611"/>
      <c r="DF13" s="611"/>
      <c r="DG13" s="611"/>
      <c r="DH13" s="611"/>
      <c r="DI13" s="611"/>
      <c r="DJ13" s="611"/>
      <c r="DK13" s="611"/>
      <c r="DL13" s="611"/>
      <c r="DM13" s="611"/>
      <c r="DN13" s="611"/>
      <c r="DO13" s="611"/>
      <c r="DP13" s="612"/>
      <c r="DQ13" s="619">
        <v>822455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270330</v>
      </c>
      <c r="BH14" s="611"/>
      <c r="BI14" s="611"/>
      <c r="BJ14" s="611"/>
      <c r="BK14" s="611"/>
      <c r="BL14" s="611"/>
      <c r="BM14" s="611"/>
      <c r="BN14" s="612"/>
      <c r="BO14" s="613">
        <v>4.5999999999999996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1345962</v>
      </c>
      <c r="CS14" s="611"/>
      <c r="CT14" s="611"/>
      <c r="CU14" s="611"/>
      <c r="CV14" s="611"/>
      <c r="CW14" s="611"/>
      <c r="CX14" s="611"/>
      <c r="CY14" s="612"/>
      <c r="CZ14" s="613">
        <v>4.2</v>
      </c>
      <c r="DA14" s="613"/>
      <c r="DB14" s="613"/>
      <c r="DC14" s="613"/>
      <c r="DD14" s="619">
        <v>126665</v>
      </c>
      <c r="DE14" s="611"/>
      <c r="DF14" s="611"/>
      <c r="DG14" s="611"/>
      <c r="DH14" s="611"/>
      <c r="DI14" s="611"/>
      <c r="DJ14" s="611"/>
      <c r="DK14" s="611"/>
      <c r="DL14" s="611"/>
      <c r="DM14" s="611"/>
      <c r="DN14" s="611"/>
      <c r="DO14" s="611"/>
      <c r="DP14" s="612"/>
      <c r="DQ14" s="619">
        <v>1224326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31607</v>
      </c>
      <c r="S15" s="611"/>
      <c r="T15" s="611"/>
      <c r="U15" s="611"/>
      <c r="V15" s="611"/>
      <c r="W15" s="611"/>
      <c r="X15" s="611"/>
      <c r="Y15" s="612"/>
      <c r="Z15" s="613">
        <v>0.1</v>
      </c>
      <c r="AA15" s="613"/>
      <c r="AB15" s="613"/>
      <c r="AC15" s="613"/>
      <c r="AD15" s="614">
        <v>31607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373917</v>
      </c>
      <c r="BH15" s="611"/>
      <c r="BI15" s="611"/>
      <c r="BJ15" s="611"/>
      <c r="BK15" s="611"/>
      <c r="BL15" s="611"/>
      <c r="BM15" s="611"/>
      <c r="BN15" s="612"/>
      <c r="BO15" s="613">
        <v>6.4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3369910</v>
      </c>
      <c r="CS15" s="611"/>
      <c r="CT15" s="611"/>
      <c r="CU15" s="611"/>
      <c r="CV15" s="611"/>
      <c r="CW15" s="611"/>
      <c r="CX15" s="611"/>
      <c r="CY15" s="612"/>
      <c r="CZ15" s="613">
        <v>10.4</v>
      </c>
      <c r="DA15" s="613"/>
      <c r="DB15" s="613"/>
      <c r="DC15" s="613"/>
      <c r="DD15" s="619">
        <v>378087</v>
      </c>
      <c r="DE15" s="611"/>
      <c r="DF15" s="611"/>
      <c r="DG15" s="611"/>
      <c r="DH15" s="611"/>
      <c r="DI15" s="611"/>
      <c r="DJ15" s="611"/>
      <c r="DK15" s="611"/>
      <c r="DL15" s="611"/>
      <c r="DM15" s="611"/>
      <c r="DN15" s="611"/>
      <c r="DO15" s="611"/>
      <c r="DP15" s="612"/>
      <c r="DQ15" s="619">
        <v>2344641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111113</v>
      </c>
      <c r="S16" s="611"/>
      <c r="T16" s="611"/>
      <c r="U16" s="611"/>
      <c r="V16" s="611"/>
      <c r="W16" s="611"/>
      <c r="X16" s="611"/>
      <c r="Y16" s="612"/>
      <c r="Z16" s="613">
        <v>0.3</v>
      </c>
      <c r="AA16" s="613"/>
      <c r="AB16" s="613"/>
      <c r="AC16" s="613"/>
      <c r="AD16" s="614">
        <v>111113</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20298</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20298</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310496</v>
      </c>
      <c r="S17" s="611"/>
      <c r="T17" s="611"/>
      <c r="U17" s="611"/>
      <c r="V17" s="611"/>
      <c r="W17" s="611"/>
      <c r="X17" s="611"/>
      <c r="Y17" s="612"/>
      <c r="Z17" s="613">
        <v>0.9</v>
      </c>
      <c r="AA17" s="613"/>
      <c r="AB17" s="613"/>
      <c r="AC17" s="613"/>
      <c r="AD17" s="614">
        <v>310496</v>
      </c>
      <c r="AE17" s="614"/>
      <c r="AF17" s="614"/>
      <c r="AG17" s="614"/>
      <c r="AH17" s="614"/>
      <c r="AI17" s="614"/>
      <c r="AJ17" s="614"/>
      <c r="AK17" s="614"/>
      <c r="AL17" s="615">
        <v>1.7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3855826</v>
      </c>
      <c r="CS17" s="611"/>
      <c r="CT17" s="611"/>
      <c r="CU17" s="611"/>
      <c r="CV17" s="611"/>
      <c r="CW17" s="611"/>
      <c r="CX17" s="611"/>
      <c r="CY17" s="612"/>
      <c r="CZ17" s="613">
        <v>11.9</v>
      </c>
      <c r="DA17" s="613"/>
      <c r="DB17" s="613"/>
      <c r="DC17" s="613"/>
      <c r="DD17" s="619" t="s">
        <v>122</v>
      </c>
      <c r="DE17" s="611"/>
      <c r="DF17" s="611"/>
      <c r="DG17" s="611"/>
      <c r="DH17" s="611"/>
      <c r="DI17" s="611"/>
      <c r="DJ17" s="611"/>
      <c r="DK17" s="611"/>
      <c r="DL17" s="611"/>
      <c r="DM17" s="611"/>
      <c r="DN17" s="611"/>
      <c r="DO17" s="611"/>
      <c r="DP17" s="612"/>
      <c r="DQ17" s="619">
        <v>3853713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63593</v>
      </c>
      <c r="S18" s="611"/>
      <c r="T18" s="611"/>
      <c r="U18" s="611"/>
      <c r="V18" s="611"/>
      <c r="W18" s="611"/>
      <c r="X18" s="611"/>
      <c r="Y18" s="612"/>
      <c r="Z18" s="613">
        <v>0.2</v>
      </c>
      <c r="AA18" s="613"/>
      <c r="AB18" s="613"/>
      <c r="AC18" s="613"/>
      <c r="AD18" s="614">
        <v>63593</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245518</v>
      </c>
      <c r="S19" s="611"/>
      <c r="T19" s="611"/>
      <c r="U19" s="611"/>
      <c r="V19" s="611"/>
      <c r="W19" s="611"/>
      <c r="X19" s="611"/>
      <c r="Y19" s="612"/>
      <c r="Z19" s="613">
        <v>0.7</v>
      </c>
      <c r="AA19" s="613"/>
      <c r="AB19" s="613"/>
      <c r="AC19" s="613"/>
      <c r="AD19" s="614">
        <v>245518</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1385</v>
      </c>
      <c r="S20" s="611"/>
      <c r="T20" s="611"/>
      <c r="U20" s="611"/>
      <c r="V20" s="611"/>
      <c r="W20" s="611"/>
      <c r="X20" s="611"/>
      <c r="Y20" s="612"/>
      <c r="Z20" s="613">
        <v>0</v>
      </c>
      <c r="AA20" s="613"/>
      <c r="AB20" s="613"/>
      <c r="AC20" s="613"/>
      <c r="AD20" s="614">
        <v>1385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32425507</v>
      </c>
      <c r="CS20" s="611"/>
      <c r="CT20" s="611"/>
      <c r="CU20" s="611"/>
      <c r="CV20" s="611"/>
      <c r="CW20" s="611"/>
      <c r="CX20" s="611"/>
      <c r="CY20" s="612"/>
      <c r="CZ20" s="613">
        <v>100</v>
      </c>
      <c r="DA20" s="613"/>
      <c r="DB20" s="613"/>
      <c r="DC20" s="613"/>
      <c r="DD20" s="619">
        <v>2907929</v>
      </c>
      <c r="DE20" s="611"/>
      <c r="DF20" s="611"/>
      <c r="DG20" s="611"/>
      <c r="DH20" s="611"/>
      <c r="DI20" s="611"/>
      <c r="DJ20" s="611"/>
      <c r="DK20" s="611"/>
      <c r="DL20" s="611"/>
      <c r="DM20" s="611"/>
      <c r="DN20" s="611"/>
      <c r="DO20" s="611"/>
      <c r="DP20" s="612"/>
      <c r="DQ20" s="619">
        <v>22836226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10417896</v>
      </c>
      <c r="S21" s="611"/>
      <c r="T21" s="611"/>
      <c r="U21" s="611"/>
      <c r="V21" s="611"/>
      <c r="W21" s="611"/>
      <c r="X21" s="611"/>
      <c r="Y21" s="612"/>
      <c r="Z21" s="613">
        <v>30.7</v>
      </c>
      <c r="AA21" s="613"/>
      <c r="AB21" s="613"/>
      <c r="AC21" s="613"/>
      <c r="AD21" s="614">
        <v>9588985</v>
      </c>
      <c r="AE21" s="614"/>
      <c r="AF21" s="614"/>
      <c r="AG21" s="614"/>
      <c r="AH21" s="614"/>
      <c r="AI21" s="614"/>
      <c r="AJ21" s="614"/>
      <c r="AK21" s="614"/>
      <c r="AL21" s="615">
        <v>53.7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9588985</v>
      </c>
      <c r="S22" s="611"/>
      <c r="T22" s="611"/>
      <c r="U22" s="611"/>
      <c r="V22" s="611"/>
      <c r="W22" s="611"/>
      <c r="X22" s="611"/>
      <c r="Y22" s="612"/>
      <c r="Z22" s="613">
        <v>28.3</v>
      </c>
      <c r="AA22" s="613"/>
      <c r="AB22" s="613"/>
      <c r="AC22" s="613"/>
      <c r="AD22" s="614">
        <v>9588985</v>
      </c>
      <c r="AE22" s="614"/>
      <c r="AF22" s="614"/>
      <c r="AG22" s="614"/>
      <c r="AH22" s="614"/>
      <c r="AI22" s="614"/>
      <c r="AJ22" s="614"/>
      <c r="AK22" s="614"/>
      <c r="AL22" s="615">
        <v>53.7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781994</v>
      </c>
      <c r="S23" s="611"/>
      <c r="T23" s="611"/>
      <c r="U23" s="611"/>
      <c r="V23" s="611"/>
      <c r="W23" s="611"/>
      <c r="X23" s="611"/>
      <c r="Y23" s="612"/>
      <c r="Z23" s="613">
        <v>2.2999999999999998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46917</v>
      </c>
      <c r="S24" s="611"/>
      <c r="T24" s="611"/>
      <c r="U24" s="611"/>
      <c r="V24" s="611"/>
      <c r="W24" s="611"/>
      <c r="X24" s="611"/>
      <c r="Y24" s="612"/>
      <c r="Z24" s="613">
        <v>0.1</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14884508</v>
      </c>
      <c r="CS24" s="600"/>
      <c r="CT24" s="600"/>
      <c r="CU24" s="600"/>
      <c r="CV24" s="600"/>
      <c r="CW24" s="600"/>
      <c r="CX24" s="600"/>
      <c r="CY24" s="601"/>
      <c r="CZ24" s="604">
        <v>45.9</v>
      </c>
      <c r="DA24" s="605"/>
      <c r="DB24" s="605"/>
      <c r="DC24" s="621"/>
      <c r="DD24" s="640">
        <v>10553770</v>
      </c>
      <c r="DE24" s="600"/>
      <c r="DF24" s="600"/>
      <c r="DG24" s="600"/>
      <c r="DH24" s="600"/>
      <c r="DI24" s="600"/>
      <c r="DJ24" s="600"/>
      <c r="DK24" s="601"/>
      <c r="DL24" s="640">
        <v>9826507</v>
      </c>
      <c r="DM24" s="600"/>
      <c r="DN24" s="600"/>
      <c r="DO24" s="600"/>
      <c r="DP24" s="600"/>
      <c r="DQ24" s="600"/>
      <c r="DR24" s="600"/>
      <c r="DS24" s="600"/>
      <c r="DT24" s="600"/>
      <c r="DU24" s="600"/>
      <c r="DV24" s="601"/>
      <c r="DW24" s="604">
        <v>55.1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18653608</v>
      </c>
      <c r="S25" s="611"/>
      <c r="T25" s="611"/>
      <c r="U25" s="611"/>
      <c r="V25" s="611"/>
      <c r="W25" s="611"/>
      <c r="X25" s="611"/>
      <c r="Y25" s="612"/>
      <c r="Z25" s="613">
        <v>55</v>
      </c>
      <c r="AA25" s="613"/>
      <c r="AB25" s="613"/>
      <c r="AC25" s="613"/>
      <c r="AD25" s="614">
        <v>17824697</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5156082</v>
      </c>
      <c r="CS25" s="641"/>
      <c r="CT25" s="641"/>
      <c r="CU25" s="641"/>
      <c r="CV25" s="641"/>
      <c r="CW25" s="641"/>
      <c r="CX25" s="641"/>
      <c r="CY25" s="642"/>
      <c r="CZ25" s="615">
        <v>15.9</v>
      </c>
      <c r="DA25" s="643"/>
      <c r="DB25" s="643"/>
      <c r="DC25" s="645"/>
      <c r="DD25" s="619">
        <v>4805657</v>
      </c>
      <c r="DE25" s="641"/>
      <c r="DF25" s="641"/>
      <c r="DG25" s="641"/>
      <c r="DH25" s="641"/>
      <c r="DI25" s="641"/>
      <c r="DJ25" s="641"/>
      <c r="DK25" s="642"/>
      <c r="DL25" s="619">
        <v>4445964</v>
      </c>
      <c r="DM25" s="641"/>
      <c r="DN25" s="641"/>
      <c r="DO25" s="641"/>
      <c r="DP25" s="641"/>
      <c r="DQ25" s="641"/>
      <c r="DR25" s="641"/>
      <c r="DS25" s="641"/>
      <c r="DT25" s="641"/>
      <c r="DU25" s="641"/>
      <c r="DV25" s="642"/>
      <c r="DW25" s="615">
        <v>24.9</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4248</v>
      </c>
      <c r="S26" s="611"/>
      <c r="T26" s="611"/>
      <c r="U26" s="611"/>
      <c r="V26" s="611"/>
      <c r="W26" s="611"/>
      <c r="X26" s="611"/>
      <c r="Y26" s="612"/>
      <c r="Z26" s="613">
        <v>0</v>
      </c>
      <c r="AA26" s="613"/>
      <c r="AB26" s="613"/>
      <c r="AC26" s="613"/>
      <c r="AD26" s="614">
        <v>4248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3300227</v>
      </c>
      <c r="CS26" s="611"/>
      <c r="CT26" s="611"/>
      <c r="CU26" s="611"/>
      <c r="CV26" s="611"/>
      <c r="CW26" s="611"/>
      <c r="CX26" s="611"/>
      <c r="CY26" s="612"/>
      <c r="CZ26" s="615">
        <v>10.199999999999999</v>
      </c>
      <c r="DA26" s="643"/>
      <c r="DB26" s="643"/>
      <c r="DC26" s="645"/>
      <c r="DD26" s="619">
        <v>3137644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48478</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5836158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5872600</v>
      </c>
      <c r="CS27" s="641"/>
      <c r="CT27" s="641"/>
      <c r="CU27" s="641"/>
      <c r="CV27" s="641"/>
      <c r="CW27" s="641"/>
      <c r="CX27" s="641"/>
      <c r="CY27" s="642"/>
      <c r="CZ27" s="615">
        <v>18.100000000000001</v>
      </c>
      <c r="DA27" s="643"/>
      <c r="DB27" s="643"/>
      <c r="DC27" s="645"/>
      <c r="DD27" s="619">
        <v>1894400</v>
      </c>
      <c r="DE27" s="641"/>
      <c r="DF27" s="641"/>
      <c r="DG27" s="641"/>
      <c r="DH27" s="641"/>
      <c r="DI27" s="641"/>
      <c r="DJ27" s="641"/>
      <c r="DK27" s="642"/>
      <c r="DL27" s="619">
        <v>1538960</v>
      </c>
      <c r="DM27" s="641"/>
      <c r="DN27" s="641"/>
      <c r="DO27" s="641"/>
      <c r="DP27" s="641"/>
      <c r="DQ27" s="641"/>
      <c r="DR27" s="641"/>
      <c r="DS27" s="641"/>
      <c r="DT27" s="641"/>
      <c r="DU27" s="641"/>
      <c r="DV27" s="642"/>
      <c r="DW27" s="615">
        <v>8.6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220788</v>
      </c>
      <c r="S28" s="611"/>
      <c r="T28" s="611"/>
      <c r="U28" s="611"/>
      <c r="V28" s="611"/>
      <c r="W28" s="611"/>
      <c r="X28" s="611"/>
      <c r="Y28" s="612"/>
      <c r="Z28" s="613">
        <v>0.7</v>
      </c>
      <c r="AA28" s="613"/>
      <c r="AB28" s="613"/>
      <c r="AC28" s="613"/>
      <c r="AD28" s="614">
        <v>8783</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3855826</v>
      </c>
      <c r="CS28" s="611"/>
      <c r="CT28" s="611"/>
      <c r="CU28" s="611"/>
      <c r="CV28" s="611"/>
      <c r="CW28" s="611"/>
      <c r="CX28" s="611"/>
      <c r="CY28" s="612"/>
      <c r="CZ28" s="615">
        <v>11.9</v>
      </c>
      <c r="DA28" s="643"/>
      <c r="DB28" s="643"/>
      <c r="DC28" s="645"/>
      <c r="DD28" s="619">
        <v>3853713</v>
      </c>
      <c r="DE28" s="611"/>
      <c r="DF28" s="611"/>
      <c r="DG28" s="611"/>
      <c r="DH28" s="611"/>
      <c r="DI28" s="611"/>
      <c r="DJ28" s="611"/>
      <c r="DK28" s="612"/>
      <c r="DL28" s="619">
        <v>3841583</v>
      </c>
      <c r="DM28" s="611"/>
      <c r="DN28" s="611"/>
      <c r="DO28" s="611"/>
      <c r="DP28" s="611"/>
      <c r="DQ28" s="611"/>
      <c r="DR28" s="611"/>
      <c r="DS28" s="611"/>
      <c r="DT28" s="611"/>
      <c r="DU28" s="611"/>
      <c r="DV28" s="612"/>
      <c r="DW28" s="615">
        <v>21.5</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31679</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3855826</v>
      </c>
      <c r="CS29" s="641"/>
      <c r="CT29" s="641"/>
      <c r="CU29" s="641"/>
      <c r="CV29" s="641"/>
      <c r="CW29" s="641"/>
      <c r="CX29" s="641"/>
      <c r="CY29" s="642"/>
      <c r="CZ29" s="615">
        <v>11.9</v>
      </c>
      <c r="DA29" s="643"/>
      <c r="DB29" s="643"/>
      <c r="DC29" s="645"/>
      <c r="DD29" s="619">
        <v>3853713</v>
      </c>
      <c r="DE29" s="641"/>
      <c r="DF29" s="641"/>
      <c r="DG29" s="641"/>
      <c r="DH29" s="641"/>
      <c r="DI29" s="641"/>
      <c r="DJ29" s="641"/>
      <c r="DK29" s="642"/>
      <c r="DL29" s="619">
        <v>3841583</v>
      </c>
      <c r="DM29" s="641"/>
      <c r="DN29" s="641"/>
      <c r="DO29" s="641"/>
      <c r="DP29" s="641"/>
      <c r="DQ29" s="641"/>
      <c r="DR29" s="641"/>
      <c r="DS29" s="641"/>
      <c r="DT29" s="641"/>
      <c r="DU29" s="641"/>
      <c r="DV29" s="642"/>
      <c r="DW29" s="615">
        <v>21.5</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4618894</v>
      </c>
      <c r="S30" s="611"/>
      <c r="T30" s="611"/>
      <c r="U30" s="611"/>
      <c r="V30" s="611"/>
      <c r="W30" s="611"/>
      <c r="X30" s="611"/>
      <c r="Y30" s="612"/>
      <c r="Z30" s="613">
        <v>13.6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3687630</v>
      </c>
      <c r="CS30" s="611"/>
      <c r="CT30" s="611"/>
      <c r="CU30" s="611"/>
      <c r="CV30" s="611"/>
      <c r="CW30" s="611"/>
      <c r="CX30" s="611"/>
      <c r="CY30" s="612"/>
      <c r="CZ30" s="615">
        <v>11.4</v>
      </c>
      <c r="DA30" s="643"/>
      <c r="DB30" s="643"/>
      <c r="DC30" s="645"/>
      <c r="DD30" s="619">
        <v>3685517</v>
      </c>
      <c r="DE30" s="611"/>
      <c r="DF30" s="611"/>
      <c r="DG30" s="611"/>
      <c r="DH30" s="611"/>
      <c r="DI30" s="611"/>
      <c r="DJ30" s="611"/>
      <c r="DK30" s="612"/>
      <c r="DL30" s="619">
        <v>3673422</v>
      </c>
      <c r="DM30" s="611"/>
      <c r="DN30" s="611"/>
      <c r="DO30" s="611"/>
      <c r="DP30" s="611"/>
      <c r="DQ30" s="611"/>
      <c r="DR30" s="611"/>
      <c r="DS30" s="611"/>
      <c r="DT30" s="611"/>
      <c r="DU30" s="611"/>
      <c r="DV30" s="612"/>
      <c r="DW30" s="615">
        <v>20.6</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98.8</v>
      </c>
      <c r="BH31" s="664"/>
      <c r="BI31" s="664"/>
      <c r="BJ31" s="664"/>
      <c r="BK31" s="664"/>
      <c r="BL31" s="664"/>
      <c r="BM31" s="605">
        <v>94.8</v>
      </c>
      <c r="BN31" s="664"/>
      <c r="BO31" s="664"/>
      <c r="BP31" s="664"/>
      <c r="BQ31" s="665"/>
      <c r="BR31" s="663">
        <v>99</v>
      </c>
      <c r="BS31" s="664"/>
      <c r="BT31" s="664"/>
      <c r="BU31" s="664"/>
      <c r="BV31" s="664"/>
      <c r="BW31" s="664"/>
      <c r="BX31" s="605">
        <v>94.9</v>
      </c>
      <c r="BY31" s="664"/>
      <c r="BZ31" s="664"/>
      <c r="CA31" s="664"/>
      <c r="CB31" s="665"/>
      <c r="CD31" s="650"/>
      <c r="CE31" s="651"/>
      <c r="CF31" s="607" t="s">
        <v>300</v>
      </c>
      <c r="CG31" s="608"/>
      <c r="CH31" s="608"/>
      <c r="CI31" s="608"/>
      <c r="CJ31" s="608"/>
      <c r="CK31" s="608"/>
      <c r="CL31" s="608"/>
      <c r="CM31" s="608"/>
      <c r="CN31" s="608"/>
      <c r="CO31" s="608"/>
      <c r="CP31" s="608"/>
      <c r="CQ31" s="609"/>
      <c r="CR31" s="610">
        <v>168196</v>
      </c>
      <c r="CS31" s="641"/>
      <c r="CT31" s="641"/>
      <c r="CU31" s="641"/>
      <c r="CV31" s="641"/>
      <c r="CW31" s="641"/>
      <c r="CX31" s="641"/>
      <c r="CY31" s="642"/>
      <c r="CZ31" s="615">
        <v>0.5</v>
      </c>
      <c r="DA31" s="643"/>
      <c r="DB31" s="643"/>
      <c r="DC31" s="645"/>
      <c r="DD31" s="619">
        <v>168196</v>
      </c>
      <c r="DE31" s="641"/>
      <c r="DF31" s="641"/>
      <c r="DG31" s="641"/>
      <c r="DH31" s="641"/>
      <c r="DI31" s="641"/>
      <c r="DJ31" s="641"/>
      <c r="DK31" s="642"/>
      <c r="DL31" s="619">
        <v>168161</v>
      </c>
      <c r="DM31" s="641"/>
      <c r="DN31" s="641"/>
      <c r="DO31" s="641"/>
      <c r="DP31" s="641"/>
      <c r="DQ31" s="641"/>
      <c r="DR31" s="641"/>
      <c r="DS31" s="641"/>
      <c r="DT31" s="641"/>
      <c r="DU31" s="641"/>
      <c r="DV31" s="642"/>
      <c r="DW31" s="615">
        <v>0.9</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2542179</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302</v>
      </c>
      <c r="AX32" s="607" t="s">
        <v>303</v>
      </c>
      <c r="AY32" s="608"/>
      <c r="AZ32" s="608"/>
      <c r="BA32" s="608"/>
      <c r="BB32" s="608"/>
      <c r="BC32" s="608"/>
      <c r="BD32" s="608"/>
      <c r="BE32" s="608"/>
      <c r="BF32" s="609"/>
      <c r="BG32" s="666">
        <v>98.7</v>
      </c>
      <c r="BH32" s="641"/>
      <c r="BI32" s="641"/>
      <c r="BJ32" s="641"/>
      <c r="BK32" s="641"/>
      <c r="BL32" s="641"/>
      <c r="BM32" s="616">
        <v>95.9</v>
      </c>
      <c r="BN32" s="641"/>
      <c r="BO32" s="641"/>
      <c r="BP32" s="641"/>
      <c r="BQ32" s="667"/>
      <c r="BR32" s="666">
        <v>99</v>
      </c>
      <c r="BS32" s="641"/>
      <c r="BT32" s="641"/>
      <c r="BU32" s="641"/>
      <c r="BV32" s="641"/>
      <c r="BW32" s="641"/>
      <c r="BX32" s="616">
        <v>96.5</v>
      </c>
      <c r="BY32" s="641"/>
      <c r="BZ32" s="641"/>
      <c r="CA32" s="641"/>
      <c r="CB32" s="667"/>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19723</v>
      </c>
      <c r="S33" s="611"/>
      <c r="T33" s="611"/>
      <c r="U33" s="611"/>
      <c r="V33" s="611"/>
      <c r="W33" s="611"/>
      <c r="X33" s="611"/>
      <c r="Y33" s="612"/>
      <c r="Z33" s="613">
        <v>0.1</v>
      </c>
      <c r="AA33" s="613"/>
      <c r="AB33" s="613"/>
      <c r="AC33" s="613"/>
      <c r="AD33" s="614">
        <v>6</v>
      </c>
      <c r="AE33" s="614"/>
      <c r="AF33" s="614"/>
      <c r="AG33" s="614"/>
      <c r="AH33" s="614"/>
      <c r="AI33" s="614"/>
      <c r="AJ33" s="614"/>
      <c r="AK33" s="614"/>
      <c r="AL33" s="615">
        <v>0</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98.8</v>
      </c>
      <c r="BH33" s="669"/>
      <c r="BI33" s="669"/>
      <c r="BJ33" s="669"/>
      <c r="BK33" s="669"/>
      <c r="BL33" s="669"/>
      <c r="BM33" s="670">
        <v>93</v>
      </c>
      <c r="BN33" s="669"/>
      <c r="BO33" s="669"/>
      <c r="BP33" s="669"/>
      <c r="BQ33" s="671"/>
      <c r="BR33" s="668">
        <v>98.8</v>
      </c>
      <c r="BS33" s="669"/>
      <c r="BT33" s="669"/>
      <c r="BU33" s="669"/>
      <c r="BV33" s="669"/>
      <c r="BW33" s="669"/>
      <c r="BX33" s="670">
        <v>92.8</v>
      </c>
      <c r="BY33" s="669"/>
      <c r="BZ33" s="669"/>
      <c r="CA33" s="669"/>
      <c r="CB33" s="671"/>
      <c r="CD33" s="607" t="s">
        <v>307</v>
      </c>
      <c r="CE33" s="608"/>
      <c r="CF33" s="608"/>
      <c r="CG33" s="608"/>
      <c r="CH33" s="608"/>
      <c r="CI33" s="608"/>
      <c r="CJ33" s="608"/>
      <c r="CK33" s="608"/>
      <c r="CL33" s="608"/>
      <c r="CM33" s="608"/>
      <c r="CN33" s="608"/>
      <c r="CO33" s="608"/>
      <c r="CP33" s="608"/>
      <c r="CQ33" s="609"/>
      <c r="CR33" s="610">
        <v>14633070</v>
      </c>
      <c r="CS33" s="641"/>
      <c r="CT33" s="641"/>
      <c r="CU33" s="641"/>
      <c r="CV33" s="641"/>
      <c r="CW33" s="641"/>
      <c r="CX33" s="641"/>
      <c r="CY33" s="642"/>
      <c r="CZ33" s="615">
        <v>45.1</v>
      </c>
      <c r="DA33" s="643"/>
      <c r="DB33" s="643"/>
      <c r="DC33" s="645"/>
      <c r="DD33" s="619">
        <v>11968865</v>
      </c>
      <c r="DE33" s="641"/>
      <c r="DF33" s="641"/>
      <c r="DG33" s="641"/>
      <c r="DH33" s="641"/>
      <c r="DI33" s="641"/>
      <c r="DJ33" s="641"/>
      <c r="DK33" s="642"/>
      <c r="DL33" s="619">
        <v>7577884</v>
      </c>
      <c r="DM33" s="641"/>
      <c r="DN33" s="641"/>
      <c r="DO33" s="641"/>
      <c r="DP33" s="641"/>
      <c r="DQ33" s="641"/>
      <c r="DR33" s="641"/>
      <c r="DS33" s="641"/>
      <c r="DT33" s="641"/>
      <c r="DU33" s="641"/>
      <c r="DV33" s="642"/>
      <c r="DW33" s="615">
        <v>42.5</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555766</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5339416</v>
      </c>
      <c r="CS34" s="611"/>
      <c r="CT34" s="611"/>
      <c r="CU34" s="611"/>
      <c r="CV34" s="611"/>
      <c r="CW34" s="611"/>
      <c r="CX34" s="611"/>
      <c r="CY34" s="612"/>
      <c r="CZ34" s="615">
        <v>16.5</v>
      </c>
      <c r="DA34" s="643"/>
      <c r="DB34" s="643"/>
      <c r="DC34" s="645"/>
      <c r="DD34" s="619">
        <v>4325255</v>
      </c>
      <c r="DE34" s="611"/>
      <c r="DF34" s="611"/>
      <c r="DG34" s="611"/>
      <c r="DH34" s="611"/>
      <c r="DI34" s="611"/>
      <c r="DJ34" s="611"/>
      <c r="DK34" s="612"/>
      <c r="DL34" s="619">
        <v>3016047</v>
      </c>
      <c r="DM34" s="611"/>
      <c r="DN34" s="611"/>
      <c r="DO34" s="611"/>
      <c r="DP34" s="611"/>
      <c r="DQ34" s="611"/>
      <c r="DR34" s="611"/>
      <c r="DS34" s="611"/>
      <c r="DT34" s="611"/>
      <c r="DU34" s="611"/>
      <c r="DV34" s="612"/>
      <c r="DW34" s="615">
        <v>16.899999999999999</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3049731</v>
      </c>
      <c r="S35" s="611"/>
      <c r="T35" s="611"/>
      <c r="U35" s="611"/>
      <c r="V35" s="611"/>
      <c r="W35" s="611"/>
      <c r="X35" s="611"/>
      <c r="Y35" s="612"/>
      <c r="Z35" s="613">
        <v>9</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544444</v>
      </c>
      <c r="CS35" s="641"/>
      <c r="CT35" s="641"/>
      <c r="CU35" s="641"/>
      <c r="CV35" s="641"/>
      <c r="CW35" s="641"/>
      <c r="CX35" s="641"/>
      <c r="CY35" s="642"/>
      <c r="CZ35" s="615">
        <v>1.7</v>
      </c>
      <c r="DA35" s="643"/>
      <c r="DB35" s="643"/>
      <c r="DC35" s="645"/>
      <c r="DD35" s="619">
        <v>169648</v>
      </c>
      <c r="DE35" s="641"/>
      <c r="DF35" s="641"/>
      <c r="DG35" s="641"/>
      <c r="DH35" s="641"/>
      <c r="DI35" s="641"/>
      <c r="DJ35" s="641"/>
      <c r="DK35" s="642"/>
      <c r="DL35" s="619">
        <v>116492</v>
      </c>
      <c r="DM35" s="641"/>
      <c r="DN35" s="641"/>
      <c r="DO35" s="641"/>
      <c r="DP35" s="641"/>
      <c r="DQ35" s="641"/>
      <c r="DR35" s="641"/>
      <c r="DS35" s="641"/>
      <c r="DT35" s="641"/>
      <c r="DU35" s="641"/>
      <c r="DV35" s="642"/>
      <c r="DW35" s="615">
        <v>0.7</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2023763</v>
      </c>
      <c r="S36" s="611"/>
      <c r="T36" s="611"/>
      <c r="U36" s="611"/>
      <c r="V36" s="611"/>
      <c r="W36" s="611"/>
      <c r="X36" s="611"/>
      <c r="Y36" s="612"/>
      <c r="Z36" s="613">
        <v>6</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3119632</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56579</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4161367</v>
      </c>
      <c r="CS36" s="611"/>
      <c r="CT36" s="611"/>
      <c r="CU36" s="611"/>
      <c r="CV36" s="611"/>
      <c r="CW36" s="611"/>
      <c r="CX36" s="611"/>
      <c r="CY36" s="612"/>
      <c r="CZ36" s="615">
        <v>12.8</v>
      </c>
      <c r="DA36" s="643"/>
      <c r="DB36" s="643"/>
      <c r="DC36" s="645"/>
      <c r="DD36" s="619">
        <v>3634392</v>
      </c>
      <c r="DE36" s="611"/>
      <c r="DF36" s="611"/>
      <c r="DG36" s="611"/>
      <c r="DH36" s="611"/>
      <c r="DI36" s="611"/>
      <c r="DJ36" s="611"/>
      <c r="DK36" s="612"/>
      <c r="DL36" s="619">
        <v>2418327</v>
      </c>
      <c r="DM36" s="611"/>
      <c r="DN36" s="611"/>
      <c r="DO36" s="611"/>
      <c r="DP36" s="611"/>
      <c r="DQ36" s="611"/>
      <c r="DR36" s="611"/>
      <c r="DS36" s="611"/>
      <c r="DT36" s="611"/>
      <c r="DU36" s="611"/>
      <c r="DV36" s="612"/>
      <c r="DW36" s="615">
        <v>13.6</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758544</v>
      </c>
      <c r="S37" s="611"/>
      <c r="T37" s="611"/>
      <c r="U37" s="611"/>
      <c r="V37" s="611"/>
      <c r="W37" s="611"/>
      <c r="X37" s="611"/>
      <c r="Y37" s="612"/>
      <c r="Z37" s="613">
        <v>2.2000000000000002</v>
      </c>
      <c r="AA37" s="613"/>
      <c r="AB37" s="613"/>
      <c r="AC37" s="613"/>
      <c r="AD37" s="614">
        <v>8539</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281353</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25756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1443591</v>
      </c>
      <c r="CS37" s="641"/>
      <c r="CT37" s="641"/>
      <c r="CU37" s="641"/>
      <c r="CV37" s="641"/>
      <c r="CW37" s="641"/>
      <c r="CX37" s="641"/>
      <c r="CY37" s="642"/>
      <c r="CZ37" s="615">
        <v>4.5</v>
      </c>
      <c r="DA37" s="643"/>
      <c r="DB37" s="643"/>
      <c r="DC37" s="645"/>
      <c r="DD37" s="619">
        <v>1443591</v>
      </c>
      <c r="DE37" s="641"/>
      <c r="DF37" s="641"/>
      <c r="DG37" s="641"/>
      <c r="DH37" s="641"/>
      <c r="DI37" s="641"/>
      <c r="DJ37" s="641"/>
      <c r="DK37" s="642"/>
      <c r="DL37" s="619">
        <v>1443591</v>
      </c>
      <c r="DM37" s="641"/>
      <c r="DN37" s="641"/>
      <c r="DO37" s="641"/>
      <c r="DP37" s="641"/>
      <c r="DQ37" s="641"/>
      <c r="DR37" s="641"/>
      <c r="DS37" s="641"/>
      <c r="DT37" s="641"/>
      <c r="DU37" s="641"/>
      <c r="DV37" s="642"/>
      <c r="DW37" s="615">
        <v>8.1</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1415300</v>
      </c>
      <c r="S38" s="611"/>
      <c r="T38" s="611"/>
      <c r="U38" s="611"/>
      <c r="V38" s="611"/>
      <c r="W38" s="611"/>
      <c r="X38" s="611"/>
      <c r="Y38" s="612"/>
      <c r="Z38" s="613">
        <v>4.2</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95114</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7684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2683481</v>
      </c>
      <c r="CS38" s="611"/>
      <c r="CT38" s="611"/>
      <c r="CU38" s="611"/>
      <c r="CV38" s="611"/>
      <c r="CW38" s="611"/>
      <c r="CX38" s="611"/>
      <c r="CY38" s="612"/>
      <c r="CZ38" s="615">
        <v>8.3000000000000007</v>
      </c>
      <c r="DA38" s="643"/>
      <c r="DB38" s="643"/>
      <c r="DC38" s="645"/>
      <c r="DD38" s="619">
        <v>2109769</v>
      </c>
      <c r="DE38" s="611"/>
      <c r="DF38" s="611"/>
      <c r="DG38" s="611"/>
      <c r="DH38" s="611"/>
      <c r="DI38" s="611"/>
      <c r="DJ38" s="611"/>
      <c r="DK38" s="612"/>
      <c r="DL38" s="619">
        <v>1995815</v>
      </c>
      <c r="DM38" s="611"/>
      <c r="DN38" s="611"/>
      <c r="DO38" s="611"/>
      <c r="DP38" s="611"/>
      <c r="DQ38" s="611"/>
      <c r="DR38" s="611"/>
      <c r="DS38" s="611"/>
      <c r="DT38" s="611"/>
      <c r="DU38" s="611"/>
      <c r="DV38" s="612"/>
      <c r="DW38" s="615">
        <v>11.2</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59684</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11461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1694059</v>
      </c>
      <c r="CS39" s="641"/>
      <c r="CT39" s="641"/>
      <c r="CU39" s="641"/>
      <c r="CV39" s="641"/>
      <c r="CW39" s="641"/>
      <c r="CX39" s="641"/>
      <c r="CY39" s="642"/>
      <c r="CZ39" s="615">
        <v>5.2</v>
      </c>
      <c r="DA39" s="643"/>
      <c r="DB39" s="643"/>
      <c r="DC39" s="645"/>
      <c r="DD39" s="619">
        <v>1685098</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v>55337</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100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210303</v>
      </c>
      <c r="CS40" s="611"/>
      <c r="CT40" s="611"/>
      <c r="CU40" s="611"/>
      <c r="CV40" s="611"/>
      <c r="CW40" s="611"/>
      <c r="CX40" s="611"/>
      <c r="CY40" s="612"/>
      <c r="CZ40" s="615">
        <v>0.6</v>
      </c>
      <c r="DA40" s="643"/>
      <c r="DB40" s="643"/>
      <c r="DC40" s="645"/>
      <c r="DD40" s="619">
        <v>44703</v>
      </c>
      <c r="DE40" s="611"/>
      <c r="DF40" s="611"/>
      <c r="DG40" s="611"/>
      <c r="DH40" s="611"/>
      <c r="DI40" s="611"/>
      <c r="DJ40" s="611"/>
      <c r="DK40" s="612"/>
      <c r="DL40" s="619">
        <v>31203</v>
      </c>
      <c r="DM40" s="611"/>
      <c r="DN40" s="611"/>
      <c r="DO40" s="611"/>
      <c r="DP40" s="611"/>
      <c r="DQ40" s="611"/>
      <c r="DR40" s="611"/>
      <c r="DS40" s="611"/>
      <c r="DT40" s="611"/>
      <c r="DU40" s="611"/>
      <c r="DV40" s="612"/>
      <c r="DW40" s="615">
        <v>0.2</v>
      </c>
      <c r="DX40" s="643"/>
      <c r="DY40" s="643"/>
      <c r="DZ40" s="643"/>
      <c r="EA40" s="643"/>
      <c r="EB40" s="643"/>
      <c r="EC40" s="644"/>
    </row>
    <row r="41" spans="2:133" ht="11.25" customHeight="1" x14ac:dyDescent="0.15">
      <c r="B41" s="631" t="s">
        <v>335</v>
      </c>
      <c r="C41" s="632"/>
      <c r="D41" s="632"/>
      <c r="E41" s="632"/>
      <c r="F41" s="632"/>
      <c r="G41" s="632"/>
      <c r="H41" s="632"/>
      <c r="I41" s="632"/>
      <c r="J41" s="632"/>
      <c r="K41" s="632"/>
      <c r="L41" s="632"/>
      <c r="M41" s="632"/>
      <c r="N41" s="632"/>
      <c r="O41" s="632"/>
      <c r="P41" s="632"/>
      <c r="Q41" s="633"/>
      <c r="R41" s="685">
        <v>33942701</v>
      </c>
      <c r="S41" s="686"/>
      <c r="T41" s="686"/>
      <c r="U41" s="686"/>
      <c r="V41" s="686"/>
      <c r="W41" s="686"/>
      <c r="X41" s="686"/>
      <c r="Y41" s="687"/>
      <c r="Z41" s="688">
        <v>100</v>
      </c>
      <c r="AA41" s="688"/>
      <c r="AB41" s="688"/>
      <c r="AC41" s="688"/>
      <c r="AD41" s="689">
        <v>17846273</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488717</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2139427</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375</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2907929</v>
      </c>
      <c r="CS42" s="641"/>
      <c r="CT42" s="641"/>
      <c r="CU42" s="641"/>
      <c r="CV42" s="641"/>
      <c r="CW42" s="641"/>
      <c r="CX42" s="641"/>
      <c r="CY42" s="642"/>
      <c r="CZ42" s="615">
        <v>9</v>
      </c>
      <c r="DA42" s="643"/>
      <c r="DB42" s="643"/>
      <c r="DC42" s="645"/>
      <c r="DD42" s="619">
        <v>313591</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125918</v>
      </c>
      <c r="CS43" s="641"/>
      <c r="CT43" s="641"/>
      <c r="CU43" s="641"/>
      <c r="CV43" s="641"/>
      <c r="CW43" s="641"/>
      <c r="CX43" s="641"/>
      <c r="CY43" s="642"/>
      <c r="CZ43" s="615">
        <v>0.4</v>
      </c>
      <c r="DA43" s="643"/>
      <c r="DB43" s="643"/>
      <c r="DC43" s="645"/>
      <c r="DD43" s="619">
        <v>125918</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2907929</v>
      </c>
      <c r="CS44" s="611"/>
      <c r="CT44" s="611"/>
      <c r="CU44" s="611"/>
      <c r="CV44" s="611"/>
      <c r="CW44" s="611"/>
      <c r="CX44" s="611"/>
      <c r="CY44" s="612"/>
      <c r="CZ44" s="615">
        <v>9</v>
      </c>
      <c r="DA44" s="616"/>
      <c r="DB44" s="616"/>
      <c r="DC44" s="622"/>
      <c r="DD44" s="619">
        <v>313591</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1069811</v>
      </c>
      <c r="CS45" s="641"/>
      <c r="CT45" s="641"/>
      <c r="CU45" s="641"/>
      <c r="CV45" s="641"/>
      <c r="CW45" s="641"/>
      <c r="CX45" s="641"/>
      <c r="CY45" s="642"/>
      <c r="CZ45" s="615">
        <v>3.3</v>
      </c>
      <c r="DA45" s="643"/>
      <c r="DB45" s="643"/>
      <c r="DC45" s="645"/>
      <c r="DD45" s="619">
        <v>23427</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1829191</v>
      </c>
      <c r="CS46" s="611"/>
      <c r="CT46" s="611"/>
      <c r="CU46" s="611"/>
      <c r="CV46" s="611"/>
      <c r="CW46" s="611"/>
      <c r="CX46" s="611"/>
      <c r="CY46" s="612"/>
      <c r="CZ46" s="615">
        <v>5.6</v>
      </c>
      <c r="DA46" s="616"/>
      <c r="DB46" s="616"/>
      <c r="DC46" s="622"/>
      <c r="DD46" s="619">
        <v>289537</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1"/>
      <c r="CT47" s="641"/>
      <c r="CU47" s="641"/>
      <c r="CV47" s="641"/>
      <c r="CW47" s="641"/>
      <c r="CX47" s="641"/>
      <c r="CY47" s="642"/>
      <c r="CZ47" s="615" t="s">
        <v>122</v>
      </c>
      <c r="DA47" s="643"/>
      <c r="DB47" s="643"/>
      <c r="DC47" s="645"/>
      <c r="DD47" s="619" t="s">
        <v>122</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32425507</v>
      </c>
      <c r="CS49" s="669"/>
      <c r="CT49" s="669"/>
      <c r="CU49" s="669"/>
      <c r="CV49" s="669"/>
      <c r="CW49" s="669"/>
      <c r="CX49" s="669"/>
      <c r="CY49" s="698"/>
      <c r="CZ49" s="690">
        <v>100</v>
      </c>
      <c r="DA49" s="699"/>
      <c r="DB49" s="699"/>
      <c r="DC49" s="700"/>
      <c r="DD49" s="701">
        <v>22836226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jb4luoEPsSgXz1hd1OLMcNXyO6/34Aa6bv840A9oEG+GLYybuSDBKO8RAKadeq644xPU3Fuzzo+r2XScIDSQ==" saltValue="9L9PWQPSd0tcmkJh4fMY8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3" sqref="A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15">
      <c r="A7" s="219">
        <v>1</v>
      </c>
      <c r="B7" s="747" t="s">
        <v>374</v>
      </c>
      <c r="C7" s="748"/>
      <c r="D7" s="748"/>
      <c r="E7" s="748"/>
      <c r="F7" s="748"/>
      <c r="G7" s="748"/>
      <c r="H7" s="748"/>
      <c r="I7" s="748"/>
      <c r="J7" s="748"/>
      <c r="K7" s="748"/>
      <c r="L7" s="748"/>
      <c r="M7" s="748"/>
      <c r="N7" s="748"/>
      <c r="O7" s="748"/>
      <c r="P7" s="749"/>
      <c r="Q7" s="750">
        <v>35167</v>
      </c>
      <c r="R7" s="751"/>
      <c r="S7" s="751"/>
      <c r="T7" s="751"/>
      <c r="U7" s="751"/>
      <c r="V7" s="751">
        <v>33650</v>
      </c>
      <c r="W7" s="751"/>
      <c r="X7" s="751"/>
      <c r="Y7" s="751"/>
      <c r="Z7" s="751"/>
      <c r="AA7" s="751">
        <v>1517</v>
      </c>
      <c r="AB7" s="751"/>
      <c r="AC7" s="751"/>
      <c r="AD7" s="751"/>
      <c r="AE7" s="752"/>
      <c r="AF7" s="753">
        <v>1448</v>
      </c>
      <c r="AG7" s="754"/>
      <c r="AH7" s="754"/>
      <c r="AI7" s="754"/>
      <c r="AJ7" s="755"/>
      <c r="AK7" s="756">
        <v>3050</v>
      </c>
      <c r="AL7" s="757"/>
      <c r="AM7" s="757"/>
      <c r="AN7" s="757"/>
      <c r="AO7" s="757"/>
      <c r="AP7" s="757">
        <v>39125</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t="s">
        <v>565</v>
      </c>
      <c r="BT7" s="734"/>
      <c r="BU7" s="734"/>
      <c r="BV7" s="734"/>
      <c r="BW7" s="734"/>
      <c r="BX7" s="734"/>
      <c r="BY7" s="734"/>
      <c r="BZ7" s="734"/>
      <c r="CA7" s="734"/>
      <c r="CB7" s="734"/>
      <c r="CC7" s="734"/>
      <c r="CD7" s="734"/>
      <c r="CE7" s="734"/>
      <c r="CF7" s="734"/>
      <c r="CG7" s="760"/>
      <c r="CH7" s="730">
        <v>0</v>
      </c>
      <c r="CI7" s="731"/>
      <c r="CJ7" s="731"/>
      <c r="CK7" s="731"/>
      <c r="CL7" s="732"/>
      <c r="CM7" s="730">
        <v>56</v>
      </c>
      <c r="CN7" s="731"/>
      <c r="CO7" s="731"/>
      <c r="CP7" s="731"/>
      <c r="CQ7" s="732"/>
      <c r="CR7" s="730">
        <v>3</v>
      </c>
      <c r="CS7" s="731"/>
      <c r="CT7" s="731"/>
      <c r="CU7" s="731"/>
      <c r="CV7" s="732"/>
      <c r="CW7" s="730" t="s">
        <v>489</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7"/>
    </row>
    <row r="8" spans="1:131" s="218" customFormat="1" ht="26.25" customHeight="1" x14ac:dyDescent="0.15">
      <c r="A8" s="221">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t="s">
        <v>566</v>
      </c>
      <c r="BT8" s="770"/>
      <c r="BU8" s="770"/>
      <c r="BV8" s="770"/>
      <c r="BW8" s="770"/>
      <c r="BX8" s="770"/>
      <c r="BY8" s="770"/>
      <c r="BZ8" s="770"/>
      <c r="CA8" s="770"/>
      <c r="CB8" s="770"/>
      <c r="CC8" s="770"/>
      <c r="CD8" s="770"/>
      <c r="CE8" s="770"/>
      <c r="CF8" s="770"/>
      <c r="CG8" s="771"/>
      <c r="CH8" s="772">
        <v>0</v>
      </c>
      <c r="CI8" s="773"/>
      <c r="CJ8" s="773"/>
      <c r="CK8" s="773"/>
      <c r="CL8" s="774"/>
      <c r="CM8" s="772">
        <v>15</v>
      </c>
      <c r="CN8" s="773"/>
      <c r="CO8" s="773"/>
      <c r="CP8" s="773"/>
      <c r="CQ8" s="774"/>
      <c r="CR8" s="772">
        <v>7</v>
      </c>
      <c r="CS8" s="773"/>
      <c r="CT8" s="773"/>
      <c r="CU8" s="773"/>
      <c r="CV8" s="774"/>
      <c r="CW8" s="772">
        <v>0</v>
      </c>
      <c r="CX8" s="773"/>
      <c r="CY8" s="773"/>
      <c r="CZ8" s="773"/>
      <c r="DA8" s="774"/>
      <c r="DB8" s="772" t="s">
        <v>489</v>
      </c>
      <c r="DC8" s="773"/>
      <c r="DD8" s="773"/>
      <c r="DE8" s="773"/>
      <c r="DF8" s="774"/>
      <c r="DG8" s="772" t="s">
        <v>489</v>
      </c>
      <c r="DH8" s="773"/>
      <c r="DI8" s="773"/>
      <c r="DJ8" s="773"/>
      <c r="DK8" s="774"/>
      <c r="DL8" s="772" t="s">
        <v>489</v>
      </c>
      <c r="DM8" s="773"/>
      <c r="DN8" s="773"/>
      <c r="DO8" s="773"/>
      <c r="DP8" s="774"/>
      <c r="DQ8" s="772" t="s">
        <v>489</v>
      </c>
      <c r="DR8" s="773"/>
      <c r="DS8" s="773"/>
      <c r="DT8" s="773"/>
      <c r="DU8" s="774"/>
      <c r="DV8" s="769"/>
      <c r="DW8" s="770"/>
      <c r="DX8" s="770"/>
      <c r="DY8" s="770"/>
      <c r="DZ8" s="775"/>
      <c r="EA8" s="217"/>
    </row>
    <row r="9" spans="1:131" s="218" customFormat="1" ht="26.25" customHeight="1" x14ac:dyDescent="0.15">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t="s">
        <v>567</v>
      </c>
      <c r="BT9" s="770"/>
      <c r="BU9" s="770"/>
      <c r="BV9" s="770"/>
      <c r="BW9" s="770"/>
      <c r="BX9" s="770"/>
      <c r="BY9" s="770"/>
      <c r="BZ9" s="770"/>
      <c r="CA9" s="770"/>
      <c r="CB9" s="770"/>
      <c r="CC9" s="770"/>
      <c r="CD9" s="770"/>
      <c r="CE9" s="770"/>
      <c r="CF9" s="770"/>
      <c r="CG9" s="771"/>
      <c r="CH9" s="772">
        <v>-11</v>
      </c>
      <c r="CI9" s="773"/>
      <c r="CJ9" s="773"/>
      <c r="CK9" s="773"/>
      <c r="CL9" s="774"/>
      <c r="CM9" s="772">
        <v>23</v>
      </c>
      <c r="CN9" s="773"/>
      <c r="CO9" s="773"/>
      <c r="CP9" s="773"/>
      <c r="CQ9" s="774"/>
      <c r="CR9" s="772">
        <v>35</v>
      </c>
      <c r="CS9" s="773"/>
      <c r="CT9" s="773"/>
      <c r="CU9" s="773"/>
      <c r="CV9" s="774"/>
      <c r="CW9" s="772" t="s">
        <v>489</v>
      </c>
      <c r="CX9" s="773"/>
      <c r="CY9" s="773"/>
      <c r="CZ9" s="773"/>
      <c r="DA9" s="774"/>
      <c r="DB9" s="772" t="s">
        <v>489</v>
      </c>
      <c r="DC9" s="773"/>
      <c r="DD9" s="773"/>
      <c r="DE9" s="773"/>
      <c r="DF9" s="774"/>
      <c r="DG9" s="772" t="s">
        <v>489</v>
      </c>
      <c r="DH9" s="773"/>
      <c r="DI9" s="773"/>
      <c r="DJ9" s="773"/>
      <c r="DK9" s="774"/>
      <c r="DL9" s="772" t="s">
        <v>489</v>
      </c>
      <c r="DM9" s="773"/>
      <c r="DN9" s="773"/>
      <c r="DO9" s="773"/>
      <c r="DP9" s="774"/>
      <c r="DQ9" s="772" t="s">
        <v>489</v>
      </c>
      <c r="DR9" s="773"/>
      <c r="DS9" s="773"/>
      <c r="DT9" s="773"/>
      <c r="DU9" s="774"/>
      <c r="DV9" s="769"/>
      <c r="DW9" s="770"/>
      <c r="DX9" s="770"/>
      <c r="DY9" s="770"/>
      <c r="DZ9" s="775"/>
      <c r="EA9" s="217"/>
    </row>
    <row r="10" spans="1:131" s="218" customFormat="1" ht="26.25" customHeight="1" x14ac:dyDescent="0.15">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t="s">
        <v>568</v>
      </c>
      <c r="BT10" s="770"/>
      <c r="BU10" s="770"/>
      <c r="BV10" s="770"/>
      <c r="BW10" s="770"/>
      <c r="BX10" s="770"/>
      <c r="BY10" s="770"/>
      <c r="BZ10" s="770"/>
      <c r="CA10" s="770"/>
      <c r="CB10" s="770"/>
      <c r="CC10" s="770"/>
      <c r="CD10" s="770"/>
      <c r="CE10" s="770"/>
      <c r="CF10" s="770"/>
      <c r="CG10" s="771"/>
      <c r="CH10" s="772">
        <v>-4</v>
      </c>
      <c r="CI10" s="773"/>
      <c r="CJ10" s="773"/>
      <c r="CK10" s="773"/>
      <c r="CL10" s="774"/>
      <c r="CM10" s="772">
        <v>33</v>
      </c>
      <c r="CN10" s="773"/>
      <c r="CO10" s="773"/>
      <c r="CP10" s="773"/>
      <c r="CQ10" s="774"/>
      <c r="CR10" s="772">
        <v>15</v>
      </c>
      <c r="CS10" s="773"/>
      <c r="CT10" s="773"/>
      <c r="CU10" s="773"/>
      <c r="CV10" s="774"/>
      <c r="CW10" s="772">
        <v>6</v>
      </c>
      <c r="CX10" s="773"/>
      <c r="CY10" s="773"/>
      <c r="CZ10" s="773"/>
      <c r="DA10" s="774"/>
      <c r="DB10" s="772" t="s">
        <v>489</v>
      </c>
      <c r="DC10" s="773"/>
      <c r="DD10" s="773"/>
      <c r="DE10" s="773"/>
      <c r="DF10" s="774"/>
      <c r="DG10" s="772" t="s">
        <v>489</v>
      </c>
      <c r="DH10" s="773"/>
      <c r="DI10" s="773"/>
      <c r="DJ10" s="773"/>
      <c r="DK10" s="774"/>
      <c r="DL10" s="772" t="s">
        <v>489</v>
      </c>
      <c r="DM10" s="773"/>
      <c r="DN10" s="773"/>
      <c r="DO10" s="773"/>
      <c r="DP10" s="774"/>
      <c r="DQ10" s="772" t="s">
        <v>489</v>
      </c>
      <c r="DR10" s="773"/>
      <c r="DS10" s="773"/>
      <c r="DT10" s="773"/>
      <c r="DU10" s="774"/>
      <c r="DV10" s="769"/>
      <c r="DW10" s="770"/>
      <c r="DX10" s="770"/>
      <c r="DY10" s="770"/>
      <c r="DZ10" s="775"/>
      <c r="EA10" s="217"/>
    </row>
    <row r="11" spans="1:131" s="218" customFormat="1" ht="26.25" customHeight="1" x14ac:dyDescent="0.15">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t="s">
        <v>569</v>
      </c>
      <c r="BT11" s="770"/>
      <c r="BU11" s="770"/>
      <c r="BV11" s="770"/>
      <c r="BW11" s="770"/>
      <c r="BX11" s="770"/>
      <c r="BY11" s="770"/>
      <c r="BZ11" s="770"/>
      <c r="CA11" s="770"/>
      <c r="CB11" s="770"/>
      <c r="CC11" s="770"/>
      <c r="CD11" s="770"/>
      <c r="CE11" s="770"/>
      <c r="CF11" s="770"/>
      <c r="CG11" s="771"/>
      <c r="CH11" s="772">
        <v>-18</v>
      </c>
      <c r="CI11" s="773"/>
      <c r="CJ11" s="773"/>
      <c r="CK11" s="773"/>
      <c r="CL11" s="774"/>
      <c r="CM11" s="772">
        <v>45</v>
      </c>
      <c r="CN11" s="773"/>
      <c r="CO11" s="773"/>
      <c r="CP11" s="773"/>
      <c r="CQ11" s="774"/>
      <c r="CR11" s="772">
        <v>30</v>
      </c>
      <c r="CS11" s="773"/>
      <c r="CT11" s="773"/>
      <c r="CU11" s="773"/>
      <c r="CV11" s="774"/>
      <c r="CW11" s="772">
        <v>6</v>
      </c>
      <c r="CX11" s="773"/>
      <c r="CY11" s="773"/>
      <c r="CZ11" s="773"/>
      <c r="DA11" s="774"/>
      <c r="DB11" s="772" t="s">
        <v>489</v>
      </c>
      <c r="DC11" s="773"/>
      <c r="DD11" s="773"/>
      <c r="DE11" s="773"/>
      <c r="DF11" s="774"/>
      <c r="DG11" s="772" t="s">
        <v>489</v>
      </c>
      <c r="DH11" s="773"/>
      <c r="DI11" s="773"/>
      <c r="DJ11" s="773"/>
      <c r="DK11" s="774"/>
      <c r="DL11" s="772" t="s">
        <v>489</v>
      </c>
      <c r="DM11" s="773"/>
      <c r="DN11" s="773"/>
      <c r="DO11" s="773"/>
      <c r="DP11" s="774"/>
      <c r="DQ11" s="772" t="s">
        <v>489</v>
      </c>
      <c r="DR11" s="773"/>
      <c r="DS11" s="773"/>
      <c r="DT11" s="773"/>
      <c r="DU11" s="774"/>
      <c r="DV11" s="769"/>
      <c r="DW11" s="770"/>
      <c r="DX11" s="770"/>
      <c r="DY11" s="770"/>
      <c r="DZ11" s="775"/>
      <c r="EA11" s="217"/>
    </row>
    <row r="12" spans="1:131" s="218" customFormat="1" ht="26.25" customHeight="1" x14ac:dyDescent="0.15">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t="s">
        <v>570</v>
      </c>
      <c r="BT12" s="770"/>
      <c r="BU12" s="770"/>
      <c r="BV12" s="770"/>
      <c r="BW12" s="770"/>
      <c r="BX12" s="770"/>
      <c r="BY12" s="770"/>
      <c r="BZ12" s="770"/>
      <c r="CA12" s="770"/>
      <c r="CB12" s="770"/>
      <c r="CC12" s="770"/>
      <c r="CD12" s="770"/>
      <c r="CE12" s="770"/>
      <c r="CF12" s="770"/>
      <c r="CG12" s="771"/>
      <c r="CH12" s="772">
        <v>40</v>
      </c>
      <c r="CI12" s="773"/>
      <c r="CJ12" s="773"/>
      <c r="CK12" s="773"/>
      <c r="CL12" s="774"/>
      <c r="CM12" s="772">
        <v>190</v>
      </c>
      <c r="CN12" s="773"/>
      <c r="CO12" s="773"/>
      <c r="CP12" s="773"/>
      <c r="CQ12" s="774"/>
      <c r="CR12" s="772">
        <v>30</v>
      </c>
      <c r="CS12" s="773"/>
      <c r="CT12" s="773"/>
      <c r="CU12" s="773"/>
      <c r="CV12" s="774"/>
      <c r="CW12" s="772" t="s">
        <v>489</v>
      </c>
      <c r="CX12" s="773"/>
      <c r="CY12" s="773"/>
      <c r="CZ12" s="773"/>
      <c r="DA12" s="774"/>
      <c r="DB12" s="772" t="s">
        <v>489</v>
      </c>
      <c r="DC12" s="773"/>
      <c r="DD12" s="773"/>
      <c r="DE12" s="773"/>
      <c r="DF12" s="774"/>
      <c r="DG12" s="772" t="s">
        <v>489</v>
      </c>
      <c r="DH12" s="773"/>
      <c r="DI12" s="773"/>
      <c r="DJ12" s="773"/>
      <c r="DK12" s="774"/>
      <c r="DL12" s="772" t="s">
        <v>489</v>
      </c>
      <c r="DM12" s="773"/>
      <c r="DN12" s="773"/>
      <c r="DO12" s="773"/>
      <c r="DP12" s="774"/>
      <c r="DQ12" s="772" t="s">
        <v>489</v>
      </c>
      <c r="DR12" s="773"/>
      <c r="DS12" s="773"/>
      <c r="DT12" s="773"/>
      <c r="DU12" s="774"/>
      <c r="DV12" s="769"/>
      <c r="DW12" s="770"/>
      <c r="DX12" s="770"/>
      <c r="DY12" s="770"/>
      <c r="DZ12" s="775"/>
      <c r="EA12" s="217"/>
    </row>
    <row r="13" spans="1:131" s="218" customFormat="1" ht="26.25" customHeight="1" x14ac:dyDescent="0.15">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t="s">
        <v>571</v>
      </c>
      <c r="BT13" s="770"/>
      <c r="BU13" s="770"/>
      <c r="BV13" s="770"/>
      <c r="BW13" s="770"/>
      <c r="BX13" s="770"/>
      <c r="BY13" s="770"/>
      <c r="BZ13" s="770"/>
      <c r="CA13" s="770"/>
      <c r="CB13" s="770"/>
      <c r="CC13" s="770"/>
      <c r="CD13" s="770"/>
      <c r="CE13" s="770"/>
      <c r="CF13" s="770"/>
      <c r="CG13" s="771"/>
      <c r="CH13" s="772">
        <v>2</v>
      </c>
      <c r="CI13" s="773"/>
      <c r="CJ13" s="773"/>
      <c r="CK13" s="773"/>
      <c r="CL13" s="774"/>
      <c r="CM13" s="772">
        <v>22</v>
      </c>
      <c r="CN13" s="773"/>
      <c r="CO13" s="773"/>
      <c r="CP13" s="773"/>
      <c r="CQ13" s="774"/>
      <c r="CR13" s="772">
        <v>10</v>
      </c>
      <c r="CS13" s="773"/>
      <c r="CT13" s="773"/>
      <c r="CU13" s="773"/>
      <c r="CV13" s="774"/>
      <c r="CW13" s="772" t="s">
        <v>489</v>
      </c>
      <c r="CX13" s="773"/>
      <c r="CY13" s="773"/>
      <c r="CZ13" s="773"/>
      <c r="DA13" s="774"/>
      <c r="DB13" s="772" t="s">
        <v>489</v>
      </c>
      <c r="DC13" s="773"/>
      <c r="DD13" s="773"/>
      <c r="DE13" s="773"/>
      <c r="DF13" s="774"/>
      <c r="DG13" s="772" t="s">
        <v>489</v>
      </c>
      <c r="DH13" s="773"/>
      <c r="DI13" s="773"/>
      <c r="DJ13" s="773"/>
      <c r="DK13" s="774"/>
      <c r="DL13" s="772" t="s">
        <v>489</v>
      </c>
      <c r="DM13" s="773"/>
      <c r="DN13" s="773"/>
      <c r="DO13" s="773"/>
      <c r="DP13" s="774"/>
      <c r="DQ13" s="772" t="s">
        <v>489</v>
      </c>
      <c r="DR13" s="773"/>
      <c r="DS13" s="773"/>
      <c r="DT13" s="773"/>
      <c r="DU13" s="774"/>
      <c r="DV13" s="769"/>
      <c r="DW13" s="770"/>
      <c r="DX13" s="770"/>
      <c r="DY13" s="770"/>
      <c r="DZ13" s="775"/>
      <c r="EA13" s="217"/>
    </row>
    <row r="14" spans="1:131" s="218" customFormat="1" ht="26.25" customHeight="1" x14ac:dyDescent="0.15">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t="s">
        <v>572</v>
      </c>
      <c r="BT14" s="770"/>
      <c r="BU14" s="770"/>
      <c r="BV14" s="770"/>
      <c r="BW14" s="770"/>
      <c r="BX14" s="770"/>
      <c r="BY14" s="770"/>
      <c r="BZ14" s="770"/>
      <c r="CA14" s="770"/>
      <c r="CB14" s="770"/>
      <c r="CC14" s="770"/>
      <c r="CD14" s="770"/>
      <c r="CE14" s="770"/>
      <c r="CF14" s="770"/>
      <c r="CG14" s="771"/>
      <c r="CH14" s="772">
        <v>1</v>
      </c>
      <c r="CI14" s="773"/>
      <c r="CJ14" s="773"/>
      <c r="CK14" s="773"/>
      <c r="CL14" s="774"/>
      <c r="CM14" s="772">
        <v>29</v>
      </c>
      <c r="CN14" s="773"/>
      <c r="CO14" s="773"/>
      <c r="CP14" s="773"/>
      <c r="CQ14" s="774"/>
      <c r="CR14" s="772">
        <v>20</v>
      </c>
      <c r="CS14" s="773"/>
      <c r="CT14" s="773"/>
      <c r="CU14" s="773"/>
      <c r="CV14" s="774"/>
      <c r="CW14" s="772">
        <v>0</v>
      </c>
      <c r="CX14" s="773"/>
      <c r="CY14" s="773"/>
      <c r="CZ14" s="773"/>
      <c r="DA14" s="774"/>
      <c r="DB14" s="772" t="s">
        <v>489</v>
      </c>
      <c r="DC14" s="773"/>
      <c r="DD14" s="773"/>
      <c r="DE14" s="773"/>
      <c r="DF14" s="774"/>
      <c r="DG14" s="772" t="s">
        <v>489</v>
      </c>
      <c r="DH14" s="773"/>
      <c r="DI14" s="773"/>
      <c r="DJ14" s="773"/>
      <c r="DK14" s="774"/>
      <c r="DL14" s="772" t="s">
        <v>489</v>
      </c>
      <c r="DM14" s="773"/>
      <c r="DN14" s="773"/>
      <c r="DO14" s="773"/>
      <c r="DP14" s="774"/>
      <c r="DQ14" s="772" t="s">
        <v>489</v>
      </c>
      <c r="DR14" s="773"/>
      <c r="DS14" s="773"/>
      <c r="DT14" s="773"/>
      <c r="DU14" s="774"/>
      <c r="DV14" s="769"/>
      <c r="DW14" s="770"/>
      <c r="DX14" s="770"/>
      <c r="DY14" s="770"/>
      <c r="DZ14" s="775"/>
      <c r="EA14" s="217"/>
    </row>
    <row r="15" spans="1:131" s="218" customFormat="1" ht="26.25" customHeight="1" x14ac:dyDescent="0.15">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15">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15">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15">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15">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15">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15">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35167</v>
      </c>
      <c r="R23" s="780"/>
      <c r="S23" s="780"/>
      <c r="T23" s="780"/>
      <c r="U23" s="780"/>
      <c r="V23" s="780">
        <v>33650</v>
      </c>
      <c r="W23" s="780"/>
      <c r="X23" s="780"/>
      <c r="Y23" s="780"/>
      <c r="Z23" s="780"/>
      <c r="AA23" s="780">
        <v>1517</v>
      </c>
      <c r="AB23" s="780"/>
      <c r="AC23" s="780"/>
      <c r="AD23" s="780"/>
      <c r="AE23" s="781"/>
      <c r="AF23" s="782">
        <v>1448</v>
      </c>
      <c r="AG23" s="780"/>
      <c r="AH23" s="780"/>
      <c r="AI23" s="780"/>
      <c r="AJ23" s="783"/>
      <c r="AK23" s="784"/>
      <c r="AL23" s="785"/>
      <c r="AM23" s="785"/>
      <c r="AN23" s="785"/>
      <c r="AO23" s="785"/>
      <c r="AP23" s="780">
        <v>39125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15">
      <c r="A28" s="225">
        <v>1</v>
      </c>
      <c r="B28" s="747" t="s">
        <v>388</v>
      </c>
      <c r="C28" s="748"/>
      <c r="D28" s="748"/>
      <c r="E28" s="748"/>
      <c r="F28" s="748"/>
      <c r="G28" s="748"/>
      <c r="H28" s="748"/>
      <c r="I28" s="748"/>
      <c r="J28" s="748"/>
      <c r="K28" s="748"/>
      <c r="L28" s="748"/>
      <c r="M28" s="748"/>
      <c r="N28" s="748"/>
      <c r="O28" s="748"/>
      <c r="P28" s="749"/>
      <c r="Q28" s="809">
        <v>6040</v>
      </c>
      <c r="R28" s="810"/>
      <c r="S28" s="810"/>
      <c r="T28" s="810"/>
      <c r="U28" s="810"/>
      <c r="V28" s="810">
        <v>5984</v>
      </c>
      <c r="W28" s="810"/>
      <c r="X28" s="810"/>
      <c r="Y28" s="810"/>
      <c r="Z28" s="810"/>
      <c r="AA28" s="810">
        <v>57</v>
      </c>
      <c r="AB28" s="810"/>
      <c r="AC28" s="810"/>
      <c r="AD28" s="810"/>
      <c r="AE28" s="811"/>
      <c r="AF28" s="812">
        <v>57</v>
      </c>
      <c r="AG28" s="810"/>
      <c r="AH28" s="810"/>
      <c r="AI28" s="810"/>
      <c r="AJ28" s="813"/>
      <c r="AK28" s="814">
        <v>489</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15">
      <c r="A29" s="225">
        <v>2</v>
      </c>
      <c r="B29" s="736" t="s">
        <v>389</v>
      </c>
      <c r="C29" s="737"/>
      <c r="D29" s="737"/>
      <c r="E29" s="737"/>
      <c r="F29" s="737"/>
      <c r="G29" s="737"/>
      <c r="H29" s="737"/>
      <c r="I29" s="737"/>
      <c r="J29" s="737"/>
      <c r="K29" s="737"/>
      <c r="L29" s="737"/>
      <c r="M29" s="737"/>
      <c r="N29" s="737"/>
      <c r="O29" s="737"/>
      <c r="P29" s="738"/>
      <c r="Q29" s="739">
        <v>8034</v>
      </c>
      <c r="R29" s="740"/>
      <c r="S29" s="740"/>
      <c r="T29" s="740"/>
      <c r="U29" s="740"/>
      <c r="V29" s="740">
        <v>8004</v>
      </c>
      <c r="W29" s="740"/>
      <c r="X29" s="740"/>
      <c r="Y29" s="740"/>
      <c r="Z29" s="740"/>
      <c r="AA29" s="740">
        <v>30</v>
      </c>
      <c r="AB29" s="740"/>
      <c r="AC29" s="740"/>
      <c r="AD29" s="740"/>
      <c r="AE29" s="741"/>
      <c r="AF29" s="742">
        <v>30</v>
      </c>
      <c r="AG29" s="743"/>
      <c r="AH29" s="743"/>
      <c r="AI29" s="743"/>
      <c r="AJ29" s="744"/>
      <c r="AK29" s="821">
        <v>1141</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15">
      <c r="A30" s="225">
        <v>3</v>
      </c>
      <c r="B30" s="736" t="s">
        <v>390</v>
      </c>
      <c r="C30" s="737"/>
      <c r="D30" s="737"/>
      <c r="E30" s="737"/>
      <c r="F30" s="737"/>
      <c r="G30" s="737"/>
      <c r="H30" s="737"/>
      <c r="I30" s="737"/>
      <c r="J30" s="737"/>
      <c r="K30" s="737"/>
      <c r="L30" s="737"/>
      <c r="M30" s="737"/>
      <c r="N30" s="737"/>
      <c r="O30" s="737"/>
      <c r="P30" s="738"/>
      <c r="Q30" s="739">
        <v>975</v>
      </c>
      <c r="R30" s="740"/>
      <c r="S30" s="740"/>
      <c r="T30" s="740"/>
      <c r="U30" s="740"/>
      <c r="V30" s="740">
        <v>975</v>
      </c>
      <c r="W30" s="740"/>
      <c r="X30" s="740"/>
      <c r="Y30" s="740"/>
      <c r="Z30" s="740"/>
      <c r="AA30" s="740">
        <v>1</v>
      </c>
      <c r="AB30" s="740"/>
      <c r="AC30" s="740"/>
      <c r="AD30" s="740"/>
      <c r="AE30" s="741"/>
      <c r="AF30" s="742">
        <v>1</v>
      </c>
      <c r="AG30" s="743"/>
      <c r="AH30" s="743"/>
      <c r="AI30" s="743"/>
      <c r="AJ30" s="744"/>
      <c r="AK30" s="821">
        <v>246</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15">
      <c r="A31" s="225">
        <v>4</v>
      </c>
      <c r="B31" s="736" t="s">
        <v>391</v>
      </c>
      <c r="C31" s="737"/>
      <c r="D31" s="737"/>
      <c r="E31" s="737"/>
      <c r="F31" s="737"/>
      <c r="G31" s="737"/>
      <c r="H31" s="737"/>
      <c r="I31" s="737"/>
      <c r="J31" s="737"/>
      <c r="K31" s="737"/>
      <c r="L31" s="737"/>
      <c r="M31" s="737"/>
      <c r="N31" s="737"/>
      <c r="O31" s="737"/>
      <c r="P31" s="738"/>
      <c r="Q31" s="739">
        <v>1643</v>
      </c>
      <c r="R31" s="740"/>
      <c r="S31" s="740"/>
      <c r="T31" s="740"/>
      <c r="U31" s="740"/>
      <c r="V31" s="740">
        <v>1828</v>
      </c>
      <c r="W31" s="740"/>
      <c r="X31" s="740"/>
      <c r="Y31" s="740"/>
      <c r="Z31" s="740"/>
      <c r="AA31" s="740">
        <v>-185</v>
      </c>
      <c r="AB31" s="740"/>
      <c r="AC31" s="740"/>
      <c r="AD31" s="740"/>
      <c r="AE31" s="741"/>
      <c r="AF31" s="742">
        <v>1823</v>
      </c>
      <c r="AG31" s="743"/>
      <c r="AH31" s="743"/>
      <c r="AI31" s="743"/>
      <c r="AJ31" s="744"/>
      <c r="AK31" s="821">
        <v>95</v>
      </c>
      <c r="AL31" s="817"/>
      <c r="AM31" s="817"/>
      <c r="AN31" s="817"/>
      <c r="AO31" s="817"/>
      <c r="AP31" s="817">
        <v>3219</v>
      </c>
      <c r="AQ31" s="817"/>
      <c r="AR31" s="817"/>
      <c r="AS31" s="817"/>
      <c r="AT31" s="817"/>
      <c r="AU31" s="817">
        <v>621</v>
      </c>
      <c r="AV31" s="817"/>
      <c r="AW31" s="817"/>
      <c r="AX31" s="817"/>
      <c r="AY31" s="817"/>
      <c r="AZ31" s="818" t="s">
        <v>489</v>
      </c>
      <c r="BA31" s="818"/>
      <c r="BB31" s="818"/>
      <c r="BC31" s="818"/>
      <c r="BD31" s="818"/>
      <c r="BE31" s="819" t="s">
        <v>392</v>
      </c>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15">
      <c r="A32" s="225">
        <v>5</v>
      </c>
      <c r="B32" s="736" t="s">
        <v>393</v>
      </c>
      <c r="C32" s="737"/>
      <c r="D32" s="737"/>
      <c r="E32" s="737"/>
      <c r="F32" s="737"/>
      <c r="G32" s="737"/>
      <c r="H32" s="737"/>
      <c r="I32" s="737"/>
      <c r="J32" s="737"/>
      <c r="K32" s="737"/>
      <c r="L32" s="737"/>
      <c r="M32" s="737"/>
      <c r="N32" s="737"/>
      <c r="O32" s="737"/>
      <c r="P32" s="738"/>
      <c r="Q32" s="739">
        <v>714</v>
      </c>
      <c r="R32" s="740"/>
      <c r="S32" s="740"/>
      <c r="T32" s="740"/>
      <c r="U32" s="740"/>
      <c r="V32" s="740">
        <v>688</v>
      </c>
      <c r="W32" s="740"/>
      <c r="X32" s="740"/>
      <c r="Y32" s="740"/>
      <c r="Z32" s="740"/>
      <c r="AA32" s="740">
        <v>26</v>
      </c>
      <c r="AB32" s="740"/>
      <c r="AC32" s="740"/>
      <c r="AD32" s="740"/>
      <c r="AE32" s="741"/>
      <c r="AF32" s="742">
        <v>98</v>
      </c>
      <c r="AG32" s="743"/>
      <c r="AH32" s="743"/>
      <c r="AI32" s="743"/>
      <c r="AJ32" s="744"/>
      <c r="AK32" s="821">
        <v>281</v>
      </c>
      <c r="AL32" s="817"/>
      <c r="AM32" s="817"/>
      <c r="AN32" s="817"/>
      <c r="AO32" s="817"/>
      <c r="AP32" s="817">
        <v>5982</v>
      </c>
      <c r="AQ32" s="817"/>
      <c r="AR32" s="817"/>
      <c r="AS32" s="817"/>
      <c r="AT32" s="817"/>
      <c r="AU32" s="817">
        <v>2046</v>
      </c>
      <c r="AV32" s="817"/>
      <c r="AW32" s="817"/>
      <c r="AX32" s="817"/>
      <c r="AY32" s="817"/>
      <c r="AZ32" s="818" t="s">
        <v>489</v>
      </c>
      <c r="BA32" s="818"/>
      <c r="BB32" s="818"/>
      <c r="BC32" s="818"/>
      <c r="BD32" s="818"/>
      <c r="BE32" s="819" t="s">
        <v>392</v>
      </c>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15">
      <c r="A33" s="225">
        <v>6</v>
      </c>
      <c r="B33" s="736" t="s">
        <v>394</v>
      </c>
      <c r="C33" s="737"/>
      <c r="D33" s="737"/>
      <c r="E33" s="737"/>
      <c r="F33" s="737"/>
      <c r="G33" s="737"/>
      <c r="H33" s="737"/>
      <c r="I33" s="737"/>
      <c r="J33" s="737"/>
      <c r="K33" s="737"/>
      <c r="L33" s="737"/>
      <c r="M33" s="737"/>
      <c r="N33" s="737"/>
      <c r="O33" s="737"/>
      <c r="P33" s="738"/>
      <c r="Q33" s="739">
        <v>23</v>
      </c>
      <c r="R33" s="740"/>
      <c r="S33" s="740"/>
      <c r="T33" s="740"/>
      <c r="U33" s="740"/>
      <c r="V33" s="740">
        <v>27</v>
      </c>
      <c r="W33" s="740"/>
      <c r="X33" s="740"/>
      <c r="Y33" s="740"/>
      <c r="Z33" s="740"/>
      <c r="AA33" s="740">
        <v>-3</v>
      </c>
      <c r="AB33" s="740"/>
      <c r="AC33" s="740"/>
      <c r="AD33" s="740"/>
      <c r="AE33" s="741"/>
      <c r="AF33" s="742">
        <v>71</v>
      </c>
      <c r="AG33" s="743"/>
      <c r="AH33" s="743"/>
      <c r="AI33" s="743"/>
      <c r="AJ33" s="744"/>
      <c r="AK33" s="821" t="s">
        <v>489</v>
      </c>
      <c r="AL33" s="817"/>
      <c r="AM33" s="817"/>
      <c r="AN33" s="817"/>
      <c r="AO33" s="817"/>
      <c r="AP33" s="817" t="s">
        <v>489</v>
      </c>
      <c r="AQ33" s="817"/>
      <c r="AR33" s="817"/>
      <c r="AS33" s="817"/>
      <c r="AT33" s="817"/>
      <c r="AU33" s="817" t="s">
        <v>489</v>
      </c>
      <c r="AV33" s="817"/>
      <c r="AW33" s="817"/>
      <c r="AX33" s="817"/>
      <c r="AY33" s="817"/>
      <c r="AZ33" s="818" t="s">
        <v>489</v>
      </c>
      <c r="BA33" s="818"/>
      <c r="BB33" s="818"/>
      <c r="BC33" s="818"/>
      <c r="BD33" s="818"/>
      <c r="BE33" s="819" t="s">
        <v>392</v>
      </c>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15">
      <c r="A34" s="225">
        <v>7</v>
      </c>
      <c r="B34" s="736" t="s">
        <v>395</v>
      </c>
      <c r="C34" s="737"/>
      <c r="D34" s="737"/>
      <c r="E34" s="737"/>
      <c r="F34" s="737"/>
      <c r="G34" s="737"/>
      <c r="H34" s="737"/>
      <c r="I34" s="737"/>
      <c r="J34" s="737"/>
      <c r="K34" s="737"/>
      <c r="L34" s="737"/>
      <c r="M34" s="737"/>
      <c r="N34" s="737"/>
      <c r="O34" s="737"/>
      <c r="P34" s="738"/>
      <c r="Q34" s="739">
        <v>55</v>
      </c>
      <c r="R34" s="740"/>
      <c r="S34" s="740"/>
      <c r="T34" s="740"/>
      <c r="U34" s="740"/>
      <c r="V34" s="740">
        <v>55</v>
      </c>
      <c r="W34" s="740"/>
      <c r="X34" s="740"/>
      <c r="Y34" s="740"/>
      <c r="Z34" s="740"/>
      <c r="AA34" s="740">
        <v>0</v>
      </c>
      <c r="AB34" s="740"/>
      <c r="AC34" s="740"/>
      <c r="AD34" s="740"/>
      <c r="AE34" s="741"/>
      <c r="AF34" s="742">
        <v>0</v>
      </c>
      <c r="AG34" s="743"/>
      <c r="AH34" s="743"/>
      <c r="AI34" s="743"/>
      <c r="AJ34" s="744"/>
      <c r="AK34" s="821">
        <v>55</v>
      </c>
      <c r="AL34" s="817"/>
      <c r="AM34" s="817"/>
      <c r="AN34" s="817"/>
      <c r="AO34" s="817"/>
      <c r="AP34" s="817" t="s">
        <v>489</v>
      </c>
      <c r="AQ34" s="817"/>
      <c r="AR34" s="817"/>
      <c r="AS34" s="817"/>
      <c r="AT34" s="817"/>
      <c r="AU34" s="817" t="s">
        <v>489</v>
      </c>
      <c r="AV34" s="817"/>
      <c r="AW34" s="817"/>
      <c r="AX34" s="817"/>
      <c r="AY34" s="817"/>
      <c r="AZ34" s="818" t="s">
        <v>489</v>
      </c>
      <c r="BA34" s="818"/>
      <c r="BB34" s="818"/>
      <c r="BC34" s="818"/>
      <c r="BD34" s="818"/>
      <c r="BE34" s="819" t="s">
        <v>396</v>
      </c>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15">
      <c r="A35" s="225">
        <v>8</v>
      </c>
      <c r="B35" s="736" t="s">
        <v>397</v>
      </c>
      <c r="C35" s="737"/>
      <c r="D35" s="737"/>
      <c r="E35" s="737"/>
      <c r="F35" s="737"/>
      <c r="G35" s="737"/>
      <c r="H35" s="737"/>
      <c r="I35" s="737"/>
      <c r="J35" s="737"/>
      <c r="K35" s="737"/>
      <c r="L35" s="737"/>
      <c r="M35" s="737"/>
      <c r="N35" s="737"/>
      <c r="O35" s="737"/>
      <c r="P35" s="738"/>
      <c r="Q35" s="739">
        <v>12</v>
      </c>
      <c r="R35" s="740"/>
      <c r="S35" s="740"/>
      <c r="T35" s="740"/>
      <c r="U35" s="740"/>
      <c r="V35" s="740">
        <v>12</v>
      </c>
      <c r="W35" s="740"/>
      <c r="X35" s="740"/>
      <c r="Y35" s="740"/>
      <c r="Z35" s="740"/>
      <c r="AA35" s="740" t="s">
        <v>489</v>
      </c>
      <c r="AB35" s="740"/>
      <c r="AC35" s="740"/>
      <c r="AD35" s="740"/>
      <c r="AE35" s="741"/>
      <c r="AF35" s="742" t="s">
        <v>122</v>
      </c>
      <c r="AG35" s="743"/>
      <c r="AH35" s="743"/>
      <c r="AI35" s="743"/>
      <c r="AJ35" s="744"/>
      <c r="AK35" s="821" t="s">
        <v>489</v>
      </c>
      <c r="AL35" s="817"/>
      <c r="AM35" s="817"/>
      <c r="AN35" s="817"/>
      <c r="AO35" s="817"/>
      <c r="AP35" s="817" t="s">
        <v>489</v>
      </c>
      <c r="AQ35" s="817"/>
      <c r="AR35" s="817"/>
      <c r="AS35" s="817"/>
      <c r="AT35" s="817"/>
      <c r="AU35" s="817" t="s">
        <v>489</v>
      </c>
      <c r="AV35" s="817"/>
      <c r="AW35" s="817"/>
      <c r="AX35" s="817"/>
      <c r="AY35" s="817"/>
      <c r="AZ35" s="818" t="s">
        <v>489</v>
      </c>
      <c r="BA35" s="818"/>
      <c r="BB35" s="818"/>
      <c r="BC35" s="818"/>
      <c r="BD35" s="818"/>
      <c r="BE35" s="819" t="s">
        <v>396</v>
      </c>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15">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15">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15">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15">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15">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15">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15">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15">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15">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15">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15">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15">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15">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15">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15">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15">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15">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15">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15">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15">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15">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15">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15">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15">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15">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15">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
      <c r="A63" s="223" t="s">
        <v>376</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2080</v>
      </c>
      <c r="AG63" s="831"/>
      <c r="AH63" s="831"/>
      <c r="AI63" s="831"/>
      <c r="AJ63" s="832"/>
      <c r="AK63" s="833"/>
      <c r="AL63" s="828"/>
      <c r="AM63" s="828"/>
      <c r="AN63" s="828"/>
      <c r="AO63" s="828"/>
      <c r="AP63" s="831">
        <v>9201</v>
      </c>
      <c r="AQ63" s="831"/>
      <c r="AR63" s="831"/>
      <c r="AS63" s="831"/>
      <c r="AT63" s="831"/>
      <c r="AU63" s="831">
        <v>2667</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15">
      <c r="A66" s="716" t="s">
        <v>401</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402</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551</v>
      </c>
      <c r="C68" s="857"/>
      <c r="D68" s="857"/>
      <c r="E68" s="857"/>
      <c r="F68" s="857"/>
      <c r="G68" s="857"/>
      <c r="H68" s="857"/>
      <c r="I68" s="857"/>
      <c r="J68" s="857"/>
      <c r="K68" s="857"/>
      <c r="L68" s="857"/>
      <c r="M68" s="857"/>
      <c r="N68" s="857"/>
      <c r="O68" s="857"/>
      <c r="P68" s="858"/>
      <c r="Q68" s="859">
        <v>2428</v>
      </c>
      <c r="R68" s="853"/>
      <c r="S68" s="853"/>
      <c r="T68" s="853"/>
      <c r="U68" s="853"/>
      <c r="V68" s="853">
        <v>2316</v>
      </c>
      <c r="W68" s="853"/>
      <c r="X68" s="853"/>
      <c r="Y68" s="853"/>
      <c r="Z68" s="853"/>
      <c r="AA68" s="853">
        <v>112</v>
      </c>
      <c r="AB68" s="853"/>
      <c r="AC68" s="853"/>
      <c r="AD68" s="853"/>
      <c r="AE68" s="853"/>
      <c r="AF68" s="853">
        <v>36</v>
      </c>
      <c r="AG68" s="853"/>
      <c r="AH68" s="853"/>
      <c r="AI68" s="853"/>
      <c r="AJ68" s="853"/>
      <c r="AK68" s="853">
        <v>107</v>
      </c>
      <c r="AL68" s="853"/>
      <c r="AM68" s="853"/>
      <c r="AN68" s="853"/>
      <c r="AO68" s="853"/>
      <c r="AP68" s="853">
        <v>1569</v>
      </c>
      <c r="AQ68" s="853"/>
      <c r="AR68" s="853"/>
      <c r="AS68" s="853"/>
      <c r="AT68" s="853"/>
      <c r="AU68" s="853">
        <v>899</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552</v>
      </c>
      <c r="C69" s="861"/>
      <c r="D69" s="861"/>
      <c r="E69" s="861"/>
      <c r="F69" s="861"/>
      <c r="G69" s="861"/>
      <c r="H69" s="861"/>
      <c r="I69" s="861"/>
      <c r="J69" s="861"/>
      <c r="K69" s="861"/>
      <c r="L69" s="861"/>
      <c r="M69" s="861"/>
      <c r="N69" s="861"/>
      <c r="O69" s="861"/>
      <c r="P69" s="862"/>
      <c r="Q69" s="863">
        <v>58</v>
      </c>
      <c r="R69" s="817"/>
      <c r="S69" s="817"/>
      <c r="T69" s="817"/>
      <c r="U69" s="817"/>
      <c r="V69" s="817">
        <v>57</v>
      </c>
      <c r="W69" s="817"/>
      <c r="X69" s="817"/>
      <c r="Y69" s="817"/>
      <c r="Z69" s="817"/>
      <c r="AA69" s="817">
        <v>1</v>
      </c>
      <c r="AB69" s="817"/>
      <c r="AC69" s="817"/>
      <c r="AD69" s="817"/>
      <c r="AE69" s="817"/>
      <c r="AF69" s="817">
        <v>1</v>
      </c>
      <c r="AG69" s="817"/>
      <c r="AH69" s="817"/>
      <c r="AI69" s="817"/>
      <c r="AJ69" s="817"/>
      <c r="AK69" s="817" t="s">
        <v>489</v>
      </c>
      <c r="AL69" s="817"/>
      <c r="AM69" s="817"/>
      <c r="AN69" s="817"/>
      <c r="AO69" s="817"/>
      <c r="AP69" s="817" t="s">
        <v>489</v>
      </c>
      <c r="AQ69" s="817"/>
      <c r="AR69" s="817"/>
      <c r="AS69" s="817"/>
      <c r="AT69" s="817"/>
      <c r="AU69" s="817" t="s">
        <v>489</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553</v>
      </c>
      <c r="C70" s="861"/>
      <c r="D70" s="861"/>
      <c r="E70" s="861"/>
      <c r="F70" s="861"/>
      <c r="G70" s="861"/>
      <c r="H70" s="861"/>
      <c r="I70" s="861"/>
      <c r="J70" s="861"/>
      <c r="K70" s="861"/>
      <c r="L70" s="861"/>
      <c r="M70" s="861"/>
      <c r="N70" s="861"/>
      <c r="O70" s="861"/>
      <c r="P70" s="862"/>
      <c r="Q70" s="863">
        <v>217</v>
      </c>
      <c r="R70" s="817"/>
      <c r="S70" s="817"/>
      <c r="T70" s="817"/>
      <c r="U70" s="817"/>
      <c r="V70" s="817">
        <v>214</v>
      </c>
      <c r="W70" s="817"/>
      <c r="X70" s="817"/>
      <c r="Y70" s="817"/>
      <c r="Z70" s="817"/>
      <c r="AA70" s="817">
        <v>2</v>
      </c>
      <c r="AB70" s="817"/>
      <c r="AC70" s="817"/>
      <c r="AD70" s="817"/>
      <c r="AE70" s="817"/>
      <c r="AF70" s="817">
        <v>2</v>
      </c>
      <c r="AG70" s="817"/>
      <c r="AH70" s="817"/>
      <c r="AI70" s="817"/>
      <c r="AJ70" s="817"/>
      <c r="AK70" s="817" t="s">
        <v>489</v>
      </c>
      <c r="AL70" s="817"/>
      <c r="AM70" s="817"/>
      <c r="AN70" s="817"/>
      <c r="AO70" s="817"/>
      <c r="AP70" s="817" t="s">
        <v>489</v>
      </c>
      <c r="AQ70" s="817"/>
      <c r="AR70" s="817"/>
      <c r="AS70" s="817"/>
      <c r="AT70" s="817"/>
      <c r="AU70" s="817" t="s">
        <v>489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554</v>
      </c>
      <c r="C71" s="861"/>
      <c r="D71" s="861"/>
      <c r="E71" s="861"/>
      <c r="F71" s="861"/>
      <c r="G71" s="861"/>
      <c r="H71" s="861"/>
      <c r="I71" s="861"/>
      <c r="J71" s="861"/>
      <c r="K71" s="861"/>
      <c r="L71" s="861"/>
      <c r="M71" s="861"/>
      <c r="N71" s="861"/>
      <c r="O71" s="861"/>
      <c r="P71" s="862"/>
      <c r="Q71" s="863">
        <v>695</v>
      </c>
      <c r="R71" s="817"/>
      <c r="S71" s="817"/>
      <c r="T71" s="817"/>
      <c r="U71" s="817"/>
      <c r="V71" s="817">
        <v>690</v>
      </c>
      <c r="W71" s="817"/>
      <c r="X71" s="817"/>
      <c r="Y71" s="817"/>
      <c r="Z71" s="817"/>
      <c r="AA71" s="817">
        <v>5</v>
      </c>
      <c r="AB71" s="817"/>
      <c r="AC71" s="817"/>
      <c r="AD71" s="817"/>
      <c r="AE71" s="817"/>
      <c r="AF71" s="817">
        <v>5</v>
      </c>
      <c r="AG71" s="817"/>
      <c r="AH71" s="817"/>
      <c r="AI71" s="817"/>
      <c r="AJ71" s="817"/>
      <c r="AK71" s="817">
        <v>25</v>
      </c>
      <c r="AL71" s="817"/>
      <c r="AM71" s="817"/>
      <c r="AN71" s="817"/>
      <c r="AO71" s="817"/>
      <c r="AP71" s="817">
        <v>82</v>
      </c>
      <c r="AQ71" s="817"/>
      <c r="AR71" s="817"/>
      <c r="AS71" s="817"/>
      <c r="AT71" s="817"/>
      <c r="AU71" s="817">
        <v>54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555</v>
      </c>
      <c r="C72" s="861"/>
      <c r="D72" s="861"/>
      <c r="E72" s="861"/>
      <c r="F72" s="861"/>
      <c r="G72" s="861"/>
      <c r="H72" s="861"/>
      <c r="I72" s="861"/>
      <c r="J72" s="861"/>
      <c r="K72" s="861"/>
      <c r="L72" s="861"/>
      <c r="M72" s="861"/>
      <c r="N72" s="861"/>
      <c r="O72" s="861"/>
      <c r="P72" s="862"/>
      <c r="Q72" s="863">
        <v>4106</v>
      </c>
      <c r="R72" s="817"/>
      <c r="S72" s="817"/>
      <c r="T72" s="817"/>
      <c r="U72" s="817"/>
      <c r="V72" s="817">
        <v>3873</v>
      </c>
      <c r="W72" s="817"/>
      <c r="X72" s="817"/>
      <c r="Y72" s="817"/>
      <c r="Z72" s="817"/>
      <c r="AA72" s="817">
        <v>233</v>
      </c>
      <c r="AB72" s="817"/>
      <c r="AC72" s="817"/>
      <c r="AD72" s="817"/>
      <c r="AE72" s="817"/>
      <c r="AF72" s="817">
        <v>5994</v>
      </c>
      <c r="AG72" s="817"/>
      <c r="AH72" s="817"/>
      <c r="AI72" s="817"/>
      <c r="AJ72" s="817"/>
      <c r="AK72" s="817">
        <v>0</v>
      </c>
      <c r="AL72" s="817"/>
      <c r="AM72" s="817"/>
      <c r="AN72" s="817"/>
      <c r="AO72" s="817"/>
      <c r="AP72" s="817">
        <v>7123</v>
      </c>
      <c r="AQ72" s="817"/>
      <c r="AR72" s="817"/>
      <c r="AS72" s="817"/>
      <c r="AT72" s="817"/>
      <c r="AU72" s="817" t="s">
        <v>489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556</v>
      </c>
      <c r="C73" s="861"/>
      <c r="D73" s="861"/>
      <c r="E73" s="861"/>
      <c r="F73" s="861"/>
      <c r="G73" s="861"/>
      <c r="H73" s="861"/>
      <c r="I73" s="861"/>
      <c r="J73" s="861"/>
      <c r="K73" s="861"/>
      <c r="L73" s="861"/>
      <c r="M73" s="861"/>
      <c r="N73" s="861"/>
      <c r="O73" s="861"/>
      <c r="P73" s="862"/>
      <c r="Q73" s="863">
        <v>6496</v>
      </c>
      <c r="R73" s="817"/>
      <c r="S73" s="817"/>
      <c r="T73" s="817"/>
      <c r="U73" s="817"/>
      <c r="V73" s="817">
        <v>7344</v>
      </c>
      <c r="W73" s="817"/>
      <c r="X73" s="817"/>
      <c r="Y73" s="817"/>
      <c r="Z73" s="817"/>
      <c r="AA73" s="817">
        <v>-848</v>
      </c>
      <c r="AB73" s="817"/>
      <c r="AC73" s="817"/>
      <c r="AD73" s="817"/>
      <c r="AE73" s="817"/>
      <c r="AF73" s="817">
        <v>921</v>
      </c>
      <c r="AG73" s="817"/>
      <c r="AH73" s="817"/>
      <c r="AI73" s="817"/>
      <c r="AJ73" s="817"/>
      <c r="AK73" s="817" t="s">
        <v>489</v>
      </c>
      <c r="AL73" s="817"/>
      <c r="AM73" s="817"/>
      <c r="AN73" s="817"/>
      <c r="AO73" s="817"/>
      <c r="AP73" s="817">
        <v>3569</v>
      </c>
      <c r="AQ73" s="817"/>
      <c r="AR73" s="817"/>
      <c r="AS73" s="817"/>
      <c r="AT73" s="817"/>
      <c r="AU73" s="817">
        <v>282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557</v>
      </c>
      <c r="C74" s="861"/>
      <c r="D74" s="861"/>
      <c r="E74" s="861"/>
      <c r="F74" s="861"/>
      <c r="G74" s="861"/>
      <c r="H74" s="861"/>
      <c r="I74" s="861"/>
      <c r="J74" s="861"/>
      <c r="K74" s="861"/>
      <c r="L74" s="861"/>
      <c r="M74" s="861"/>
      <c r="N74" s="861"/>
      <c r="O74" s="861"/>
      <c r="P74" s="862"/>
      <c r="Q74" s="863">
        <v>8445</v>
      </c>
      <c r="R74" s="817"/>
      <c r="S74" s="817"/>
      <c r="T74" s="817"/>
      <c r="U74" s="817"/>
      <c r="V74" s="817">
        <v>6617</v>
      </c>
      <c r="W74" s="817"/>
      <c r="X74" s="817"/>
      <c r="Y74" s="817"/>
      <c r="Z74" s="817"/>
      <c r="AA74" s="817">
        <v>1828</v>
      </c>
      <c r="AB74" s="817"/>
      <c r="AC74" s="817"/>
      <c r="AD74" s="817"/>
      <c r="AE74" s="817"/>
      <c r="AF74" s="817">
        <v>1828</v>
      </c>
      <c r="AG74" s="817"/>
      <c r="AH74" s="817"/>
      <c r="AI74" s="817"/>
      <c r="AJ74" s="817"/>
      <c r="AK74" s="817">
        <v>14</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558</v>
      </c>
      <c r="C75" s="861"/>
      <c r="D75" s="861"/>
      <c r="E75" s="861"/>
      <c r="F75" s="861"/>
      <c r="G75" s="861"/>
      <c r="H75" s="861"/>
      <c r="I75" s="861"/>
      <c r="J75" s="861"/>
      <c r="K75" s="861"/>
      <c r="L75" s="861"/>
      <c r="M75" s="861"/>
      <c r="N75" s="861"/>
      <c r="O75" s="861"/>
      <c r="P75" s="862"/>
      <c r="Q75" s="864">
        <v>1514</v>
      </c>
      <c r="R75" s="865"/>
      <c r="S75" s="865"/>
      <c r="T75" s="865"/>
      <c r="U75" s="821"/>
      <c r="V75" s="866">
        <v>1513</v>
      </c>
      <c r="W75" s="865"/>
      <c r="X75" s="865"/>
      <c r="Y75" s="865"/>
      <c r="Z75" s="821"/>
      <c r="AA75" s="866">
        <v>1</v>
      </c>
      <c r="AB75" s="865"/>
      <c r="AC75" s="865"/>
      <c r="AD75" s="865"/>
      <c r="AE75" s="821"/>
      <c r="AF75" s="866">
        <v>1</v>
      </c>
      <c r="AG75" s="865"/>
      <c r="AH75" s="865"/>
      <c r="AI75" s="865"/>
      <c r="AJ75" s="821"/>
      <c r="AK75" s="866" t="s">
        <v>489</v>
      </c>
      <c r="AL75" s="865"/>
      <c r="AM75" s="865"/>
      <c r="AN75" s="865"/>
      <c r="AO75" s="821"/>
      <c r="AP75" s="866" t="s">
        <v>489</v>
      </c>
      <c r="AQ75" s="865"/>
      <c r="AR75" s="865"/>
      <c r="AS75" s="865"/>
      <c r="AT75" s="821"/>
      <c r="AU75" s="866" t="s">
        <v>489</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559</v>
      </c>
      <c r="C76" s="861"/>
      <c r="D76" s="861"/>
      <c r="E76" s="861"/>
      <c r="F76" s="861"/>
      <c r="G76" s="861"/>
      <c r="H76" s="861"/>
      <c r="I76" s="861"/>
      <c r="J76" s="861"/>
      <c r="K76" s="861"/>
      <c r="L76" s="861"/>
      <c r="M76" s="861"/>
      <c r="N76" s="861"/>
      <c r="O76" s="861"/>
      <c r="P76" s="862"/>
      <c r="Q76" s="864">
        <v>2</v>
      </c>
      <c r="R76" s="865"/>
      <c r="S76" s="865"/>
      <c r="T76" s="865"/>
      <c r="U76" s="821"/>
      <c r="V76" s="866">
        <v>0</v>
      </c>
      <c r="W76" s="865"/>
      <c r="X76" s="865"/>
      <c r="Y76" s="865"/>
      <c r="Z76" s="821"/>
      <c r="AA76" s="866">
        <v>2</v>
      </c>
      <c r="AB76" s="865"/>
      <c r="AC76" s="865"/>
      <c r="AD76" s="865"/>
      <c r="AE76" s="821"/>
      <c r="AF76" s="866">
        <v>2</v>
      </c>
      <c r="AG76" s="865"/>
      <c r="AH76" s="865"/>
      <c r="AI76" s="865"/>
      <c r="AJ76" s="821"/>
      <c r="AK76" s="866" t="s">
        <v>489</v>
      </c>
      <c r="AL76" s="865"/>
      <c r="AM76" s="865"/>
      <c r="AN76" s="865"/>
      <c r="AO76" s="821"/>
      <c r="AP76" s="866" t="s">
        <v>489</v>
      </c>
      <c r="AQ76" s="865"/>
      <c r="AR76" s="865"/>
      <c r="AS76" s="865"/>
      <c r="AT76" s="821"/>
      <c r="AU76" s="866" t="s">
        <v>489</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560</v>
      </c>
      <c r="C77" s="861"/>
      <c r="D77" s="861"/>
      <c r="E77" s="861"/>
      <c r="F77" s="861"/>
      <c r="G77" s="861"/>
      <c r="H77" s="861"/>
      <c r="I77" s="861"/>
      <c r="J77" s="861"/>
      <c r="K77" s="861"/>
      <c r="L77" s="861"/>
      <c r="M77" s="861"/>
      <c r="N77" s="861"/>
      <c r="O77" s="861"/>
      <c r="P77" s="862"/>
      <c r="Q77" s="864">
        <v>53</v>
      </c>
      <c r="R77" s="865"/>
      <c r="S77" s="865"/>
      <c r="T77" s="865"/>
      <c r="U77" s="821"/>
      <c r="V77" s="866">
        <v>29</v>
      </c>
      <c r="W77" s="865"/>
      <c r="X77" s="865"/>
      <c r="Y77" s="865"/>
      <c r="Z77" s="821"/>
      <c r="AA77" s="866">
        <v>24</v>
      </c>
      <c r="AB77" s="865"/>
      <c r="AC77" s="865"/>
      <c r="AD77" s="865"/>
      <c r="AE77" s="821"/>
      <c r="AF77" s="866">
        <v>24</v>
      </c>
      <c r="AG77" s="865"/>
      <c r="AH77" s="865"/>
      <c r="AI77" s="865"/>
      <c r="AJ77" s="821"/>
      <c r="AK77" s="866" t="s">
        <v>489</v>
      </c>
      <c r="AL77" s="865"/>
      <c r="AM77" s="865"/>
      <c r="AN77" s="865"/>
      <c r="AO77" s="821"/>
      <c r="AP77" s="866" t="s">
        <v>489</v>
      </c>
      <c r="AQ77" s="865"/>
      <c r="AR77" s="865"/>
      <c r="AS77" s="865"/>
      <c r="AT77" s="821"/>
      <c r="AU77" s="866" t="s">
        <v>489</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561</v>
      </c>
      <c r="C78" s="861"/>
      <c r="D78" s="861"/>
      <c r="E78" s="861"/>
      <c r="F78" s="861"/>
      <c r="G78" s="861"/>
      <c r="H78" s="861"/>
      <c r="I78" s="861"/>
      <c r="J78" s="861"/>
      <c r="K78" s="861"/>
      <c r="L78" s="861"/>
      <c r="M78" s="861"/>
      <c r="N78" s="861"/>
      <c r="O78" s="861"/>
      <c r="P78" s="862"/>
      <c r="Q78" s="863">
        <v>43</v>
      </c>
      <c r="R78" s="817"/>
      <c r="S78" s="817"/>
      <c r="T78" s="817"/>
      <c r="U78" s="817"/>
      <c r="V78" s="817">
        <v>42</v>
      </c>
      <c r="W78" s="817"/>
      <c r="X78" s="817"/>
      <c r="Y78" s="817"/>
      <c r="Z78" s="817"/>
      <c r="AA78" s="817">
        <v>1</v>
      </c>
      <c r="AB78" s="817"/>
      <c r="AC78" s="817"/>
      <c r="AD78" s="817"/>
      <c r="AE78" s="817"/>
      <c r="AF78" s="817">
        <v>1</v>
      </c>
      <c r="AG78" s="817"/>
      <c r="AH78" s="817"/>
      <c r="AI78" s="817"/>
      <c r="AJ78" s="817"/>
      <c r="AK78" s="817" t="s">
        <v>489</v>
      </c>
      <c r="AL78" s="817"/>
      <c r="AM78" s="817"/>
      <c r="AN78" s="817"/>
      <c r="AO78" s="817"/>
      <c r="AP78" s="817" t="s">
        <v>489</v>
      </c>
      <c r="AQ78" s="817"/>
      <c r="AR78" s="817"/>
      <c r="AS78" s="817"/>
      <c r="AT78" s="817"/>
      <c r="AU78" s="817" t="s">
        <v>489</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562</v>
      </c>
      <c r="C79" s="861"/>
      <c r="D79" s="861"/>
      <c r="E79" s="861"/>
      <c r="F79" s="861"/>
      <c r="G79" s="861"/>
      <c r="H79" s="861"/>
      <c r="I79" s="861"/>
      <c r="J79" s="861"/>
      <c r="K79" s="861"/>
      <c r="L79" s="861"/>
      <c r="M79" s="861"/>
      <c r="N79" s="861"/>
      <c r="O79" s="861"/>
      <c r="P79" s="862"/>
      <c r="Q79" s="863">
        <v>997</v>
      </c>
      <c r="R79" s="817"/>
      <c r="S79" s="817"/>
      <c r="T79" s="817"/>
      <c r="U79" s="817"/>
      <c r="V79" s="817">
        <v>947</v>
      </c>
      <c r="W79" s="817"/>
      <c r="X79" s="817"/>
      <c r="Y79" s="817"/>
      <c r="Z79" s="817"/>
      <c r="AA79" s="817">
        <v>50</v>
      </c>
      <c r="AB79" s="817"/>
      <c r="AC79" s="817"/>
      <c r="AD79" s="817"/>
      <c r="AE79" s="817"/>
      <c r="AF79" s="817">
        <v>50</v>
      </c>
      <c r="AG79" s="817"/>
      <c r="AH79" s="817"/>
      <c r="AI79" s="817"/>
      <c r="AJ79" s="817"/>
      <c r="AK79" s="817">
        <v>0</v>
      </c>
      <c r="AL79" s="817"/>
      <c r="AM79" s="817"/>
      <c r="AN79" s="817"/>
      <c r="AO79" s="817"/>
      <c r="AP79" s="817">
        <v>0</v>
      </c>
      <c r="AQ79" s="817"/>
      <c r="AR79" s="817"/>
      <c r="AS79" s="817"/>
      <c r="AT79" s="817"/>
      <c r="AU79" s="817" t="s">
        <v>489</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563</v>
      </c>
      <c r="C80" s="861"/>
      <c r="D80" s="861"/>
      <c r="E80" s="861"/>
      <c r="F80" s="861"/>
      <c r="G80" s="861"/>
      <c r="H80" s="861"/>
      <c r="I80" s="861"/>
      <c r="J80" s="861"/>
      <c r="K80" s="861"/>
      <c r="L80" s="861"/>
      <c r="M80" s="861"/>
      <c r="N80" s="861"/>
      <c r="O80" s="861"/>
      <c r="P80" s="862"/>
      <c r="Q80" s="863">
        <v>259339</v>
      </c>
      <c r="R80" s="817"/>
      <c r="S80" s="817"/>
      <c r="T80" s="817"/>
      <c r="U80" s="817"/>
      <c r="V80" s="817">
        <v>254515</v>
      </c>
      <c r="W80" s="817"/>
      <c r="X80" s="817"/>
      <c r="Y80" s="817"/>
      <c r="Z80" s="817"/>
      <c r="AA80" s="817">
        <v>4824</v>
      </c>
      <c r="AB80" s="817"/>
      <c r="AC80" s="817"/>
      <c r="AD80" s="817"/>
      <c r="AE80" s="817"/>
      <c r="AF80" s="817">
        <v>4824</v>
      </c>
      <c r="AG80" s="817"/>
      <c r="AH80" s="817"/>
      <c r="AI80" s="817"/>
      <c r="AJ80" s="817"/>
      <c r="AK80" s="817">
        <v>1141</v>
      </c>
      <c r="AL80" s="817"/>
      <c r="AM80" s="817"/>
      <c r="AN80" s="817"/>
      <c r="AO80" s="817"/>
      <c r="AP80" s="817">
        <v>0</v>
      </c>
      <c r="AQ80" s="817"/>
      <c r="AR80" s="817"/>
      <c r="AS80" s="817"/>
      <c r="AT80" s="817"/>
      <c r="AU80" s="817" t="s">
        <v>489</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t="s">
        <v>564</v>
      </c>
      <c r="C81" s="861"/>
      <c r="D81" s="861"/>
      <c r="E81" s="861"/>
      <c r="F81" s="861"/>
      <c r="G81" s="861"/>
      <c r="H81" s="861"/>
      <c r="I81" s="861"/>
      <c r="J81" s="861"/>
      <c r="K81" s="861"/>
      <c r="L81" s="861"/>
      <c r="M81" s="861"/>
      <c r="N81" s="861"/>
      <c r="O81" s="861"/>
      <c r="P81" s="862"/>
      <c r="Q81" s="863">
        <v>345</v>
      </c>
      <c r="R81" s="817"/>
      <c r="S81" s="817"/>
      <c r="T81" s="817"/>
      <c r="U81" s="817"/>
      <c r="V81" s="817">
        <v>187</v>
      </c>
      <c r="W81" s="817"/>
      <c r="X81" s="817"/>
      <c r="Y81" s="817"/>
      <c r="Z81" s="817"/>
      <c r="AA81" s="817">
        <v>158</v>
      </c>
      <c r="AB81" s="817"/>
      <c r="AC81" s="817"/>
      <c r="AD81" s="817"/>
      <c r="AE81" s="817"/>
      <c r="AF81" s="817">
        <v>158</v>
      </c>
      <c r="AG81" s="817"/>
      <c r="AH81" s="817"/>
      <c r="AI81" s="817"/>
      <c r="AJ81" s="817"/>
      <c r="AK81" s="817" t="s">
        <v>489</v>
      </c>
      <c r="AL81" s="817"/>
      <c r="AM81" s="817"/>
      <c r="AN81" s="817"/>
      <c r="AO81" s="817"/>
      <c r="AP81" s="817" t="s">
        <v>489</v>
      </c>
      <c r="AQ81" s="817"/>
      <c r="AR81" s="817"/>
      <c r="AS81" s="817"/>
      <c r="AT81" s="817"/>
      <c r="AU81" s="817" t="s">
        <v>489</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13847</v>
      </c>
      <c r="AG88" s="831"/>
      <c r="AH88" s="831"/>
      <c r="AI88" s="831"/>
      <c r="AJ88" s="831"/>
      <c r="AK88" s="828"/>
      <c r="AL88" s="828"/>
      <c r="AM88" s="828"/>
      <c r="AN88" s="828"/>
      <c r="AO88" s="828"/>
      <c r="AP88" s="831">
        <v>12343</v>
      </c>
      <c r="AQ88" s="831"/>
      <c r="AR88" s="831"/>
      <c r="AS88" s="831"/>
      <c r="AT88" s="831"/>
      <c r="AU88" s="831">
        <v>1235</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150</v>
      </c>
      <c r="CS102" s="839"/>
      <c r="CT102" s="839"/>
      <c r="CU102" s="839"/>
      <c r="CV102" s="878"/>
      <c r="CW102" s="877">
        <v>12</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3624517</v>
      </c>
      <c r="AB110" s="887"/>
      <c r="AC110" s="887"/>
      <c r="AD110" s="887"/>
      <c r="AE110" s="888"/>
      <c r="AF110" s="889">
        <v>3744731</v>
      </c>
      <c r="AG110" s="887"/>
      <c r="AH110" s="887"/>
      <c r="AI110" s="887"/>
      <c r="AJ110" s="888"/>
      <c r="AK110" s="889">
        <v>3843791</v>
      </c>
      <c r="AL110" s="887"/>
      <c r="AM110" s="887"/>
      <c r="AN110" s="887"/>
      <c r="AO110" s="888"/>
      <c r="AP110" s="890">
        <v>25.8</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41697940</v>
      </c>
      <c r="BR110" s="918"/>
      <c r="BS110" s="918"/>
      <c r="BT110" s="918"/>
      <c r="BU110" s="918"/>
      <c r="BV110" s="918">
        <v>41397012</v>
      </c>
      <c r="BW110" s="918"/>
      <c r="BX110" s="918"/>
      <c r="BY110" s="918"/>
      <c r="BZ110" s="918"/>
      <c r="CA110" s="918">
        <v>39124682</v>
      </c>
      <c r="CB110" s="918"/>
      <c r="CC110" s="918"/>
      <c r="CD110" s="918"/>
      <c r="CE110" s="918"/>
      <c r="CF110" s="931">
        <v>263.10000000000002</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4124195</v>
      </c>
      <c r="BR112" s="913"/>
      <c r="BS112" s="913"/>
      <c r="BT112" s="913"/>
      <c r="BU112" s="913"/>
      <c r="BV112" s="913">
        <v>3072626</v>
      </c>
      <c r="BW112" s="913"/>
      <c r="BX112" s="913"/>
      <c r="BY112" s="913"/>
      <c r="BZ112" s="913"/>
      <c r="CA112" s="913">
        <v>2667105</v>
      </c>
      <c r="CB112" s="913"/>
      <c r="CC112" s="913"/>
      <c r="CD112" s="913"/>
      <c r="CE112" s="913"/>
      <c r="CF112" s="907">
        <v>17.899999999999999</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413172</v>
      </c>
      <c r="AB113" s="925"/>
      <c r="AC113" s="925"/>
      <c r="AD113" s="925"/>
      <c r="AE113" s="926"/>
      <c r="AF113" s="927">
        <v>754966</v>
      </c>
      <c r="AG113" s="925"/>
      <c r="AH113" s="925"/>
      <c r="AI113" s="925"/>
      <c r="AJ113" s="926"/>
      <c r="AK113" s="927">
        <v>317422</v>
      </c>
      <c r="AL113" s="925"/>
      <c r="AM113" s="925"/>
      <c r="AN113" s="925"/>
      <c r="AO113" s="926"/>
      <c r="AP113" s="928">
        <v>2.1</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1255630</v>
      </c>
      <c r="BR113" s="913"/>
      <c r="BS113" s="913"/>
      <c r="BT113" s="913"/>
      <c r="BU113" s="913"/>
      <c r="BV113" s="913">
        <v>1130408</v>
      </c>
      <c r="BW113" s="913"/>
      <c r="BX113" s="913"/>
      <c r="BY113" s="913"/>
      <c r="BZ113" s="913"/>
      <c r="CA113" s="913">
        <v>1234456</v>
      </c>
      <c r="CB113" s="913"/>
      <c r="CC113" s="913"/>
      <c r="CD113" s="913"/>
      <c r="CE113" s="913"/>
      <c r="CF113" s="907">
        <v>8.3000000000000007</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250040</v>
      </c>
      <c r="AB114" s="946"/>
      <c r="AC114" s="946"/>
      <c r="AD114" s="946"/>
      <c r="AE114" s="947"/>
      <c r="AF114" s="948">
        <v>236915</v>
      </c>
      <c r="AG114" s="946"/>
      <c r="AH114" s="946"/>
      <c r="AI114" s="946"/>
      <c r="AJ114" s="947"/>
      <c r="AK114" s="948">
        <v>205284</v>
      </c>
      <c r="AL114" s="946"/>
      <c r="AM114" s="946"/>
      <c r="AN114" s="946"/>
      <c r="AO114" s="947"/>
      <c r="AP114" s="949">
        <v>1.4</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3322733</v>
      </c>
      <c r="BR114" s="913"/>
      <c r="BS114" s="913"/>
      <c r="BT114" s="913"/>
      <c r="BU114" s="913"/>
      <c r="BV114" s="913">
        <v>3227369</v>
      </c>
      <c r="BW114" s="913"/>
      <c r="BX114" s="913"/>
      <c r="BY114" s="913"/>
      <c r="BZ114" s="913"/>
      <c r="CA114" s="913">
        <v>3112219</v>
      </c>
      <c r="CB114" s="913"/>
      <c r="CC114" s="913"/>
      <c r="CD114" s="913"/>
      <c r="CE114" s="913"/>
      <c r="CF114" s="907">
        <v>20.9</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191</v>
      </c>
      <c r="AB115" s="925"/>
      <c r="AC115" s="925"/>
      <c r="AD115" s="925"/>
      <c r="AE115" s="926"/>
      <c r="AF115" s="927">
        <v>119</v>
      </c>
      <c r="AG115" s="925"/>
      <c r="AH115" s="925"/>
      <c r="AI115" s="925"/>
      <c r="AJ115" s="926"/>
      <c r="AK115" s="927">
        <v>64</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4287920</v>
      </c>
      <c r="AB117" s="966"/>
      <c r="AC117" s="966"/>
      <c r="AD117" s="966"/>
      <c r="AE117" s="967"/>
      <c r="AF117" s="968">
        <v>4736731</v>
      </c>
      <c r="AG117" s="966"/>
      <c r="AH117" s="966"/>
      <c r="AI117" s="966"/>
      <c r="AJ117" s="967"/>
      <c r="AK117" s="968">
        <v>4366561</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9"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444</v>
      </c>
      <c r="BP119" s="992"/>
      <c r="BQ119" s="986">
        <v>50400498</v>
      </c>
      <c r="BR119" s="987"/>
      <c r="BS119" s="987"/>
      <c r="BT119" s="987"/>
      <c r="BU119" s="987"/>
      <c r="BV119" s="987">
        <v>48827415</v>
      </c>
      <c r="BW119" s="987"/>
      <c r="BX119" s="987"/>
      <c r="BY119" s="987"/>
      <c r="BZ119" s="987"/>
      <c r="CA119" s="987">
        <v>46138462</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50"/>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8815557</v>
      </c>
      <c r="BR120" s="918"/>
      <c r="BS120" s="918"/>
      <c r="BT120" s="918"/>
      <c r="BU120" s="918"/>
      <c r="BV120" s="918">
        <v>7689312</v>
      </c>
      <c r="BW120" s="918"/>
      <c r="BX120" s="918"/>
      <c r="BY120" s="918"/>
      <c r="BZ120" s="918"/>
      <c r="CA120" s="918">
        <v>6523712</v>
      </c>
      <c r="CB120" s="918"/>
      <c r="CC120" s="918"/>
      <c r="CD120" s="918"/>
      <c r="CE120" s="918"/>
      <c r="CF120" s="931">
        <v>43.9</v>
      </c>
      <c r="CG120" s="932"/>
      <c r="CH120" s="932"/>
      <c r="CI120" s="932"/>
      <c r="CJ120" s="932"/>
      <c r="CK120" s="993" t="s">
        <v>448</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2795776</v>
      </c>
      <c r="DH120" s="918"/>
      <c r="DI120" s="918"/>
      <c r="DJ120" s="918"/>
      <c r="DK120" s="918"/>
      <c r="DL120" s="918">
        <v>2283713</v>
      </c>
      <c r="DM120" s="918"/>
      <c r="DN120" s="918"/>
      <c r="DO120" s="918"/>
      <c r="DP120" s="918"/>
      <c r="DQ120" s="918">
        <v>2045780</v>
      </c>
      <c r="DR120" s="918"/>
      <c r="DS120" s="918"/>
      <c r="DT120" s="918"/>
      <c r="DU120" s="918"/>
      <c r="DV120" s="919">
        <v>13.8</v>
      </c>
      <c r="DW120" s="919"/>
      <c r="DX120" s="919"/>
      <c r="DY120" s="919"/>
      <c r="DZ120" s="920"/>
    </row>
    <row r="121" spans="1:130" s="212" customFormat="1" ht="26.25" customHeight="1" x14ac:dyDescent="0.15">
      <c r="A121" s="1050"/>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63818</v>
      </c>
      <c r="BR121" s="913"/>
      <c r="BS121" s="913"/>
      <c r="BT121" s="913"/>
      <c r="BU121" s="913"/>
      <c r="BV121" s="913">
        <v>55440</v>
      </c>
      <c r="BW121" s="913"/>
      <c r="BX121" s="913"/>
      <c r="BY121" s="913"/>
      <c r="BZ121" s="913"/>
      <c r="CA121" s="913">
        <v>48752</v>
      </c>
      <c r="CB121" s="913"/>
      <c r="CC121" s="913"/>
      <c r="CD121" s="913"/>
      <c r="CE121" s="913"/>
      <c r="CF121" s="907">
        <v>0.3</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906076</v>
      </c>
      <c r="DH121" s="913"/>
      <c r="DI121" s="913"/>
      <c r="DJ121" s="913"/>
      <c r="DK121" s="913"/>
      <c r="DL121" s="913">
        <v>788913</v>
      </c>
      <c r="DM121" s="913"/>
      <c r="DN121" s="913"/>
      <c r="DO121" s="913"/>
      <c r="DP121" s="913"/>
      <c r="DQ121" s="913">
        <v>621325</v>
      </c>
      <c r="DR121" s="913"/>
      <c r="DS121" s="913"/>
      <c r="DT121" s="913"/>
      <c r="DU121" s="913"/>
      <c r="DV121" s="914">
        <v>4.2</v>
      </c>
      <c r="DW121" s="914"/>
      <c r="DX121" s="914"/>
      <c r="DY121" s="914"/>
      <c r="DZ121" s="915"/>
    </row>
    <row r="122" spans="1:130" s="212" customFormat="1" ht="26.25" customHeight="1" x14ac:dyDescent="0.15">
      <c r="A122" s="1050"/>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33924244</v>
      </c>
      <c r="BR122" s="987"/>
      <c r="BS122" s="987"/>
      <c r="BT122" s="987"/>
      <c r="BU122" s="987"/>
      <c r="BV122" s="987">
        <v>33373804</v>
      </c>
      <c r="BW122" s="987"/>
      <c r="BX122" s="987"/>
      <c r="BY122" s="987"/>
      <c r="BZ122" s="987"/>
      <c r="CA122" s="987">
        <v>31978816</v>
      </c>
      <c r="CB122" s="987"/>
      <c r="CC122" s="987"/>
      <c r="CD122" s="987"/>
      <c r="CE122" s="987"/>
      <c r="CF122" s="1004">
        <v>215</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50"/>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452</v>
      </c>
      <c r="BP123" s="992"/>
      <c r="BQ123" s="1022">
        <v>42803619</v>
      </c>
      <c r="BR123" s="1023"/>
      <c r="BS123" s="1023"/>
      <c r="BT123" s="1023"/>
      <c r="BU123" s="1023"/>
      <c r="BV123" s="1023">
        <v>41118556</v>
      </c>
      <c r="BW123" s="1023"/>
      <c r="BX123" s="1023"/>
      <c r="BY123" s="1023"/>
      <c r="BZ123" s="1023"/>
      <c r="CA123" s="1023">
        <v>38551280</v>
      </c>
      <c r="CB123" s="1023"/>
      <c r="CC123" s="1023"/>
      <c r="CD123" s="1023"/>
      <c r="CE123" s="1023"/>
      <c r="CF123" s="988"/>
      <c r="CG123" s="989"/>
      <c r="CH123" s="989"/>
      <c r="CI123" s="989"/>
      <c r="CJ123" s="990"/>
      <c r="CK123" s="996"/>
      <c r="CL123" s="997"/>
      <c r="CM123" s="997"/>
      <c r="CN123" s="997"/>
      <c r="CO123" s="998"/>
      <c r="CP123" s="1006" t="s">
        <v>397</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50"/>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453</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v>52.3</v>
      </c>
      <c r="BR124" s="1014"/>
      <c r="BS124" s="1014"/>
      <c r="BT124" s="1014"/>
      <c r="BU124" s="1014"/>
      <c r="BV124" s="1014">
        <v>52.8</v>
      </c>
      <c r="BW124" s="1014"/>
      <c r="BX124" s="1014"/>
      <c r="BY124" s="1014"/>
      <c r="BZ124" s="1014"/>
      <c r="CA124" s="1014">
        <v>51</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422343</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50"/>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50"/>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51"/>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191</v>
      </c>
      <c r="AB127" s="946"/>
      <c r="AC127" s="946"/>
      <c r="AD127" s="946"/>
      <c r="AE127" s="947"/>
      <c r="AF127" s="948">
        <v>119</v>
      </c>
      <c r="AG127" s="946"/>
      <c r="AH127" s="946"/>
      <c r="AI127" s="946"/>
      <c r="AJ127" s="947"/>
      <c r="AK127" s="948">
        <v>64</v>
      </c>
      <c r="AL127" s="946"/>
      <c r="AM127" s="946"/>
      <c r="AN127" s="946"/>
      <c r="AO127" s="947"/>
      <c r="AP127" s="949">
        <v>0</v>
      </c>
      <c r="AQ127" s="950"/>
      <c r="AR127" s="950"/>
      <c r="AS127" s="950"/>
      <c r="AT127" s="951"/>
      <c r="AU127" s="214"/>
      <c r="AV127" s="214"/>
      <c r="AW127" s="214"/>
      <c r="AX127" s="1024" t="s">
        <v>459</v>
      </c>
      <c r="AY127" s="1025"/>
      <c r="AZ127" s="1025"/>
      <c r="BA127" s="1025"/>
      <c r="BB127" s="1025"/>
      <c r="BC127" s="1025"/>
      <c r="BD127" s="1025"/>
      <c r="BE127" s="1026"/>
      <c r="BF127" s="1027" t="s">
        <v>460</v>
      </c>
      <c r="BG127" s="1025"/>
      <c r="BH127" s="1025"/>
      <c r="BI127" s="1025"/>
      <c r="BJ127" s="1025"/>
      <c r="BK127" s="1025"/>
      <c r="BL127" s="1026"/>
      <c r="BM127" s="1027" t="s">
        <v>461</v>
      </c>
      <c r="BN127" s="1025"/>
      <c r="BO127" s="1025"/>
      <c r="BP127" s="1025"/>
      <c r="BQ127" s="1025"/>
      <c r="BR127" s="1025"/>
      <c r="BS127" s="1026"/>
      <c r="BT127" s="1027" t="s">
        <v>462</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34" t="s">
        <v>464</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465</v>
      </c>
      <c r="X128" s="1036"/>
      <c r="Y128" s="1036"/>
      <c r="Z128" s="1037"/>
      <c r="AA128" s="1038">
        <v>14891</v>
      </c>
      <c r="AB128" s="1039"/>
      <c r="AC128" s="1039"/>
      <c r="AD128" s="1039"/>
      <c r="AE128" s="1040"/>
      <c r="AF128" s="1041">
        <v>1326</v>
      </c>
      <c r="AG128" s="1039"/>
      <c r="AH128" s="1039"/>
      <c r="AI128" s="1039"/>
      <c r="AJ128" s="1040"/>
      <c r="AK128" s="1041">
        <v>1326</v>
      </c>
      <c r="AL128" s="1039"/>
      <c r="AM128" s="1039"/>
      <c r="AN128" s="1039"/>
      <c r="AO128" s="1040"/>
      <c r="AP128" s="1042"/>
      <c r="AQ128" s="1043"/>
      <c r="AR128" s="1043"/>
      <c r="AS128" s="1043"/>
      <c r="AT128" s="1044"/>
      <c r="AU128" s="214"/>
      <c r="AV128" s="214"/>
      <c r="AW128" s="214"/>
      <c r="AX128" s="883" t="s">
        <v>466</v>
      </c>
      <c r="AY128" s="884"/>
      <c r="AZ128" s="884"/>
      <c r="BA128" s="884"/>
      <c r="BB128" s="884"/>
      <c r="BC128" s="884"/>
      <c r="BD128" s="884"/>
      <c r="BE128" s="885"/>
      <c r="BF128" s="1045" t="s">
        <v>122</v>
      </c>
      <c r="BG128" s="1046"/>
      <c r="BH128" s="1046"/>
      <c r="BI128" s="1046"/>
      <c r="BJ128" s="1046"/>
      <c r="BK128" s="1046"/>
      <c r="BL128" s="1047"/>
      <c r="BM128" s="1045">
        <v>12.61</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467</v>
      </c>
      <c r="CQ128" s="727"/>
      <c r="CR128" s="727"/>
      <c r="CS128" s="727"/>
      <c r="CT128" s="727"/>
      <c r="CU128" s="727"/>
      <c r="CV128" s="727"/>
      <c r="CW128" s="727"/>
      <c r="CX128" s="727"/>
      <c r="CY128" s="727"/>
      <c r="CZ128" s="727"/>
      <c r="DA128" s="727"/>
      <c r="DB128" s="727"/>
      <c r="DC128" s="727"/>
      <c r="DD128" s="727"/>
      <c r="DE128" s="727"/>
      <c r="DF128" s="1029"/>
      <c r="DG128" s="1030" t="s">
        <v>122</v>
      </c>
      <c r="DH128" s="1031"/>
      <c r="DI128" s="1031"/>
      <c r="DJ128" s="1031"/>
      <c r="DK128" s="1031"/>
      <c r="DL128" s="1031" t="s">
        <v>122</v>
      </c>
      <c r="DM128" s="1031"/>
      <c r="DN128" s="1031"/>
      <c r="DO128" s="1031"/>
      <c r="DP128" s="1031"/>
      <c r="DQ128" s="1031" t="s">
        <v>122</v>
      </c>
      <c r="DR128" s="1031"/>
      <c r="DS128" s="1031"/>
      <c r="DT128" s="1031"/>
      <c r="DU128" s="1031"/>
      <c r="DV128" s="1032" t="s">
        <v>122</v>
      </c>
      <c r="DW128" s="1032"/>
      <c r="DX128" s="1032"/>
      <c r="DY128" s="1032"/>
      <c r="DZ128" s="1033"/>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17330599</v>
      </c>
      <c r="AB129" s="946"/>
      <c r="AC129" s="946"/>
      <c r="AD129" s="946"/>
      <c r="AE129" s="947"/>
      <c r="AF129" s="948">
        <v>17464616</v>
      </c>
      <c r="AG129" s="946"/>
      <c r="AH129" s="946"/>
      <c r="AI129" s="946"/>
      <c r="AJ129" s="947"/>
      <c r="AK129" s="948">
        <v>17759721</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17.61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2817894</v>
      </c>
      <c r="AB130" s="946"/>
      <c r="AC130" s="946"/>
      <c r="AD130" s="946"/>
      <c r="AE130" s="947"/>
      <c r="AF130" s="948">
        <v>2866713</v>
      </c>
      <c r="AG130" s="946"/>
      <c r="AH130" s="946"/>
      <c r="AI130" s="946"/>
      <c r="AJ130" s="947"/>
      <c r="AK130" s="948">
        <v>2888063</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10.9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14512705</v>
      </c>
      <c r="AB131" s="973"/>
      <c r="AC131" s="973"/>
      <c r="AD131" s="973"/>
      <c r="AE131" s="974"/>
      <c r="AF131" s="972">
        <v>14597903</v>
      </c>
      <c r="AG131" s="973"/>
      <c r="AH131" s="973"/>
      <c r="AI131" s="973"/>
      <c r="AJ131" s="974"/>
      <c r="AK131" s="972">
        <v>14871658</v>
      </c>
      <c r="AL131" s="973"/>
      <c r="AM131" s="973"/>
      <c r="AN131" s="973"/>
      <c r="AO131" s="974"/>
      <c r="AP131" s="1097"/>
      <c r="AQ131" s="1098"/>
      <c r="AR131" s="1098"/>
      <c r="AS131" s="1098"/>
      <c r="AT131" s="1099"/>
      <c r="AU131" s="215"/>
      <c r="AV131" s="215"/>
      <c r="AW131" s="215"/>
      <c r="AX131" s="1070" t="s">
        <v>474</v>
      </c>
      <c r="AY131" s="727"/>
      <c r="AZ131" s="727"/>
      <c r="BA131" s="727"/>
      <c r="BB131" s="727"/>
      <c r="BC131" s="727"/>
      <c r="BD131" s="727"/>
      <c r="BE131" s="1029"/>
      <c r="BF131" s="1071">
        <v>51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10.026628390000001</v>
      </c>
      <c r="AB132" s="1084"/>
      <c r="AC132" s="1084"/>
      <c r="AD132" s="1084"/>
      <c r="AE132" s="1085"/>
      <c r="AF132" s="1086">
        <v>12.8010989</v>
      </c>
      <c r="AG132" s="1084"/>
      <c r="AH132" s="1084"/>
      <c r="AI132" s="1084"/>
      <c r="AJ132" s="1085"/>
      <c r="AK132" s="1086">
        <v>9.9327996919999997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8.8000000000000007</v>
      </c>
      <c r="AB133" s="1067"/>
      <c r="AC133" s="1067"/>
      <c r="AD133" s="1067"/>
      <c r="AE133" s="1068"/>
      <c r="AF133" s="1066">
        <v>10.4</v>
      </c>
      <c r="AG133" s="1067"/>
      <c r="AH133" s="1067"/>
      <c r="AI133" s="1067"/>
      <c r="AJ133" s="1068"/>
      <c r="AK133" s="1066">
        <v>10.9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lEcLKrgL33pkVe+wVMr06QlSGhg4gWfzGvq2FKpL3iGHiSLc4qhJcPy6X6KIuNeuzLx5RHkfY5tD1jTtbNNCw==" saltValue="fmyr5iqiZvTxkTMFuvHC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bxMIgvAui2NfMat1s1N1bRJgzelmfyn90yC3YPaASE6698Hb2cHpgZxIx2Bc5lUBkMq+lwfGznVMtjbyF4hMQ==" saltValue="qtATfkxUg4/y0/Yhmwja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L28" sqref="DL28"/>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PvVeLPyw1/bCSGQVGIZy65ROsASC7GDFFiKbniXFGRJgoAL4ZPSTg320mlLgrtwALYaPFSUBrYwZ3XFDVRzrQ==" saltValue="m0llwz8MovL4J+mj1WBm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5156082</v>
      </c>
      <c r="AP9" s="262">
        <v>92078</v>
      </c>
      <c r="AQ9" s="263">
        <v>95899</v>
      </c>
      <c r="AR9" s="264">
        <v>-4</v>
      </c>
    </row>
    <row r="10" spans="1:46" ht="13.5" customHeight="1" x14ac:dyDescent="0.15">
      <c r="A10" s="247"/>
      <c r="AK10" s="1103" t="s">
        <v>487</v>
      </c>
      <c r="AL10" s="1104"/>
      <c r="AM10" s="1104"/>
      <c r="AN10" s="1105"/>
      <c r="AO10" s="265">
        <v>767505</v>
      </c>
      <c r="AP10" s="265">
        <v>13706</v>
      </c>
      <c r="AQ10" s="266">
        <v>7418</v>
      </c>
      <c r="AR10" s="267">
        <v>84.8</v>
      </c>
    </row>
    <row r="11" spans="1:46" ht="13.5" customHeight="1" x14ac:dyDescent="0.15">
      <c r="A11" s="247"/>
      <c r="AK11" s="1103" t="s">
        <v>488</v>
      </c>
      <c r="AL11" s="1104"/>
      <c r="AM11" s="1104"/>
      <c r="AN11" s="1105"/>
      <c r="AO11" s="265" t="s">
        <v>489</v>
      </c>
      <c r="AP11" s="265" t="s">
        <v>489</v>
      </c>
      <c r="AQ11" s="266">
        <v>1842</v>
      </c>
      <c r="AR11" s="267" t="s">
        <v>489</v>
      </c>
    </row>
    <row r="12" spans="1:46" ht="13.5" customHeight="1" x14ac:dyDescent="0.15">
      <c r="A12" s="247"/>
      <c r="AK12" s="1103" t="s">
        <v>490</v>
      </c>
      <c r="AL12" s="1104"/>
      <c r="AM12" s="1104"/>
      <c r="AN12" s="1105"/>
      <c r="AO12" s="265" t="s">
        <v>489</v>
      </c>
      <c r="AP12" s="265" t="s">
        <v>489</v>
      </c>
      <c r="AQ12" s="266">
        <v>18</v>
      </c>
      <c r="AR12" s="267" t="s">
        <v>489</v>
      </c>
    </row>
    <row r="13" spans="1:46" ht="13.5" customHeight="1" x14ac:dyDescent="0.15">
      <c r="A13" s="247"/>
      <c r="AK13" s="1103" t="s">
        <v>491</v>
      </c>
      <c r="AL13" s="1104"/>
      <c r="AM13" s="1104"/>
      <c r="AN13" s="1105"/>
      <c r="AO13" s="265">
        <v>192211</v>
      </c>
      <c r="AP13" s="265">
        <v>3433</v>
      </c>
      <c r="AQ13" s="266">
        <v>3674</v>
      </c>
      <c r="AR13" s="267">
        <v>-6.6</v>
      </c>
    </row>
    <row r="14" spans="1:46" ht="13.5" customHeight="1" x14ac:dyDescent="0.15">
      <c r="A14" s="247"/>
      <c r="AK14" s="1103" t="s">
        <v>492</v>
      </c>
      <c r="AL14" s="1104"/>
      <c r="AM14" s="1104"/>
      <c r="AN14" s="1105"/>
      <c r="AO14" s="265">
        <v>125918</v>
      </c>
      <c r="AP14" s="265">
        <v>2249</v>
      </c>
      <c r="AQ14" s="266">
        <v>2040</v>
      </c>
      <c r="AR14" s="267">
        <v>10.199999999999999</v>
      </c>
    </row>
    <row r="15" spans="1:46" ht="13.5" customHeight="1" x14ac:dyDescent="0.15">
      <c r="A15" s="247"/>
      <c r="AK15" s="1106" t="s">
        <v>493</v>
      </c>
      <c r="AL15" s="1107"/>
      <c r="AM15" s="1107"/>
      <c r="AN15" s="1108"/>
      <c r="AO15" s="265">
        <v>-333961</v>
      </c>
      <c r="AP15" s="265">
        <v>-5964</v>
      </c>
      <c r="AQ15" s="266">
        <v>-5724</v>
      </c>
      <c r="AR15" s="267">
        <v>4.2</v>
      </c>
    </row>
    <row r="16" spans="1:46" x14ac:dyDescent="0.15">
      <c r="A16" s="247"/>
      <c r="AK16" s="1106" t="s">
        <v>177</v>
      </c>
      <c r="AL16" s="1107"/>
      <c r="AM16" s="1107"/>
      <c r="AN16" s="1108"/>
      <c r="AO16" s="265">
        <v>5907755</v>
      </c>
      <c r="AP16" s="265">
        <v>105501</v>
      </c>
      <c r="AQ16" s="266">
        <v>105167</v>
      </c>
      <c r="AR16" s="267">
        <v>0.3</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8.3800000000000008</v>
      </c>
      <c r="AP21" s="278">
        <v>8.91</v>
      </c>
      <c r="AQ21" s="279">
        <v>-0.53</v>
      </c>
      <c r="AS21" s="280"/>
      <c r="AT21" s="276"/>
    </row>
    <row r="22" spans="1:46" s="248" customFormat="1" x14ac:dyDescent="0.15">
      <c r="A22" s="276"/>
      <c r="AK22" s="1109" t="s">
        <v>499</v>
      </c>
      <c r="AL22" s="1110"/>
      <c r="AM22" s="1110"/>
      <c r="AN22" s="1111"/>
      <c r="AO22" s="281">
        <v>97.8</v>
      </c>
      <c r="AP22" s="282">
        <v>97.6</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3843791</v>
      </c>
      <c r="AP32" s="291">
        <v>68643</v>
      </c>
      <c r="AQ32" s="292">
        <v>63956</v>
      </c>
      <c r="AR32" s="293">
        <v>7.3</v>
      </c>
    </row>
    <row r="33" spans="1:46" ht="13.5" customHeight="1" x14ac:dyDescent="0.15">
      <c r="A33" s="247"/>
      <c r="AK33" s="1117" t="s">
        <v>504</v>
      </c>
      <c r="AL33" s="1118"/>
      <c r="AM33" s="1118"/>
      <c r="AN33" s="1119"/>
      <c r="AO33" s="291" t="s">
        <v>489</v>
      </c>
      <c r="AP33" s="291" t="s">
        <v>489</v>
      </c>
      <c r="AQ33" s="292" t="s">
        <v>489</v>
      </c>
      <c r="AR33" s="293" t="s">
        <v>489</v>
      </c>
    </row>
    <row r="34" spans="1:46" ht="27" customHeight="1" x14ac:dyDescent="0.15">
      <c r="A34" s="247"/>
      <c r="AK34" s="1117" t="s">
        <v>505</v>
      </c>
      <c r="AL34" s="1118"/>
      <c r="AM34" s="1118"/>
      <c r="AN34" s="1119"/>
      <c r="AO34" s="291" t="s">
        <v>489</v>
      </c>
      <c r="AP34" s="291" t="s">
        <v>489</v>
      </c>
      <c r="AQ34" s="292">
        <v>4</v>
      </c>
      <c r="AR34" s="293" t="s">
        <v>489</v>
      </c>
    </row>
    <row r="35" spans="1:46" ht="27" customHeight="1" x14ac:dyDescent="0.15">
      <c r="A35" s="247"/>
      <c r="AK35" s="1117" t="s">
        <v>506</v>
      </c>
      <c r="AL35" s="1118"/>
      <c r="AM35" s="1118"/>
      <c r="AN35" s="1119"/>
      <c r="AO35" s="291">
        <v>317422</v>
      </c>
      <c r="AP35" s="291">
        <v>5669</v>
      </c>
      <c r="AQ35" s="292">
        <v>14498</v>
      </c>
      <c r="AR35" s="293">
        <v>-60.9</v>
      </c>
    </row>
    <row r="36" spans="1:46" ht="27" customHeight="1" x14ac:dyDescent="0.15">
      <c r="A36" s="247"/>
      <c r="AK36" s="1117" t="s">
        <v>507</v>
      </c>
      <c r="AL36" s="1118"/>
      <c r="AM36" s="1118"/>
      <c r="AN36" s="1119"/>
      <c r="AO36" s="291">
        <v>205284</v>
      </c>
      <c r="AP36" s="291">
        <v>3666</v>
      </c>
      <c r="AQ36" s="292">
        <v>1993</v>
      </c>
      <c r="AR36" s="293">
        <v>83.9</v>
      </c>
    </row>
    <row r="37" spans="1:46" ht="13.5" customHeight="1" x14ac:dyDescent="0.15">
      <c r="A37" s="247"/>
      <c r="AK37" s="1117" t="s">
        <v>508</v>
      </c>
      <c r="AL37" s="1118"/>
      <c r="AM37" s="1118"/>
      <c r="AN37" s="1119"/>
      <c r="AO37" s="291">
        <v>64</v>
      </c>
      <c r="AP37" s="291">
        <v>1</v>
      </c>
      <c r="AQ37" s="292">
        <v>407</v>
      </c>
      <c r="AR37" s="293">
        <v>-99.8</v>
      </c>
    </row>
    <row r="38" spans="1:46" ht="27" customHeight="1" x14ac:dyDescent="0.15">
      <c r="A38" s="247"/>
      <c r="AK38" s="1120" t="s">
        <v>509</v>
      </c>
      <c r="AL38" s="1121"/>
      <c r="AM38" s="1121"/>
      <c r="AN38" s="1122"/>
      <c r="AO38" s="294" t="s">
        <v>489</v>
      </c>
      <c r="AP38" s="294" t="s">
        <v>489</v>
      </c>
      <c r="AQ38" s="295">
        <v>1</v>
      </c>
      <c r="AR38" s="283" t="s">
        <v>489</v>
      </c>
      <c r="AS38" s="290"/>
    </row>
    <row r="39" spans="1:46" x14ac:dyDescent="0.15">
      <c r="A39" s="247"/>
      <c r="AK39" s="1120" t="s">
        <v>510</v>
      </c>
      <c r="AL39" s="1121"/>
      <c r="AM39" s="1121"/>
      <c r="AN39" s="1122"/>
      <c r="AO39" s="291">
        <v>-1326</v>
      </c>
      <c r="AP39" s="291">
        <v>-24</v>
      </c>
      <c r="AQ39" s="292">
        <v>-3355</v>
      </c>
      <c r="AR39" s="293">
        <v>-99.3</v>
      </c>
      <c r="AS39" s="290"/>
    </row>
    <row r="40" spans="1:46" ht="27" customHeight="1" x14ac:dyDescent="0.15">
      <c r="A40" s="247"/>
      <c r="AK40" s="1117" t="s">
        <v>511</v>
      </c>
      <c r="AL40" s="1118"/>
      <c r="AM40" s="1118"/>
      <c r="AN40" s="1119"/>
      <c r="AO40" s="291">
        <v>-2888063</v>
      </c>
      <c r="AP40" s="291">
        <v>-51575</v>
      </c>
      <c r="AQ40" s="292">
        <v>-53996</v>
      </c>
      <c r="AR40" s="293">
        <v>-4.5</v>
      </c>
      <c r="AS40" s="290"/>
    </row>
    <row r="41" spans="1:46" x14ac:dyDescent="0.15">
      <c r="A41" s="247"/>
      <c r="AK41" s="1123" t="s">
        <v>287</v>
      </c>
      <c r="AL41" s="1124"/>
      <c r="AM41" s="1124"/>
      <c r="AN41" s="1125"/>
      <c r="AO41" s="291">
        <v>1477172</v>
      </c>
      <c r="AP41" s="291">
        <v>26379</v>
      </c>
      <c r="AQ41" s="292">
        <v>23508</v>
      </c>
      <c r="AR41" s="293">
        <v>12.2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4484158</v>
      </c>
      <c r="AN51" s="313">
        <v>75729</v>
      </c>
      <c r="AO51" s="314">
        <v>11.2</v>
      </c>
      <c r="AP51" s="315">
        <v>67009</v>
      </c>
      <c r="AQ51" s="316">
        <v>-6.4</v>
      </c>
      <c r="AR51" s="317">
        <v>17.600000000000001</v>
      </c>
    </row>
    <row r="52" spans="1:44" x14ac:dyDescent="0.15">
      <c r="A52" s="247"/>
      <c r="AK52" s="318"/>
      <c r="AL52" s="319" t="s">
        <v>521</v>
      </c>
      <c r="AM52" s="320">
        <v>2524539</v>
      </c>
      <c r="AN52" s="321">
        <v>42635</v>
      </c>
      <c r="AO52" s="322">
        <v>-21.9</v>
      </c>
      <c r="AP52" s="323">
        <v>43028</v>
      </c>
      <c r="AQ52" s="324">
        <v>-4.5999999999999996</v>
      </c>
      <c r="AR52" s="325">
        <v>-17.3</v>
      </c>
    </row>
    <row r="53" spans="1:44" x14ac:dyDescent="0.15">
      <c r="A53" s="247"/>
      <c r="AK53" s="303" t="s">
        <v>522</v>
      </c>
      <c r="AL53" s="304"/>
      <c r="AM53" s="312">
        <v>4807451</v>
      </c>
      <c r="AN53" s="313">
        <v>82432</v>
      </c>
      <c r="AO53" s="314">
        <v>8.9</v>
      </c>
      <c r="AP53" s="315">
        <v>71871</v>
      </c>
      <c r="AQ53" s="316">
        <v>7.3</v>
      </c>
      <c r="AR53" s="317">
        <v>1.6</v>
      </c>
    </row>
    <row r="54" spans="1:44" x14ac:dyDescent="0.15">
      <c r="A54" s="247"/>
      <c r="AK54" s="318"/>
      <c r="AL54" s="319" t="s">
        <v>521</v>
      </c>
      <c r="AM54" s="320">
        <v>2970735</v>
      </c>
      <c r="AN54" s="321">
        <v>50939</v>
      </c>
      <c r="AO54" s="322">
        <v>19.5</v>
      </c>
      <c r="AP54" s="323">
        <v>38232</v>
      </c>
      <c r="AQ54" s="324">
        <v>-11.1</v>
      </c>
      <c r="AR54" s="325">
        <v>30.6</v>
      </c>
    </row>
    <row r="55" spans="1:44" x14ac:dyDescent="0.15">
      <c r="A55" s="247"/>
      <c r="AK55" s="303" t="s">
        <v>523</v>
      </c>
      <c r="AL55" s="304"/>
      <c r="AM55" s="312">
        <v>5539609</v>
      </c>
      <c r="AN55" s="313">
        <v>96244</v>
      </c>
      <c r="AO55" s="314">
        <v>16.8</v>
      </c>
      <c r="AP55" s="315">
        <v>71807</v>
      </c>
      <c r="AQ55" s="316">
        <v>-0.1</v>
      </c>
      <c r="AR55" s="317">
        <v>16.899999999999999</v>
      </c>
    </row>
    <row r="56" spans="1:44" x14ac:dyDescent="0.15">
      <c r="A56" s="247"/>
      <c r="AK56" s="318"/>
      <c r="AL56" s="319" t="s">
        <v>521</v>
      </c>
      <c r="AM56" s="320">
        <v>2485920</v>
      </c>
      <c r="AN56" s="321">
        <v>43190</v>
      </c>
      <c r="AO56" s="322">
        <v>-15.2</v>
      </c>
      <c r="AP56" s="323">
        <v>37333</v>
      </c>
      <c r="AQ56" s="324">
        <v>-2.4</v>
      </c>
      <c r="AR56" s="325">
        <v>-12.8</v>
      </c>
    </row>
    <row r="57" spans="1:44" x14ac:dyDescent="0.15">
      <c r="A57" s="247"/>
      <c r="AK57" s="303" t="s">
        <v>524</v>
      </c>
      <c r="AL57" s="304"/>
      <c r="AM57" s="312">
        <v>6002424</v>
      </c>
      <c r="AN57" s="313">
        <v>105736</v>
      </c>
      <c r="AO57" s="314">
        <v>9.9</v>
      </c>
      <c r="AP57" s="315">
        <v>80821</v>
      </c>
      <c r="AQ57" s="316">
        <v>12.6</v>
      </c>
      <c r="AR57" s="317">
        <v>-2.7</v>
      </c>
    </row>
    <row r="58" spans="1:44" x14ac:dyDescent="0.15">
      <c r="A58" s="247"/>
      <c r="AK58" s="318"/>
      <c r="AL58" s="319" t="s">
        <v>521</v>
      </c>
      <c r="AM58" s="320">
        <v>2044057</v>
      </c>
      <c r="AN58" s="321">
        <v>36007</v>
      </c>
      <c r="AO58" s="322">
        <v>-16.600000000000001</v>
      </c>
      <c r="AP58" s="323">
        <v>49586</v>
      </c>
      <c r="AQ58" s="324">
        <v>32.799999999999997</v>
      </c>
      <c r="AR58" s="325">
        <v>-49.4</v>
      </c>
    </row>
    <row r="59" spans="1:44" x14ac:dyDescent="0.15">
      <c r="A59" s="247"/>
      <c r="AK59" s="303" t="s">
        <v>525</v>
      </c>
      <c r="AL59" s="304"/>
      <c r="AM59" s="312">
        <v>2907929</v>
      </c>
      <c r="AN59" s="313">
        <v>51930</v>
      </c>
      <c r="AO59" s="314">
        <v>-50.9</v>
      </c>
      <c r="AP59" s="315">
        <v>79840</v>
      </c>
      <c r="AQ59" s="316">
        <v>-1.2</v>
      </c>
      <c r="AR59" s="317">
        <v>-49.7</v>
      </c>
    </row>
    <row r="60" spans="1:44" x14ac:dyDescent="0.15">
      <c r="A60" s="247"/>
      <c r="AK60" s="318"/>
      <c r="AL60" s="319" t="s">
        <v>521</v>
      </c>
      <c r="AM60" s="320">
        <v>1829191</v>
      </c>
      <c r="AN60" s="321">
        <v>32666</v>
      </c>
      <c r="AO60" s="322">
        <v>-9.3000000000000007</v>
      </c>
      <c r="AP60" s="323">
        <v>45238</v>
      </c>
      <c r="AQ60" s="324">
        <v>-8.8000000000000007</v>
      </c>
      <c r="AR60" s="325">
        <v>-0.5</v>
      </c>
    </row>
    <row r="61" spans="1:44" x14ac:dyDescent="0.15">
      <c r="A61" s="247"/>
      <c r="AK61" s="303" t="s">
        <v>526</v>
      </c>
      <c r="AL61" s="326"/>
      <c r="AM61" s="312">
        <v>4748314</v>
      </c>
      <c r="AN61" s="313">
        <v>82414</v>
      </c>
      <c r="AO61" s="314">
        <v>-0.8</v>
      </c>
      <c r="AP61" s="315">
        <v>74270</v>
      </c>
      <c r="AQ61" s="327">
        <v>2.4</v>
      </c>
      <c r="AR61" s="317">
        <v>-3.2</v>
      </c>
    </row>
    <row r="62" spans="1:44" x14ac:dyDescent="0.15">
      <c r="A62" s="247"/>
      <c r="AK62" s="318"/>
      <c r="AL62" s="319" t="s">
        <v>521</v>
      </c>
      <c r="AM62" s="320">
        <v>2370888</v>
      </c>
      <c r="AN62" s="321">
        <v>41087</v>
      </c>
      <c r="AO62" s="322">
        <v>-8.6999999999999993</v>
      </c>
      <c r="AP62" s="323">
        <v>42683</v>
      </c>
      <c r="AQ62" s="324">
        <v>1.2</v>
      </c>
      <c r="AR62" s="325">
        <v>-9.9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215g5D96Yzc+SZ/c5Pm1qEtRQCSqNthH0ZKvPnyB4V5U0t0/0rMI7HXmmLGXU+FuJOQag5JAsjoHTa7AamBTKg==" saltValue="MMYNwvil1Y9ruRH7EczG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lk0EsiIE/SgIW94EHc+rLRfwEMSel055eLD2K5Z6Bt8OxushwtwQHWjx39nnhsYIHmnNdoke49hgEyE0TskUZQ==" saltValue="cZI3n8qG8d+WsWxNAwxi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9lcwqg9ggLCR9dv59gd9u3ASVi7TzjLhiEukz/85eNTAjN3nGBjvx5gJgYzOQGxAywiR/N/KKnFUI6/KP1PFLg==" saltValue="rkRXtPZlDiq4nBAqMSWt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15.15</v>
      </c>
      <c r="G47" s="12">
        <v>16.88</v>
      </c>
      <c r="H47" s="12">
        <v>14.75</v>
      </c>
      <c r="I47" s="12">
        <v>14.25</v>
      </c>
      <c r="J47" s="13">
        <v>13.72</v>
      </c>
    </row>
    <row r="48" spans="2:10" ht="57.75" customHeight="1" x14ac:dyDescent="0.15">
      <c r="B48" s="14"/>
      <c r="C48" s="1128" t="s">
        <v>4</v>
      </c>
      <c r="D48" s="1128"/>
      <c r="E48" s="1129"/>
      <c r="F48" s="15">
        <v>12.64</v>
      </c>
      <c r="G48" s="16">
        <v>14.66</v>
      </c>
      <c r="H48" s="16">
        <v>14.4</v>
      </c>
      <c r="I48" s="16">
        <v>11.21</v>
      </c>
      <c r="J48" s="17">
        <v>8.16</v>
      </c>
    </row>
    <row r="49" spans="2:10" ht="57.75" customHeight="1" thickBot="1" x14ac:dyDescent="0.2">
      <c r="B49" s="18"/>
      <c r="C49" s="1130" t="s">
        <v>5</v>
      </c>
      <c r="D49" s="1130"/>
      <c r="E49" s="1131"/>
      <c r="F49" s="19">
        <v>2.78</v>
      </c>
      <c r="G49" s="20">
        <v>4.68</v>
      </c>
      <c r="H49" s="20" t="s">
        <v>533</v>
      </c>
      <c r="I49" s="20" t="s">
        <v>534</v>
      </c>
      <c r="J49" s="21" t="s">
        <v>535</v>
      </c>
    </row>
    <row r="50" spans="2:10" x14ac:dyDescent="0.15"/>
  </sheetData>
  <sheetProtection algorithmName="SHA-512" hashValue="Gi4vVJo1THYx95KU7bupoqnBpyyRy0hcPPLRUlNuc5oRK5sbRtGMyfKbn+/Y1ussh/RYh6D8f6kyoJnNjEnzFQ==" saltValue="YKLVJB6mNAYqMD6HsIWK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0C9DD9-1BA0-4A6E-AC9D-C5A8ED566164}">
  <ds:schemaRefs>
    <ds:schemaRef ds:uri="http://schemas.microsoft.com/sharepoint/v3/contenttype/forms"/>
  </ds:schemaRefs>
</ds:datastoreItem>
</file>

<file path=customXml/itemProps2.xml><?xml version="1.0" encoding="utf-8"?>
<ds:datastoreItem xmlns:ds="http://schemas.openxmlformats.org/officeDocument/2006/customXml" ds:itemID="{CA38F218-62E2-4825-8522-6683448E1345}">
  <ds:schemaRefs>
    <ds:schemaRef ds:uri="http://purl.org/dc/terms/"/>
    <ds:schemaRef ds:uri="http://purl.org/dc/dcmitype/"/>
    <ds:schemaRef ds:uri="http://schemas.microsoft.com/office/2006/metadata/properties"/>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fd32c9f7-8932-4d07-b49b-91c8a1e26893"/>
    <ds:schemaRef ds:uri="a4e28f63-7028-4a93-8047-9653a98e0e88"/>
    <ds:schemaRef ds:uri="http://www.w3.org/XML/1998/namespace"/>
  </ds:schemaRefs>
</ds:datastoreItem>
</file>

<file path=customXml/itemProps3.xml><?xml version="1.0" encoding="utf-8"?>
<ds:datastoreItem xmlns:ds="http://schemas.openxmlformats.org/officeDocument/2006/customXml" ds:itemID="{FDAB2FB8-7E88-46F8-A788-2655D4BF4C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徹</cp:lastModifiedBy>
  <cp:lastPrinted>2026-03-13T04:27:32Z</cp:lastPrinted>
  <dcterms:created xsi:type="dcterms:W3CDTF">2026-02-23T04:54:17Z</dcterms:created>
  <dcterms:modified xsi:type="dcterms:W3CDTF">2026-03-13T04:28:28Z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