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Box\高齢福祉課\200_施設福祉担当\12 地域介護・福祉空間整備等施設整備交付金\R8\03_事業\01_１次協議\01_国⇔県\01_事業計画提出・内示\01_事務連絡(国→県)\260430〆令和８年度一次協議につきまして\"/>
    </mc:Choice>
  </mc:AlternateContent>
  <xr:revisionPtr revIDLastSave="1292" documentId="13_ncr:1_{A5FD0AF2-1692-43B8-9C25-67B7BA49AC63}" xr6:coauthVersionLast="47" xr6:coauthVersionMax="47" xr10:uidLastSave="{3F1C0EBC-012C-42B9-A1FC-1F2242577F29}"/>
  <bookViews>
    <workbookView xWindow="8340" yWindow="2130" windowWidth="23640" windowHeight="13155" tabRatio="913" firstSheet="8" activeTab="1"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<sst xmlns="http://schemas.openxmlformats.org/spreadsheetml/2006/main" count="691" uniqueCount="286">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</sst>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55">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8" fillId="7"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180" fontId="15" fillId="7" borderId="1" xfId="0" applyNumberFormat="1" applyFont="1" applyFill="1" applyBorder="1" applyAlignment="1">
      <alignment horizontal="right"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14" t="s">
        <v>123</v>
      </c>
      <c r="B1" s="114" t="s">
        <v>122</v>
      </c>
      <c r="C1" s="105" t="s">
        <v>124</v>
      </c>
      <c r="D1" s="105" t="s">
        <v>124</v>
      </c>
      <c r="E1" s="122" t="s">
        <v>154</v>
      </c>
      <c r="F1" s="123" t="s">
        <v>183</v>
      </c>
      <c r="G1" s="124" t="s">
        <v>214</v>
      </c>
      <c r="H1" s="125" t="s">
        <v>227</v>
      </c>
      <c r="I1" s="126" t="s">
        <v>235</v>
      </c>
      <c r="J1" s="127" t="s">
        <v>242</v>
      </c>
      <c r="K1" s="127" t="s">
        <v>242</v>
      </c>
      <c r="L1" s="128" t="s">
        <v>246</v>
      </c>
      <c r="M1" s="128" t="s">
        <v>246</v>
      </c>
      <c r="N1" s="128" t="s">
        <v>246</v>
      </c>
      <c r="O1" s="129" t="s">
        <v>257</v>
      </c>
      <c r="P1" s="133" t="s">
        <v>265</v>
      </c>
      <c r="Q1" s="73" t="s">
        <v>141</v>
      </c>
      <c r="R1" s="73" t="s">
        <v>169</v>
      </c>
      <c r="S1" s="73" t="s">
        <v>204</v>
      </c>
    </row>
    <row r="2" spans="1:19" ht="28.5" customHeight="1">
      <c r="A2" s="114"/>
      <c r="B2" s="114"/>
      <c r="C2" s="105" t="s">
        <v>133</v>
      </c>
      <c r="D2" s="105" t="s">
        <v>84</v>
      </c>
      <c r="E2" s="122" t="s">
        <v>84</v>
      </c>
      <c r="F2" s="123" t="s">
        <v>184</v>
      </c>
      <c r="G2" s="124" t="s">
        <v>84</v>
      </c>
      <c r="H2" s="125" t="s">
        <v>84</v>
      </c>
      <c r="I2" s="126" t="s">
        <v>84</v>
      </c>
      <c r="J2" s="127" t="s">
        <v>84</v>
      </c>
      <c r="K2" s="127" t="s">
        <v>243</v>
      </c>
      <c r="L2" s="128" t="s">
        <v>84</v>
      </c>
      <c r="M2" s="128" t="s">
        <v>243</v>
      </c>
      <c r="N2" s="128" t="s">
        <v>258</v>
      </c>
      <c r="O2" s="129" t="s">
        <v>84</v>
      </c>
      <c r="P2" s="133" t="s">
        <v>84</v>
      </c>
      <c r="R2" t="s">
        <v>170</v>
      </c>
    </row>
    <row r="3" spans="1:19" s="77" customFormat="1" ht="16.5">
      <c r="A3" s="77">
        <v>1</v>
      </c>
      <c r="B3" s="77" t="s">
        <v>30</v>
      </c>
      <c r="C3" s="77" t="s">
        <v>125</v>
      </c>
      <c r="D3" s="77" t="s">
        <v>40</v>
      </c>
      <c r="E3" s="77" t="s">
        <v>155</v>
      </c>
      <c r="F3" s="77" t="s">
        <v>185</v>
      </c>
      <c r="G3" s="77" t="s">
        <v>215</v>
      </c>
      <c r="H3" s="77" t="s">
        <v>228</v>
      </c>
      <c r="I3" s="98" t="s">
        <v>236</v>
      </c>
      <c r="J3" s="119" t="s">
        <v>219</v>
      </c>
      <c r="K3" s="120">
        <v>66400</v>
      </c>
      <c r="L3" s="77" t="s">
        <v>219</v>
      </c>
      <c r="M3" s="120">
        <v>31600</v>
      </c>
      <c r="N3" s="120" t="s">
        <v>118</v>
      </c>
      <c r="O3" s="120" t="s">
        <v>219</v>
      </c>
      <c r="P3" s="120"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19" t="s">
        <v>220</v>
      </c>
      <c r="L4" s="77" t="s">
        <v>220</v>
      </c>
      <c r="N4" s="120" t="s">
        <v>247</v>
      </c>
      <c r="O4" s="120" t="s">
        <v>220</v>
      </c>
      <c r="P4" s="120"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19" t="s">
        <v>221</v>
      </c>
      <c r="L5" s="77" t="s">
        <v>221</v>
      </c>
      <c r="N5" s="120" t="s">
        <v>248</v>
      </c>
      <c r="O5" s="120" t="s">
        <v>221</v>
      </c>
      <c r="P5" s="120" t="s">
        <v>221</v>
      </c>
      <c r="R5" s="77" t="s">
        <v>172</v>
      </c>
    </row>
    <row r="6" spans="1:19" s="77" customFormat="1" ht="16.5">
      <c r="A6" s="77">
        <v>4</v>
      </c>
      <c r="B6" s="77" t="s">
        <v>33</v>
      </c>
      <c r="C6" s="77" t="s">
        <v>104</v>
      </c>
      <c r="D6" s="77" t="s">
        <v>42</v>
      </c>
      <c r="E6" s="77" t="s">
        <v>158</v>
      </c>
      <c r="F6" s="77" t="s">
        <v>188</v>
      </c>
      <c r="G6" s="77" t="s">
        <v>125</v>
      </c>
      <c r="H6" s="77" t="s">
        <v>125</v>
      </c>
      <c r="I6" s="98" t="s">
        <v>125</v>
      </c>
      <c r="J6" s="119"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19"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19"/>
      <c r="N8" s="77" t="s">
        <v>251</v>
      </c>
      <c r="R8" s="77" t="s">
        <v>175</v>
      </c>
    </row>
    <row r="9" spans="1:19" s="77" customFormat="1" ht="16.5">
      <c r="A9" s="77">
        <v>7</v>
      </c>
      <c r="B9" s="77" t="s">
        <v>36</v>
      </c>
      <c r="C9" s="77" t="s">
        <v>102</v>
      </c>
      <c r="E9" s="77" t="s">
        <v>102</v>
      </c>
      <c r="F9" s="77" t="s">
        <v>190</v>
      </c>
      <c r="G9" s="77" t="s">
        <v>102</v>
      </c>
      <c r="H9" s="77" t="s">
        <v>126</v>
      </c>
      <c r="I9" s="98" t="s">
        <v>126</v>
      </c>
      <c r="J9" s="119"/>
      <c r="R9" s="77" t="s">
        <v>176</v>
      </c>
    </row>
    <row r="10" spans="1:19" s="77" customFormat="1" ht="16.5">
      <c r="A10" s="77">
        <v>8</v>
      </c>
      <c r="B10" s="77" t="s">
        <v>37</v>
      </c>
      <c r="C10" s="77" t="s">
        <v>129</v>
      </c>
      <c r="E10" s="77" t="s">
        <v>103</v>
      </c>
      <c r="F10" s="77" t="s">
        <v>191</v>
      </c>
      <c r="G10" s="77" t="s">
        <v>103</v>
      </c>
      <c r="H10" s="77" t="s">
        <v>271</v>
      </c>
      <c r="I10" s="98" t="s">
        <v>271</v>
      </c>
      <c r="J10" s="119"/>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tabSelected="1" view="pageBreakPreview" topLeftCell="H1" zoomScale="80" zoomScaleNormal="100" zoomScaleSheetLayoutView="80" workbookViewId="0">
      <pane ySplit="3" topLeftCell="A4" activePane="bottomLeft" state="frozen"/>
      <selection activeCell="AE5" sqref="AE5"/>
      <selection pane="bottomLeft" activeCell="AE5" sqref="AE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93" t="s">
        <v>1</v>
      </c>
      <c r="B3" s="19" t="s">
        <v>2</v>
      </c>
      <c r="C3" s="19" t="s">
        <v>3</v>
      </c>
      <c r="D3" s="117" t="s">
        <v>4</v>
      </c>
      <c r="E3" s="19" t="s">
        <v>5</v>
      </c>
      <c r="F3" s="19" t="s">
        <v>150</v>
      </c>
      <c r="G3" s="95" t="s">
        <v>84</v>
      </c>
      <c r="H3" s="19" t="s">
        <v>6</v>
      </c>
      <c r="I3" s="19" t="s">
        <v>7</v>
      </c>
      <c r="J3" s="19" t="s">
        <v>85</v>
      </c>
      <c r="K3" s="19" t="s">
        <v>86</v>
      </c>
      <c r="L3" s="19" t="s">
        <v>87</v>
      </c>
      <c r="M3" s="74" t="s">
        <v>88</v>
      </c>
      <c r="N3" s="94" t="s">
        <v>89</v>
      </c>
      <c r="O3" s="19" t="s">
        <v>117</v>
      </c>
      <c r="P3" s="102" t="s">
        <v>209</v>
      </c>
      <c r="Q3" s="56" t="s">
        <v>244</v>
      </c>
      <c r="R3" s="19" t="s">
        <v>149</v>
      </c>
      <c r="S3" s="95" t="s">
        <v>14</v>
      </c>
      <c r="T3" s="95" t="s">
        <v>92</v>
      </c>
      <c r="U3" s="74" t="s">
        <v>145</v>
      </c>
      <c r="V3" s="19" t="s">
        <v>16</v>
      </c>
    </row>
    <row r="4" spans="1:22" ht="20.25" customHeight="1">
      <c r="A4" s="31">
        <v>1</v>
      </c>
      <c r="B4" s="15"/>
      <c r="C4" s="15"/>
      <c r="D4" s="116" t="e">
        <f>VLOOKUP(C4,都道府県コード等!A4:B50,2)</f>
        <v>#N/A</v>
      </c>
      <c r="E4" s="15"/>
      <c r="F4" s="15"/>
      <c r="G4" s="76"/>
      <c r="H4" s="15"/>
      <c r="I4" s="15"/>
      <c r="J4" s="45"/>
      <c r="K4" s="17"/>
      <c r="L4" s="17"/>
      <c r="M4" s="121"/>
      <c r="N4" s="83">
        <f>ROUNDDOWN(MIN(L4,M4)*1/2,0)</f>
        <v>0</v>
      </c>
      <c r="O4" s="18"/>
      <c r="P4" s="38"/>
      <c r="Q4" s="32"/>
      <c r="R4" s="32"/>
      <c r="S4" s="95"/>
      <c r="T4" s="76"/>
      <c r="U4" s="88"/>
      <c r="V4" s="46"/>
    </row>
    <row r="5" spans="1:22" ht="20.25" customHeight="1">
      <c r="A5" s="31">
        <v>2</v>
      </c>
      <c r="B5" s="15"/>
      <c r="C5" s="15"/>
      <c r="D5" s="116" t="e">
        <f>VLOOKUP(C5,都道府県コード等!A5:B51,2)</f>
        <v>#N/A</v>
      </c>
      <c r="E5" s="15"/>
      <c r="F5" s="15"/>
      <c r="G5" s="76"/>
      <c r="H5" s="15"/>
      <c r="I5" s="15"/>
      <c r="J5" s="45"/>
      <c r="K5" s="17"/>
      <c r="L5" s="17"/>
      <c r="M5" s="121"/>
      <c r="N5" s="83">
        <f t="shared" ref="N5:N17" si="0">ROUNDDOWN(MIN(L5,M5)*1/2,0)</f>
        <v>0</v>
      </c>
      <c r="O5" s="18"/>
      <c r="P5" s="38"/>
      <c r="Q5" s="32"/>
      <c r="R5" s="32"/>
      <c r="S5" s="95"/>
      <c r="T5" s="76"/>
      <c r="U5" s="88"/>
      <c r="V5" s="46"/>
    </row>
    <row r="6" spans="1:22" ht="20.25" customHeight="1">
      <c r="A6" s="31">
        <v>3</v>
      </c>
      <c r="B6" s="15"/>
      <c r="C6" s="15"/>
      <c r="D6" s="116" t="e">
        <f>VLOOKUP(C6,都道府県コード等!A6:B52,2)</f>
        <v>#N/A</v>
      </c>
      <c r="E6" s="15"/>
      <c r="F6" s="31"/>
      <c r="G6" s="76"/>
      <c r="H6" s="15"/>
      <c r="I6" s="15"/>
      <c r="J6" s="45"/>
      <c r="K6" s="17"/>
      <c r="L6" s="17"/>
      <c r="M6" s="121"/>
      <c r="N6" s="83">
        <f t="shared" si="0"/>
        <v>0</v>
      </c>
      <c r="O6" s="18"/>
      <c r="P6" s="38"/>
      <c r="Q6" s="32"/>
      <c r="R6" s="32"/>
      <c r="S6" s="95"/>
      <c r="T6" s="76"/>
      <c r="U6" s="88"/>
      <c r="V6" s="46"/>
    </row>
    <row r="7" spans="1:22" ht="20.25" customHeight="1">
      <c r="A7" s="31">
        <v>4</v>
      </c>
      <c r="B7" s="15"/>
      <c r="C7" s="15"/>
      <c r="D7" s="116" t="e">
        <f>VLOOKUP(C7,都道府県コード等!A7:B53,2)</f>
        <v>#N/A</v>
      </c>
      <c r="E7" s="15"/>
      <c r="F7" s="15"/>
      <c r="G7" s="76"/>
      <c r="H7" s="15"/>
      <c r="I7" s="15"/>
      <c r="J7" s="45"/>
      <c r="K7" s="17"/>
      <c r="L7" s="17"/>
      <c r="M7" s="121"/>
      <c r="N7" s="83">
        <f t="shared" si="0"/>
        <v>0</v>
      </c>
      <c r="O7" s="18"/>
      <c r="P7" s="38"/>
      <c r="Q7" s="32"/>
      <c r="R7" s="32"/>
      <c r="S7" s="95"/>
      <c r="T7" s="76"/>
      <c r="U7" s="88"/>
      <c r="V7" s="46"/>
    </row>
    <row r="8" spans="1:22" ht="20.25" customHeight="1">
      <c r="A8" s="31">
        <v>5</v>
      </c>
      <c r="B8" s="15"/>
      <c r="C8" s="15"/>
      <c r="D8" s="116" t="e">
        <f>VLOOKUP(C8,都道府県コード等!A8:B54,2)</f>
        <v>#N/A</v>
      </c>
      <c r="E8" s="15"/>
      <c r="F8" s="15"/>
      <c r="G8" s="76"/>
      <c r="H8" s="15"/>
      <c r="I8" s="15"/>
      <c r="J8" s="45"/>
      <c r="K8" s="17"/>
      <c r="L8" s="17"/>
      <c r="M8" s="121"/>
      <c r="N8" s="83">
        <f t="shared" si="0"/>
        <v>0</v>
      </c>
      <c r="O8" s="18"/>
      <c r="P8" s="38"/>
      <c r="Q8" s="32"/>
      <c r="R8" s="32"/>
      <c r="S8" s="95"/>
      <c r="T8" s="76"/>
      <c r="U8" s="88"/>
      <c r="V8" s="46"/>
    </row>
    <row r="9" spans="1:22" ht="20.25" customHeight="1">
      <c r="A9" s="31">
        <v>6</v>
      </c>
      <c r="B9" s="15"/>
      <c r="C9" s="15"/>
      <c r="D9" s="116" t="e">
        <f>VLOOKUP(C9,都道府県コード等!A9:B55,2)</f>
        <v>#N/A</v>
      </c>
      <c r="E9" s="15"/>
      <c r="F9" s="15"/>
      <c r="G9" s="76"/>
      <c r="H9" s="15"/>
      <c r="I9" s="15"/>
      <c r="J9" s="45"/>
      <c r="K9" s="17"/>
      <c r="L9" s="17"/>
      <c r="M9" s="121"/>
      <c r="N9" s="83">
        <f t="shared" si="0"/>
        <v>0</v>
      </c>
      <c r="O9" s="18"/>
      <c r="P9" s="38"/>
      <c r="Q9" s="32"/>
      <c r="R9" s="32"/>
      <c r="S9" s="95"/>
      <c r="T9" s="76"/>
      <c r="U9" s="88"/>
      <c r="V9" s="46"/>
    </row>
    <row r="10" spans="1:22" ht="20.25" customHeight="1">
      <c r="A10" s="31">
        <v>7</v>
      </c>
      <c r="B10" s="15"/>
      <c r="C10" s="15"/>
      <c r="D10" s="116" t="e">
        <f>VLOOKUP(C10,都道府県コード等!A10:B56,2)</f>
        <v>#N/A</v>
      </c>
      <c r="E10" s="15"/>
      <c r="F10" s="15"/>
      <c r="G10" s="76"/>
      <c r="H10" s="15"/>
      <c r="I10" s="15"/>
      <c r="J10" s="45"/>
      <c r="K10" s="17"/>
      <c r="L10" s="17"/>
      <c r="M10" s="121"/>
      <c r="N10" s="83">
        <f t="shared" si="0"/>
        <v>0</v>
      </c>
      <c r="O10" s="18"/>
      <c r="P10" s="38"/>
      <c r="Q10" s="32"/>
      <c r="R10" s="32"/>
      <c r="S10" s="95"/>
      <c r="T10" s="76"/>
      <c r="U10" s="88"/>
      <c r="V10" s="46"/>
    </row>
    <row r="11" spans="1:22" ht="20.25" customHeight="1">
      <c r="A11" s="31">
        <v>8</v>
      </c>
      <c r="B11" s="15"/>
      <c r="C11" s="15"/>
      <c r="D11" s="116" t="e">
        <f>VLOOKUP(C11,都道府県コード等!A11:B57,2)</f>
        <v>#N/A</v>
      </c>
      <c r="E11" s="15"/>
      <c r="F11" s="15"/>
      <c r="G11" s="76"/>
      <c r="H11" s="15"/>
      <c r="I11" s="15"/>
      <c r="J11" s="45"/>
      <c r="K11" s="17"/>
      <c r="L11" s="17"/>
      <c r="M11" s="121"/>
      <c r="N11" s="83">
        <f t="shared" si="0"/>
        <v>0</v>
      </c>
      <c r="O11" s="18"/>
      <c r="P11" s="38"/>
      <c r="Q11" s="32"/>
      <c r="R11" s="32"/>
      <c r="S11" s="95"/>
      <c r="T11" s="76"/>
      <c r="U11" s="88"/>
      <c r="V11" s="46"/>
    </row>
    <row r="12" spans="1:22" ht="20.25" customHeight="1">
      <c r="A12" s="31">
        <v>9</v>
      </c>
      <c r="B12" s="15"/>
      <c r="C12" s="15"/>
      <c r="D12" s="116" t="e">
        <f>VLOOKUP(C12,都道府県コード等!A12:B58,2)</f>
        <v>#N/A</v>
      </c>
      <c r="E12" s="15"/>
      <c r="F12" s="15"/>
      <c r="G12" s="76"/>
      <c r="H12" s="15"/>
      <c r="I12" s="15"/>
      <c r="J12" s="45"/>
      <c r="K12" s="17"/>
      <c r="L12" s="17"/>
      <c r="M12" s="121"/>
      <c r="N12" s="83">
        <f t="shared" si="0"/>
        <v>0</v>
      </c>
      <c r="O12" s="18"/>
      <c r="P12" s="38"/>
      <c r="Q12" s="32"/>
      <c r="R12" s="32"/>
      <c r="S12" s="95"/>
      <c r="T12" s="76"/>
      <c r="U12" s="88"/>
      <c r="V12" s="46"/>
    </row>
    <row r="13" spans="1:22" ht="20.25" customHeight="1">
      <c r="A13" s="31">
        <v>10</v>
      </c>
      <c r="B13" s="15"/>
      <c r="C13" s="15"/>
      <c r="D13" s="116" t="e">
        <f>VLOOKUP(C13,都道府県コード等!A13:B59,2)</f>
        <v>#N/A</v>
      </c>
      <c r="E13" s="15"/>
      <c r="F13" s="15"/>
      <c r="G13" s="76"/>
      <c r="H13" s="15"/>
      <c r="I13" s="15"/>
      <c r="J13" s="45"/>
      <c r="K13" s="17"/>
      <c r="L13" s="17"/>
      <c r="M13" s="121"/>
      <c r="N13" s="83">
        <f t="shared" si="0"/>
        <v>0</v>
      </c>
      <c r="O13" s="18"/>
      <c r="P13" s="38"/>
      <c r="Q13" s="32"/>
      <c r="R13" s="32"/>
      <c r="S13" s="95"/>
      <c r="T13" s="76"/>
      <c r="U13" s="88"/>
      <c r="V13" s="46"/>
    </row>
    <row r="14" spans="1:22" ht="20.25" customHeight="1">
      <c r="A14" s="31">
        <v>11</v>
      </c>
      <c r="B14" s="15"/>
      <c r="C14" s="15"/>
      <c r="D14" s="116" t="e">
        <f>VLOOKUP(C14,都道府県コード等!A14:B60,2)</f>
        <v>#N/A</v>
      </c>
      <c r="E14" s="15"/>
      <c r="F14" s="15"/>
      <c r="G14" s="76"/>
      <c r="H14" s="15"/>
      <c r="I14" s="15"/>
      <c r="J14" s="45"/>
      <c r="K14" s="17"/>
      <c r="L14" s="17"/>
      <c r="M14" s="121"/>
      <c r="N14" s="83">
        <f t="shared" si="0"/>
        <v>0</v>
      </c>
      <c r="O14" s="18"/>
      <c r="P14" s="38"/>
      <c r="Q14" s="32"/>
      <c r="R14" s="32"/>
      <c r="S14" s="95"/>
      <c r="T14" s="76"/>
      <c r="U14" s="88"/>
      <c r="V14" s="46"/>
    </row>
    <row r="15" spans="1:22" ht="20.25" customHeight="1">
      <c r="A15" s="31">
        <v>12</v>
      </c>
      <c r="B15" s="15"/>
      <c r="C15" s="15"/>
      <c r="D15" s="116" t="e">
        <f>VLOOKUP(C15,都道府県コード等!A15:B61,2)</f>
        <v>#N/A</v>
      </c>
      <c r="E15" s="15"/>
      <c r="F15" s="15"/>
      <c r="G15" s="76"/>
      <c r="H15" s="15"/>
      <c r="I15" s="15"/>
      <c r="J15" s="45"/>
      <c r="K15" s="17"/>
      <c r="L15" s="17"/>
      <c r="M15" s="121"/>
      <c r="N15" s="83">
        <f t="shared" si="0"/>
        <v>0</v>
      </c>
      <c r="O15" s="18"/>
      <c r="P15" s="38"/>
      <c r="Q15" s="32"/>
      <c r="R15" s="32"/>
      <c r="S15" s="95"/>
      <c r="T15" s="76"/>
      <c r="U15" s="88"/>
      <c r="V15" s="46"/>
    </row>
    <row r="16" spans="1:22" ht="20.25" customHeight="1">
      <c r="A16" s="31">
        <v>13</v>
      </c>
      <c r="B16" s="15"/>
      <c r="C16" s="15"/>
      <c r="D16" s="116" t="e">
        <f>VLOOKUP(C16,都道府県コード等!A16:B62,2)</f>
        <v>#N/A</v>
      </c>
      <c r="E16" s="15"/>
      <c r="F16" s="15"/>
      <c r="G16" s="76"/>
      <c r="H16" s="15"/>
      <c r="I16" s="15"/>
      <c r="J16" s="45"/>
      <c r="K16" s="17"/>
      <c r="L16" s="17"/>
      <c r="M16" s="121"/>
      <c r="N16" s="83">
        <f t="shared" si="0"/>
        <v>0</v>
      </c>
      <c r="O16" s="18"/>
      <c r="P16" s="38"/>
      <c r="Q16" s="32"/>
      <c r="R16" s="32"/>
      <c r="S16" s="95"/>
      <c r="T16" s="76"/>
      <c r="U16" s="88"/>
      <c r="V16" s="46"/>
    </row>
    <row r="17" spans="1:22" ht="20.25" customHeight="1">
      <c r="A17" s="31">
        <v>14</v>
      </c>
      <c r="B17" s="15"/>
      <c r="C17" s="15"/>
      <c r="D17" s="116" t="e">
        <f>VLOOKUP(C17,都道府県コード等!A17:B63,2)</f>
        <v>#N/A</v>
      </c>
      <c r="E17" s="15"/>
      <c r="F17" s="15"/>
      <c r="G17" s="76"/>
      <c r="H17" s="15"/>
      <c r="I17" s="15"/>
      <c r="J17" s="45"/>
      <c r="K17" s="17"/>
      <c r="L17" s="17"/>
      <c r="M17" s="121"/>
      <c r="N17" s="83">
        <f t="shared" si="0"/>
        <v>0</v>
      </c>
      <c r="O17" s="18"/>
      <c r="P17" s="38"/>
      <c r="Q17" s="32"/>
      <c r="R17" s="32"/>
      <c r="S17" s="95"/>
      <c r="T17" s="76"/>
      <c r="U17" s="88"/>
      <c r="V17" s="46"/>
    </row>
    <row r="18" spans="1:22" ht="20.25" customHeight="1">
      <c r="A18" s="31">
        <v>15</v>
      </c>
      <c r="B18" s="15"/>
      <c r="C18" s="15"/>
      <c r="D18" s="116" t="e">
        <f>VLOOKUP(C18,都道府県コード等!A18:B64,2)</f>
        <v>#N/A</v>
      </c>
      <c r="E18" s="15"/>
      <c r="F18" s="15"/>
      <c r="G18" s="76"/>
      <c r="H18" s="15"/>
      <c r="I18" s="15"/>
      <c r="J18" s="45"/>
      <c r="K18" s="17"/>
      <c r="L18" s="17"/>
      <c r="M18" s="121"/>
      <c r="N18" s="83">
        <f>ROUNDDOWN(MIN(L18,M18)*1/2,0)</f>
        <v>0</v>
      </c>
      <c r="O18" s="18"/>
      <c r="P18" s="38"/>
      <c r="Q18" s="32"/>
      <c r="R18" s="32"/>
      <c r="S18" s="95"/>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tabSelected="1" view="pageBreakPreview" topLeftCell="I1" zoomScale="80" zoomScaleNormal="100" zoomScaleSheetLayoutView="80" workbookViewId="0">
      <pane ySplit="3" topLeftCell="A4" activePane="bottomLeft" state="frozen"/>
      <selection activeCell="AE5" sqref="AE5"/>
      <selection pane="bottomLeft" activeCell="AE5" sqref="AE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93" t="s">
        <v>1</v>
      </c>
      <c r="B3" s="19" t="s">
        <v>2</v>
      </c>
      <c r="C3" s="19" t="s">
        <v>3</v>
      </c>
      <c r="D3" s="117" t="s">
        <v>4</v>
      </c>
      <c r="E3" s="19" t="s">
        <v>5</v>
      </c>
      <c r="F3" s="19" t="s">
        <v>150</v>
      </c>
      <c r="G3" s="95" t="s">
        <v>84</v>
      </c>
      <c r="H3" s="19" t="s">
        <v>6</v>
      </c>
      <c r="I3" s="19" t="s">
        <v>7</v>
      </c>
      <c r="J3" s="19" t="s">
        <v>85</v>
      </c>
      <c r="K3" s="19" t="s">
        <v>86</v>
      </c>
      <c r="L3" s="19" t="s">
        <v>87</v>
      </c>
      <c r="M3" s="74" t="s">
        <v>88</v>
      </c>
      <c r="N3" s="94" t="s">
        <v>89</v>
      </c>
      <c r="O3" s="19" t="s">
        <v>117</v>
      </c>
      <c r="P3" s="102" t="s">
        <v>209</v>
      </c>
      <c r="Q3" s="95" t="s">
        <v>252</v>
      </c>
      <c r="R3" s="101" t="s">
        <v>259</v>
      </c>
      <c r="S3" s="19" t="s">
        <v>253</v>
      </c>
      <c r="T3" s="19" t="s">
        <v>149</v>
      </c>
      <c r="U3" s="95" t="s">
        <v>14</v>
      </c>
      <c r="V3" s="95" t="s">
        <v>92</v>
      </c>
      <c r="W3" s="74" t="s">
        <v>145</v>
      </c>
      <c r="X3" s="19" t="s">
        <v>16</v>
      </c>
    </row>
    <row r="4" spans="1:24" ht="20.25" customHeight="1">
      <c r="A4" s="31">
        <v>1</v>
      </c>
      <c r="B4" s="15"/>
      <c r="C4" s="15"/>
      <c r="D4" s="116" t="e">
        <f>VLOOKUP(C4,都道府県コード等!A4:B50,2)</f>
        <v>#N/A</v>
      </c>
      <c r="E4" s="15"/>
      <c r="F4" s="15"/>
      <c r="G4" s="76"/>
      <c r="H4" s="15"/>
      <c r="I4" s="15"/>
      <c r="J4" s="45"/>
      <c r="K4" s="17"/>
      <c r="L4" s="17"/>
      <c r="M4" s="121"/>
      <c r="N4" s="83">
        <f>ROUNDDOWN(MIN(L4,M4)*1/3,0)</f>
        <v>0</v>
      </c>
      <c r="O4" s="18"/>
      <c r="P4" s="38"/>
      <c r="Q4" s="76"/>
      <c r="R4" s="136"/>
      <c r="S4" s="32"/>
      <c r="T4" s="32"/>
      <c r="U4" s="95"/>
      <c r="V4" s="76"/>
      <c r="W4" s="88"/>
      <c r="X4" s="46"/>
    </row>
    <row r="5" spans="1:24" ht="20.25" customHeight="1">
      <c r="A5" s="31">
        <v>2</v>
      </c>
      <c r="B5" s="15"/>
      <c r="C5" s="15"/>
      <c r="D5" s="116" t="e">
        <f>VLOOKUP(C5,都道府県コード等!A5:B51,2)</f>
        <v>#N/A</v>
      </c>
      <c r="E5" s="15"/>
      <c r="F5" s="15"/>
      <c r="G5" s="76"/>
      <c r="H5" s="15"/>
      <c r="I5" s="15"/>
      <c r="J5" s="45"/>
      <c r="K5" s="17"/>
      <c r="L5" s="17"/>
      <c r="M5" s="121"/>
      <c r="N5" s="83">
        <f t="shared" ref="N5:N18" si="0">ROUNDDOWN(MIN(L5,M5)*1/3,0)</f>
        <v>0</v>
      </c>
      <c r="O5" s="18"/>
      <c r="P5" s="38"/>
      <c r="Q5" s="76"/>
      <c r="R5" s="136"/>
      <c r="S5" s="32"/>
      <c r="T5" s="32"/>
      <c r="U5" s="95"/>
      <c r="V5" s="76"/>
      <c r="W5" s="88"/>
      <c r="X5" s="46"/>
    </row>
    <row r="6" spans="1:24" ht="20.25" customHeight="1">
      <c r="A6" s="31">
        <v>3</v>
      </c>
      <c r="B6" s="15"/>
      <c r="C6" s="15"/>
      <c r="D6" s="116" t="e">
        <f>VLOOKUP(C6,都道府県コード等!A6:B52,2)</f>
        <v>#N/A</v>
      </c>
      <c r="E6" s="15"/>
      <c r="F6" s="31"/>
      <c r="G6" s="76"/>
      <c r="H6" s="15"/>
      <c r="I6" s="15"/>
      <c r="J6" s="45"/>
      <c r="K6" s="17"/>
      <c r="L6" s="17"/>
      <c r="M6" s="121"/>
      <c r="N6" s="83">
        <f t="shared" si="0"/>
        <v>0</v>
      </c>
      <c r="O6" s="18"/>
      <c r="P6" s="38"/>
      <c r="Q6" s="76"/>
      <c r="R6" s="136"/>
      <c r="S6" s="32"/>
      <c r="T6" s="32"/>
      <c r="U6" s="95"/>
      <c r="V6" s="76"/>
      <c r="W6" s="88"/>
      <c r="X6" s="46"/>
    </row>
    <row r="7" spans="1:24" ht="20.25" customHeight="1">
      <c r="A7" s="31">
        <v>4</v>
      </c>
      <c r="B7" s="15"/>
      <c r="C7" s="15"/>
      <c r="D7" s="116" t="e">
        <f>VLOOKUP(C7,都道府県コード等!A7:B53,2)</f>
        <v>#N/A</v>
      </c>
      <c r="E7" s="15"/>
      <c r="F7" s="15"/>
      <c r="G7" s="76"/>
      <c r="H7" s="15"/>
      <c r="I7" s="15"/>
      <c r="J7" s="45"/>
      <c r="K7" s="17"/>
      <c r="L7" s="17"/>
      <c r="M7" s="121"/>
      <c r="N7" s="83">
        <f t="shared" si="0"/>
        <v>0</v>
      </c>
      <c r="O7" s="18"/>
      <c r="P7" s="38"/>
      <c r="Q7" s="76"/>
      <c r="R7" s="136"/>
      <c r="S7" s="32"/>
      <c r="T7" s="32"/>
      <c r="U7" s="95"/>
      <c r="V7" s="76"/>
      <c r="W7" s="88"/>
      <c r="X7" s="46"/>
    </row>
    <row r="8" spans="1:24" ht="20.25" customHeight="1">
      <c r="A8" s="31">
        <v>5</v>
      </c>
      <c r="B8" s="15"/>
      <c r="C8" s="15"/>
      <c r="D8" s="116" t="e">
        <f>VLOOKUP(C8,都道府県コード等!A8:B54,2)</f>
        <v>#N/A</v>
      </c>
      <c r="E8" s="15"/>
      <c r="F8" s="15"/>
      <c r="G8" s="76"/>
      <c r="H8" s="15"/>
      <c r="I8" s="15"/>
      <c r="J8" s="45"/>
      <c r="K8" s="17"/>
      <c r="L8" s="17"/>
      <c r="M8" s="121"/>
      <c r="N8" s="83">
        <f t="shared" si="0"/>
        <v>0</v>
      </c>
      <c r="O8" s="18"/>
      <c r="P8" s="38"/>
      <c r="Q8" s="76"/>
      <c r="R8" s="136"/>
      <c r="S8" s="32"/>
      <c r="T8" s="32"/>
      <c r="U8" s="95"/>
      <c r="V8" s="76"/>
      <c r="W8" s="88"/>
      <c r="X8" s="46"/>
    </row>
    <row r="9" spans="1:24" ht="20.25" customHeight="1">
      <c r="A9" s="31">
        <v>6</v>
      </c>
      <c r="B9" s="15"/>
      <c r="C9" s="15"/>
      <c r="D9" s="116" t="e">
        <f>VLOOKUP(C9,都道府県コード等!A9:B55,2)</f>
        <v>#N/A</v>
      </c>
      <c r="E9" s="15"/>
      <c r="F9" s="15"/>
      <c r="G9" s="76"/>
      <c r="H9" s="15"/>
      <c r="I9" s="15"/>
      <c r="J9" s="45"/>
      <c r="K9" s="17"/>
      <c r="L9" s="17"/>
      <c r="M9" s="121"/>
      <c r="N9" s="83">
        <f t="shared" si="0"/>
        <v>0</v>
      </c>
      <c r="O9" s="18"/>
      <c r="P9" s="38"/>
      <c r="Q9" s="76"/>
      <c r="R9" s="136"/>
      <c r="S9" s="32"/>
      <c r="T9" s="32"/>
      <c r="U9" s="95"/>
      <c r="V9" s="76"/>
      <c r="W9" s="88"/>
      <c r="X9" s="46"/>
    </row>
    <row r="10" spans="1:24" ht="20.25" customHeight="1">
      <c r="A10" s="31">
        <v>7</v>
      </c>
      <c r="B10" s="15"/>
      <c r="C10" s="15"/>
      <c r="D10" s="116" t="e">
        <f>VLOOKUP(C10,都道府県コード等!A10:B56,2)</f>
        <v>#N/A</v>
      </c>
      <c r="E10" s="15"/>
      <c r="F10" s="15"/>
      <c r="G10" s="76"/>
      <c r="H10" s="15"/>
      <c r="I10" s="15"/>
      <c r="J10" s="45"/>
      <c r="K10" s="17"/>
      <c r="L10" s="17"/>
      <c r="M10" s="121"/>
      <c r="N10" s="83">
        <f t="shared" si="0"/>
        <v>0</v>
      </c>
      <c r="O10" s="18"/>
      <c r="P10" s="38"/>
      <c r="Q10" s="76"/>
      <c r="R10" s="136"/>
      <c r="S10" s="32"/>
      <c r="T10" s="32"/>
      <c r="U10" s="95"/>
      <c r="V10" s="76"/>
      <c r="W10" s="88"/>
      <c r="X10" s="46"/>
    </row>
    <row r="11" spans="1:24" ht="20.25" customHeight="1">
      <c r="A11" s="31">
        <v>8</v>
      </c>
      <c r="B11" s="15"/>
      <c r="C11" s="15"/>
      <c r="D11" s="116" t="e">
        <f>VLOOKUP(C11,都道府県コード等!A11:B57,2)</f>
        <v>#N/A</v>
      </c>
      <c r="E11" s="15"/>
      <c r="F11" s="15"/>
      <c r="G11" s="76"/>
      <c r="H11" s="15"/>
      <c r="I11" s="15"/>
      <c r="J11" s="45"/>
      <c r="K11" s="17"/>
      <c r="L11" s="17"/>
      <c r="M11" s="121"/>
      <c r="N11" s="83">
        <f t="shared" si="0"/>
        <v>0</v>
      </c>
      <c r="O11" s="18"/>
      <c r="P11" s="38"/>
      <c r="Q11" s="76"/>
      <c r="R11" s="136"/>
      <c r="S11" s="32"/>
      <c r="T11" s="32"/>
      <c r="U11" s="95"/>
      <c r="V11" s="76"/>
      <c r="W11" s="88"/>
      <c r="X11" s="46"/>
    </row>
    <row r="12" spans="1:24" ht="20.25" customHeight="1">
      <c r="A12" s="31">
        <v>9</v>
      </c>
      <c r="B12" s="15"/>
      <c r="C12" s="15"/>
      <c r="D12" s="116" t="e">
        <f>VLOOKUP(C12,都道府県コード等!A12:B58,2)</f>
        <v>#N/A</v>
      </c>
      <c r="E12" s="15"/>
      <c r="F12" s="15"/>
      <c r="G12" s="76"/>
      <c r="H12" s="15"/>
      <c r="I12" s="15"/>
      <c r="J12" s="45"/>
      <c r="K12" s="17"/>
      <c r="L12" s="17"/>
      <c r="M12" s="121"/>
      <c r="N12" s="83">
        <f t="shared" si="0"/>
        <v>0</v>
      </c>
      <c r="O12" s="18"/>
      <c r="P12" s="38"/>
      <c r="Q12" s="76"/>
      <c r="R12" s="136"/>
      <c r="S12" s="32"/>
      <c r="T12" s="32"/>
      <c r="U12" s="95"/>
      <c r="V12" s="76"/>
      <c r="W12" s="88"/>
      <c r="X12" s="46"/>
    </row>
    <row r="13" spans="1:24" ht="20.25" customHeight="1">
      <c r="A13" s="31">
        <v>10</v>
      </c>
      <c r="B13" s="15"/>
      <c r="C13" s="15"/>
      <c r="D13" s="116" t="e">
        <f>VLOOKUP(C13,都道府県コード等!A13:B59,2)</f>
        <v>#N/A</v>
      </c>
      <c r="E13" s="15"/>
      <c r="F13" s="15"/>
      <c r="G13" s="76"/>
      <c r="H13" s="15"/>
      <c r="I13" s="15"/>
      <c r="J13" s="45"/>
      <c r="K13" s="17"/>
      <c r="L13" s="17"/>
      <c r="M13" s="121"/>
      <c r="N13" s="83">
        <f t="shared" si="0"/>
        <v>0</v>
      </c>
      <c r="O13" s="18"/>
      <c r="P13" s="38"/>
      <c r="Q13" s="76"/>
      <c r="R13" s="136"/>
      <c r="S13" s="32"/>
      <c r="T13" s="32"/>
      <c r="U13" s="95"/>
      <c r="V13" s="76"/>
      <c r="W13" s="88"/>
      <c r="X13" s="46"/>
    </row>
    <row r="14" spans="1:24" ht="20.25" customHeight="1">
      <c r="A14" s="31">
        <v>11</v>
      </c>
      <c r="B14" s="15"/>
      <c r="C14" s="15"/>
      <c r="D14" s="116" t="e">
        <f>VLOOKUP(C14,都道府県コード等!A14:B60,2)</f>
        <v>#N/A</v>
      </c>
      <c r="E14" s="15"/>
      <c r="F14" s="15"/>
      <c r="G14" s="76"/>
      <c r="H14" s="15"/>
      <c r="I14" s="15"/>
      <c r="J14" s="45"/>
      <c r="K14" s="17"/>
      <c r="L14" s="17"/>
      <c r="M14" s="121"/>
      <c r="N14" s="83">
        <f t="shared" si="0"/>
        <v>0</v>
      </c>
      <c r="O14" s="18"/>
      <c r="P14" s="38"/>
      <c r="Q14" s="76"/>
      <c r="R14" s="136"/>
      <c r="S14" s="32"/>
      <c r="T14" s="32"/>
      <c r="U14" s="95"/>
      <c r="V14" s="76"/>
      <c r="W14" s="88"/>
      <c r="X14" s="46"/>
    </row>
    <row r="15" spans="1:24" ht="20.25" customHeight="1">
      <c r="A15" s="31">
        <v>12</v>
      </c>
      <c r="B15" s="15"/>
      <c r="C15" s="15"/>
      <c r="D15" s="116" t="e">
        <f>VLOOKUP(C15,都道府県コード等!A15:B61,2)</f>
        <v>#N/A</v>
      </c>
      <c r="E15" s="15"/>
      <c r="F15" s="15"/>
      <c r="G15" s="76"/>
      <c r="H15" s="15"/>
      <c r="I15" s="15"/>
      <c r="J15" s="45"/>
      <c r="K15" s="17"/>
      <c r="L15" s="17"/>
      <c r="M15" s="121"/>
      <c r="N15" s="83">
        <f t="shared" si="0"/>
        <v>0</v>
      </c>
      <c r="O15" s="18"/>
      <c r="P15" s="38"/>
      <c r="Q15" s="76"/>
      <c r="R15" s="136"/>
      <c r="S15" s="32"/>
      <c r="T15" s="32"/>
      <c r="U15" s="95"/>
      <c r="V15" s="76"/>
      <c r="W15" s="88"/>
      <c r="X15" s="46"/>
    </row>
    <row r="16" spans="1:24" ht="20.25" customHeight="1">
      <c r="A16" s="31">
        <v>13</v>
      </c>
      <c r="B16" s="15"/>
      <c r="C16" s="15"/>
      <c r="D16" s="116" t="e">
        <f>VLOOKUP(C16,都道府県コード等!A16:B62,2)</f>
        <v>#N/A</v>
      </c>
      <c r="E16" s="15"/>
      <c r="F16" s="15"/>
      <c r="G16" s="76"/>
      <c r="H16" s="15"/>
      <c r="I16" s="15"/>
      <c r="J16" s="45"/>
      <c r="K16" s="17"/>
      <c r="L16" s="17"/>
      <c r="M16" s="121"/>
      <c r="N16" s="83">
        <f t="shared" si="0"/>
        <v>0</v>
      </c>
      <c r="O16" s="18"/>
      <c r="P16" s="38"/>
      <c r="Q16" s="76"/>
      <c r="R16" s="136"/>
      <c r="S16" s="32"/>
      <c r="T16" s="32"/>
      <c r="U16" s="95"/>
      <c r="V16" s="76"/>
      <c r="W16" s="88"/>
      <c r="X16" s="46"/>
    </row>
    <row r="17" spans="1:24" ht="20.25" customHeight="1">
      <c r="A17" s="31">
        <v>14</v>
      </c>
      <c r="B17" s="15"/>
      <c r="C17" s="15"/>
      <c r="D17" s="116" t="e">
        <f>VLOOKUP(C17,都道府県コード等!A17:B63,2)</f>
        <v>#N/A</v>
      </c>
      <c r="E17" s="15"/>
      <c r="F17" s="15"/>
      <c r="G17" s="76"/>
      <c r="H17" s="15"/>
      <c r="I17" s="15"/>
      <c r="J17" s="45"/>
      <c r="K17" s="17"/>
      <c r="L17" s="17"/>
      <c r="M17" s="121"/>
      <c r="N17" s="83">
        <f t="shared" si="0"/>
        <v>0</v>
      </c>
      <c r="O17" s="18"/>
      <c r="P17" s="38"/>
      <c r="Q17" s="76"/>
      <c r="R17" s="136"/>
      <c r="S17" s="32"/>
      <c r="T17" s="32"/>
      <c r="U17" s="95"/>
      <c r="V17" s="76"/>
      <c r="W17" s="88"/>
      <c r="X17" s="46"/>
    </row>
    <row r="18" spans="1:24" ht="20.25" customHeight="1">
      <c r="A18" s="31">
        <v>15</v>
      </c>
      <c r="B18" s="15"/>
      <c r="C18" s="15"/>
      <c r="D18" s="116" t="e">
        <f>VLOOKUP(C18,都道府県コード等!A18:B64,2)</f>
        <v>#N/A</v>
      </c>
      <c r="E18" s="15"/>
      <c r="F18" s="15"/>
      <c r="G18" s="76"/>
      <c r="H18" s="15"/>
      <c r="I18" s="15"/>
      <c r="J18" s="45"/>
      <c r="K18" s="17"/>
      <c r="L18" s="17"/>
      <c r="M18" s="121"/>
      <c r="N18" s="83">
        <f t="shared" si="0"/>
        <v>0</v>
      </c>
      <c r="O18" s="18"/>
      <c r="P18" s="38"/>
      <c r="Q18" s="76"/>
      <c r="R18" s="136"/>
      <c r="S18" s="32"/>
      <c r="T18" s="32"/>
      <c r="U18" s="95"/>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8"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tabSelected="1" view="pageBreakPreview" topLeftCell="J1" zoomScale="90" zoomScaleNormal="100" zoomScaleSheetLayoutView="90" workbookViewId="0">
      <pane ySplit="3" topLeftCell="A4" activePane="bottomLeft" state="frozen"/>
      <selection activeCell="AE5" sqref="AE5"/>
      <selection pane="bottomLeft" activeCell="AE5" sqref="AE5"/>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256</v>
      </c>
      <c r="V2" s="13"/>
    </row>
    <row r="3" spans="1:24" s="30" customFormat="1" ht="119.25" customHeight="1">
      <c r="A3" s="93" t="s">
        <v>1</v>
      </c>
      <c r="B3" s="19" t="s">
        <v>2</v>
      </c>
      <c r="C3" s="19" t="s">
        <v>3</v>
      </c>
      <c r="D3" s="117" t="s">
        <v>4</v>
      </c>
      <c r="E3" s="19" t="s">
        <v>5</v>
      </c>
      <c r="F3" s="19" t="s">
        <v>119</v>
      </c>
      <c r="G3" s="95" t="s">
        <v>84</v>
      </c>
      <c r="H3" s="19" t="s">
        <v>6</v>
      </c>
      <c r="I3" s="19" t="s">
        <v>7</v>
      </c>
      <c r="J3" s="19" t="s">
        <v>85</v>
      </c>
      <c r="K3" s="19" t="s">
        <v>274</v>
      </c>
      <c r="L3" s="19" t="s">
        <v>275</v>
      </c>
      <c r="M3" s="94" t="s">
        <v>276</v>
      </c>
      <c r="N3" s="94" t="s">
        <v>277</v>
      </c>
      <c r="O3" s="19" t="s">
        <v>117</v>
      </c>
      <c r="P3" s="102" t="s">
        <v>209</v>
      </c>
      <c r="Q3" s="56" t="s">
        <v>284</v>
      </c>
      <c r="R3" s="103" t="s">
        <v>282</v>
      </c>
      <c r="S3" s="104" t="s">
        <v>91</v>
      </c>
      <c r="T3" s="135" t="s">
        <v>260</v>
      </c>
      <c r="U3" s="95" t="s">
        <v>14</v>
      </c>
      <c r="V3" s="95" t="s">
        <v>92</v>
      </c>
      <c r="W3" s="74" t="s">
        <v>145</v>
      </c>
      <c r="X3" s="19" t="s">
        <v>16</v>
      </c>
    </row>
    <row r="4" spans="1:24" ht="20.25" customHeight="1">
      <c r="A4" s="31">
        <v>1</v>
      </c>
      <c r="B4" s="15"/>
      <c r="C4" s="16"/>
      <c r="D4" s="116" t="e">
        <f>VLOOKUP(C4,都道府県コード等!A4:B50,2)</f>
        <v>#N/A</v>
      </c>
      <c r="E4" s="16"/>
      <c r="F4" s="15"/>
      <c r="G4" s="76"/>
      <c r="H4" s="15"/>
      <c r="I4" s="15"/>
      <c r="J4" s="45"/>
      <c r="K4" s="17"/>
      <c r="L4" s="17"/>
      <c r="M4" s="83">
        <f>ROUNDDOWN(MIN(K4,L4),0)</f>
        <v>0</v>
      </c>
      <c r="N4" s="83">
        <f>ROUNDDOWN(M4*1/2,0)</f>
        <v>0</v>
      </c>
      <c r="O4" s="18"/>
      <c r="P4" s="115"/>
      <c r="Q4" s="15"/>
      <c r="R4" s="46"/>
      <c r="S4" s="92" t="e">
        <f>R4/Q4</f>
        <v>#DIV/0!</v>
      </c>
      <c r="T4" s="137"/>
      <c r="U4" s="95"/>
      <c r="V4" s="76"/>
      <c r="W4" s="88"/>
      <c r="X4" s="46"/>
    </row>
    <row r="5" spans="1:24" ht="20.25" customHeight="1">
      <c r="A5" s="31">
        <v>2</v>
      </c>
      <c r="B5" s="15"/>
      <c r="C5" s="16"/>
      <c r="D5" s="116" t="e">
        <f>VLOOKUP(C5,都道府県コード等!A5:B51,2)</f>
        <v>#N/A</v>
      </c>
      <c r="E5" s="16"/>
      <c r="F5" s="15"/>
      <c r="G5" s="76"/>
      <c r="H5" s="15"/>
      <c r="I5" s="15"/>
      <c r="J5" s="45"/>
      <c r="K5" s="17"/>
      <c r="L5" s="17"/>
      <c r="M5" s="83">
        <f>ROUNDDOWN(MIN(K5,L5),0)</f>
        <v>0</v>
      </c>
      <c r="N5" s="83">
        <f>ROUNDDOWN(M5*1/2,0)</f>
        <v>0</v>
      </c>
      <c r="O5" s="18"/>
      <c r="P5" s="38"/>
      <c r="Q5" s="15"/>
      <c r="R5" s="46"/>
      <c r="S5" s="92" t="e">
        <f>R5/Q5</f>
        <v>#DIV/0!</v>
      </c>
      <c r="T5" s="137"/>
      <c r="U5" s="95"/>
      <c r="V5" s="76"/>
      <c r="W5" s="88"/>
      <c r="X5" s="46"/>
    </row>
    <row r="6" spans="1:24" ht="20.25" customHeight="1">
      <c r="A6" s="31">
        <v>3</v>
      </c>
      <c r="B6" s="15"/>
      <c r="C6" s="16"/>
      <c r="D6" s="116"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37"/>
      <c r="U6" s="95"/>
      <c r="V6" s="76"/>
      <c r="W6" s="88"/>
      <c r="X6" s="46"/>
    </row>
    <row r="7" spans="1:24" ht="20.25" customHeight="1">
      <c r="A7" s="31">
        <v>4</v>
      </c>
      <c r="B7" s="15"/>
      <c r="C7" s="16"/>
      <c r="D7" s="116" t="e">
        <f>VLOOKUP(C7,都道府県コード等!A7:B53,2)</f>
        <v>#N/A</v>
      </c>
      <c r="E7" s="16"/>
      <c r="F7" s="15"/>
      <c r="G7" s="76"/>
      <c r="H7" s="15"/>
      <c r="I7" s="15"/>
      <c r="J7" s="45"/>
      <c r="K7" s="17"/>
      <c r="L7" s="17"/>
      <c r="M7" s="83">
        <f t="shared" si="0"/>
        <v>0</v>
      </c>
      <c r="N7" s="83">
        <f t="shared" si="1"/>
        <v>0</v>
      </c>
      <c r="O7" s="18"/>
      <c r="P7" s="38"/>
      <c r="Q7" s="15"/>
      <c r="R7" s="46"/>
      <c r="S7" s="92" t="e">
        <f t="shared" si="2"/>
        <v>#DIV/0!</v>
      </c>
      <c r="T7" s="137"/>
      <c r="U7" s="95"/>
      <c r="V7" s="76"/>
      <c r="W7" s="88"/>
      <c r="X7" s="46"/>
    </row>
    <row r="8" spans="1:24" ht="20.25" customHeight="1">
      <c r="A8" s="31">
        <v>5</v>
      </c>
      <c r="B8" s="15"/>
      <c r="C8" s="16"/>
      <c r="D8" s="116"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37"/>
      <c r="U8" s="95"/>
      <c r="V8" s="76"/>
      <c r="W8" s="88"/>
      <c r="X8" s="46"/>
    </row>
    <row r="9" spans="1:24" ht="20.25" customHeight="1">
      <c r="A9" s="31">
        <v>6</v>
      </c>
      <c r="B9" s="15"/>
      <c r="C9" s="16"/>
      <c r="D9" s="116"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37"/>
      <c r="U9" s="95"/>
      <c r="V9" s="76"/>
      <c r="W9" s="88"/>
      <c r="X9" s="46"/>
    </row>
    <row r="10" spans="1:24" ht="20.25" customHeight="1">
      <c r="A10" s="31">
        <v>7</v>
      </c>
      <c r="B10" s="15"/>
      <c r="C10" s="16"/>
      <c r="D10" s="116"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37"/>
      <c r="U10" s="95"/>
      <c r="V10" s="76"/>
      <c r="W10" s="88"/>
      <c r="X10" s="46"/>
    </row>
    <row r="11" spans="1:24" ht="20.25" customHeight="1">
      <c r="A11" s="31">
        <v>8</v>
      </c>
      <c r="B11" s="15"/>
      <c r="C11" s="16"/>
      <c r="D11" s="116"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37"/>
      <c r="U11" s="95"/>
      <c r="V11" s="76"/>
      <c r="W11" s="88"/>
      <c r="X11" s="46"/>
    </row>
    <row r="12" spans="1:24" ht="20.25" customHeight="1">
      <c r="A12" s="31">
        <v>9</v>
      </c>
      <c r="B12" s="15"/>
      <c r="C12" s="16"/>
      <c r="D12" s="116"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37"/>
      <c r="U12" s="95"/>
      <c r="V12" s="76"/>
      <c r="W12" s="88"/>
      <c r="X12" s="46"/>
    </row>
    <row r="13" spans="1:24" ht="20.25" customHeight="1">
      <c r="A13" s="31">
        <v>10</v>
      </c>
      <c r="B13" s="15"/>
      <c r="C13" s="16"/>
      <c r="D13" s="116"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37"/>
      <c r="U13" s="95"/>
      <c r="V13" s="76"/>
      <c r="W13" s="88"/>
      <c r="X13" s="46"/>
    </row>
    <row r="14" spans="1:24" ht="20.25" customHeight="1">
      <c r="A14" s="31">
        <v>11</v>
      </c>
      <c r="B14" s="15"/>
      <c r="C14" s="16"/>
      <c r="D14" s="116"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37"/>
      <c r="U14" s="95"/>
      <c r="V14" s="76"/>
      <c r="W14" s="88"/>
      <c r="X14" s="46"/>
    </row>
    <row r="15" spans="1:24" ht="20.25" customHeight="1">
      <c r="A15" s="31">
        <v>12</v>
      </c>
      <c r="B15" s="15"/>
      <c r="C15" s="16"/>
      <c r="D15" s="116"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37"/>
      <c r="U15" s="95"/>
      <c r="V15" s="76"/>
      <c r="W15" s="88"/>
      <c r="X15" s="46"/>
    </row>
    <row r="16" spans="1:24" ht="20.25" customHeight="1">
      <c r="A16" s="31">
        <v>13</v>
      </c>
      <c r="B16" s="15"/>
      <c r="C16" s="16"/>
      <c r="D16" s="116"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37"/>
      <c r="U16" s="95"/>
      <c r="V16" s="76"/>
      <c r="W16" s="88"/>
      <c r="X16" s="46"/>
    </row>
    <row r="17" spans="1:24" ht="20.25" customHeight="1">
      <c r="A17" s="31">
        <v>14</v>
      </c>
      <c r="B17" s="15"/>
      <c r="C17" s="16"/>
      <c r="D17" s="116"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37"/>
      <c r="U17" s="95"/>
      <c r="V17" s="76"/>
      <c r="W17" s="88"/>
      <c r="X17" s="46"/>
    </row>
    <row r="18" spans="1:24" ht="20.25" customHeight="1">
      <c r="A18" s="31">
        <v>15</v>
      </c>
      <c r="B18" s="15"/>
      <c r="C18" s="16"/>
      <c r="D18" s="116"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37"/>
      <c r="U18" s="95"/>
      <c r="V18" s="76"/>
      <c r="W18" s="88"/>
      <c r="X18" s="46"/>
    </row>
    <row r="19" spans="1:24" s="12" customFormat="1" ht="20.25" customHeight="1">
      <c r="A19" s="30" t="s">
        <v>93</v>
      </c>
    </row>
    <row r="20" spans="1:24" s="12" customFormat="1" ht="20.25" customHeight="1">
      <c r="A20" s="30" t="s">
        <v>23</v>
      </c>
    </row>
    <row r="21" spans="1:24" s="12" customFormat="1" ht="20.100000000000001" customHeight="1">
      <c r="A21" s="130" t="s">
        <v>94</v>
      </c>
    </row>
    <row r="22" spans="1:24" s="12" customFormat="1" ht="20.25" customHeight="1">
      <c r="A22" s="30" t="s">
        <v>261</v>
      </c>
    </row>
    <row r="23" spans="1:24" s="12" customFormat="1" ht="20.100000000000001" customHeight="1">
      <c r="A23" s="130" t="s">
        <v>264</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tabSelected="1" view="pageBreakPreview" zoomScale="70" zoomScaleNormal="100" zoomScaleSheetLayoutView="70" workbookViewId="0">
      <pane ySplit="3" topLeftCell="A4" activePane="bottomLeft" state="frozen"/>
      <selection activeCell="AE5" sqref="AE5"/>
      <selection pane="bottomLeft" activeCell="AE5" sqref="AE5"/>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278</v>
      </c>
      <c r="P2" s="21"/>
    </row>
    <row r="3" spans="1:36" s="62" customFormat="1" ht="114.75" customHeight="1">
      <c r="A3" s="42" t="s">
        <v>1</v>
      </c>
      <c r="B3" s="43" t="s">
        <v>2</v>
      </c>
      <c r="C3" s="43" t="s">
        <v>3</v>
      </c>
      <c r="D3" s="107" t="s">
        <v>4</v>
      </c>
      <c r="E3" s="43" t="s">
        <v>5</v>
      </c>
      <c r="F3" s="43" t="s">
        <v>83</v>
      </c>
      <c r="G3" s="108" t="s">
        <v>84</v>
      </c>
      <c r="H3" s="43" t="s">
        <v>6</v>
      </c>
      <c r="I3" s="43" t="s">
        <v>7</v>
      </c>
      <c r="J3" s="109" t="s">
        <v>113</v>
      </c>
      <c r="K3" s="43" t="s">
        <v>114</v>
      </c>
      <c r="L3" s="19" t="s">
        <v>274</v>
      </c>
      <c r="M3" s="19" t="s">
        <v>275</v>
      </c>
      <c r="N3" s="94" t="s">
        <v>276</v>
      </c>
      <c r="O3" s="94" t="s">
        <v>277</v>
      </c>
      <c r="P3" s="86" t="s">
        <v>117</v>
      </c>
      <c r="Q3" s="102" t="s">
        <v>209</v>
      </c>
      <c r="R3" s="112" t="s">
        <v>115</v>
      </c>
      <c r="S3" s="112" t="s">
        <v>194</v>
      </c>
      <c r="T3" s="109" t="s">
        <v>195</v>
      </c>
      <c r="U3" s="109" t="s">
        <v>196</v>
      </c>
      <c r="V3" s="109" t="s">
        <v>197</v>
      </c>
      <c r="W3" s="112" t="s">
        <v>198</v>
      </c>
      <c r="X3" s="112" t="s">
        <v>199</v>
      </c>
      <c r="Y3" s="112" t="s">
        <v>200</v>
      </c>
      <c r="Z3" s="112" t="s">
        <v>201</v>
      </c>
      <c r="AA3" s="112" t="s">
        <v>202</v>
      </c>
      <c r="AB3" s="112" t="s">
        <v>203</v>
      </c>
      <c r="AC3" s="112" t="s">
        <v>266</v>
      </c>
      <c r="AD3" s="56" t="s">
        <v>284</v>
      </c>
      <c r="AE3" s="19" t="s">
        <v>149</v>
      </c>
      <c r="AF3" s="131" t="s">
        <v>260</v>
      </c>
      <c r="AG3" s="95" t="s">
        <v>14</v>
      </c>
      <c r="AH3" s="95" t="s">
        <v>92</v>
      </c>
      <c r="AI3" s="74" t="s">
        <v>145</v>
      </c>
      <c r="AJ3" s="43" t="s">
        <v>16</v>
      </c>
    </row>
    <row r="4" spans="1:36" ht="22.5" customHeight="1">
      <c r="A4" s="31">
        <v>1</v>
      </c>
      <c r="B4" s="15"/>
      <c r="C4" s="16"/>
      <c r="D4" s="75" t="e">
        <f>VLOOKUP(C4,都道府県コード等!A4:B50,2)</f>
        <v>#N/A</v>
      </c>
      <c r="E4" s="16"/>
      <c r="F4" s="15"/>
      <c r="G4" s="76"/>
      <c r="H4" s="15"/>
      <c r="I4" s="15"/>
      <c r="J4" s="106"/>
      <c r="K4" s="134"/>
      <c r="L4" s="17"/>
      <c r="M4" s="17"/>
      <c r="N4" s="83">
        <f>ROUNDDOWN(MIN(L4,M4),0)</f>
        <v>0</v>
      </c>
      <c r="O4" s="83">
        <f>ROUNDDOWN(N4*1/2,0)</f>
        <v>0</v>
      </c>
      <c r="P4" s="22"/>
      <c r="Q4" s="115"/>
      <c r="R4" s="95"/>
      <c r="S4" s="95"/>
      <c r="T4" s="95"/>
      <c r="U4" s="95"/>
      <c r="V4" s="95"/>
      <c r="W4" s="95"/>
      <c r="X4" s="95"/>
      <c r="Y4" s="95"/>
      <c r="Z4" s="95"/>
      <c r="AA4" s="95"/>
      <c r="AB4" s="95"/>
      <c r="AC4" s="95"/>
      <c r="AD4" s="57"/>
      <c r="AE4" s="32"/>
      <c r="AF4" s="132"/>
      <c r="AG4" s="95"/>
      <c r="AH4" s="76"/>
      <c r="AI4" s="88"/>
      <c r="AJ4" s="46"/>
    </row>
    <row r="5" spans="1:36" ht="22.5" customHeight="1">
      <c r="A5" s="31">
        <v>2</v>
      </c>
      <c r="B5" s="15"/>
      <c r="C5" s="16"/>
      <c r="D5" s="75" t="e">
        <f>VLOOKUP(C5,都道府県コード等!A5:B51,2)</f>
        <v>#N/A</v>
      </c>
      <c r="E5" s="16"/>
      <c r="F5" s="15"/>
      <c r="G5" s="76"/>
      <c r="H5" s="15"/>
      <c r="I5" s="15"/>
      <c r="J5" s="106"/>
      <c r="K5" s="134"/>
      <c r="L5" s="17"/>
      <c r="M5" s="17"/>
      <c r="N5" s="83">
        <f>ROUNDDOWN(MIN(L5,M5),0)</f>
        <v>0</v>
      </c>
      <c r="O5" s="83">
        <f>ROUNDDOWN(N5*1/2,0)</f>
        <v>0</v>
      </c>
      <c r="P5" s="22"/>
      <c r="Q5" s="38"/>
      <c r="R5" s="95"/>
      <c r="S5" s="95"/>
      <c r="T5" s="95"/>
      <c r="U5" s="95"/>
      <c r="V5" s="95"/>
      <c r="W5" s="95"/>
      <c r="X5" s="95"/>
      <c r="Y5" s="95"/>
      <c r="Z5" s="95"/>
      <c r="AA5" s="95"/>
      <c r="AB5" s="95"/>
      <c r="AC5" s="95"/>
      <c r="AD5" s="32"/>
      <c r="AE5" s="32"/>
      <c r="AF5" s="132"/>
      <c r="AG5" s="95"/>
      <c r="AH5" s="76"/>
      <c r="AI5" s="88"/>
      <c r="AJ5" s="46"/>
    </row>
    <row r="6" spans="1:36" ht="22.5" customHeight="1">
      <c r="A6" s="31">
        <v>3</v>
      </c>
      <c r="B6" s="15"/>
      <c r="C6" s="16"/>
      <c r="D6" s="75" t="e">
        <f>VLOOKUP(C6,都道府県コード等!A6:B52,2)</f>
        <v>#N/A</v>
      </c>
      <c r="E6" s="16"/>
      <c r="F6" s="15"/>
      <c r="G6" s="76"/>
      <c r="H6" s="15"/>
      <c r="I6" s="15"/>
      <c r="J6" s="106"/>
      <c r="K6" s="134"/>
      <c r="L6" s="17"/>
      <c r="M6" s="17"/>
      <c r="N6" s="83">
        <f t="shared" ref="N6:N18" si="0">ROUNDDOWN(MIN(L6,M6),0)</f>
        <v>0</v>
      </c>
      <c r="O6" s="83">
        <f t="shared" ref="O6:O18" si="1">ROUNDDOWN(N6*1/2,0)</f>
        <v>0</v>
      </c>
      <c r="P6" s="22"/>
      <c r="Q6" s="38"/>
      <c r="R6" s="95"/>
      <c r="S6" s="95"/>
      <c r="T6" s="95"/>
      <c r="U6" s="95"/>
      <c r="V6" s="95"/>
      <c r="W6" s="95"/>
      <c r="X6" s="95"/>
      <c r="Y6" s="95"/>
      <c r="Z6" s="95"/>
      <c r="AA6" s="95"/>
      <c r="AB6" s="95"/>
      <c r="AC6" s="95"/>
      <c r="AD6" s="32"/>
      <c r="AE6" s="32"/>
      <c r="AF6" s="132"/>
      <c r="AG6" s="95"/>
      <c r="AH6" s="76"/>
      <c r="AI6" s="88"/>
      <c r="AJ6" s="46"/>
    </row>
    <row r="7" spans="1:36" ht="22.5" customHeight="1">
      <c r="A7" s="31">
        <v>4</v>
      </c>
      <c r="B7" s="15"/>
      <c r="C7" s="16"/>
      <c r="D7" s="75" t="e">
        <f>VLOOKUP(C7,都道府県コード等!A7:B53,2)</f>
        <v>#N/A</v>
      </c>
      <c r="E7" s="16"/>
      <c r="F7" s="15"/>
      <c r="G7" s="76"/>
      <c r="H7" s="15"/>
      <c r="I7" s="15"/>
      <c r="J7" s="106"/>
      <c r="K7" s="134"/>
      <c r="L7" s="17"/>
      <c r="M7" s="17"/>
      <c r="N7" s="83">
        <f t="shared" si="0"/>
        <v>0</v>
      </c>
      <c r="O7" s="83">
        <f t="shared" si="1"/>
        <v>0</v>
      </c>
      <c r="P7" s="22"/>
      <c r="Q7" s="38"/>
      <c r="R7" s="95"/>
      <c r="S7" s="95"/>
      <c r="T7" s="95"/>
      <c r="U7" s="95"/>
      <c r="V7" s="95"/>
      <c r="W7" s="95"/>
      <c r="X7" s="95"/>
      <c r="Y7" s="95"/>
      <c r="Z7" s="95"/>
      <c r="AA7" s="95"/>
      <c r="AB7" s="95"/>
      <c r="AC7" s="95"/>
      <c r="AD7" s="32"/>
      <c r="AE7" s="32"/>
      <c r="AF7" s="132"/>
      <c r="AG7" s="95"/>
      <c r="AH7" s="76"/>
      <c r="AI7" s="88"/>
      <c r="AJ7" s="46"/>
    </row>
    <row r="8" spans="1:36" ht="22.5" customHeight="1">
      <c r="A8" s="31">
        <v>5</v>
      </c>
      <c r="B8" s="15"/>
      <c r="C8" s="16"/>
      <c r="D8" s="75" t="e">
        <f>VLOOKUP(C8,都道府県コード等!A8:B54,2)</f>
        <v>#N/A</v>
      </c>
      <c r="E8" s="16"/>
      <c r="F8" s="15"/>
      <c r="G8" s="76"/>
      <c r="H8" s="15"/>
      <c r="I8" s="15"/>
      <c r="J8" s="106"/>
      <c r="K8" s="134"/>
      <c r="L8" s="17"/>
      <c r="M8" s="17"/>
      <c r="N8" s="83">
        <f t="shared" si="0"/>
        <v>0</v>
      </c>
      <c r="O8" s="83">
        <f t="shared" si="1"/>
        <v>0</v>
      </c>
      <c r="P8" s="22"/>
      <c r="Q8" s="38"/>
      <c r="R8" s="95"/>
      <c r="S8" s="95"/>
      <c r="T8" s="95"/>
      <c r="U8" s="95"/>
      <c r="V8" s="95"/>
      <c r="W8" s="95"/>
      <c r="X8" s="95"/>
      <c r="Y8" s="95"/>
      <c r="Z8" s="95"/>
      <c r="AA8" s="95"/>
      <c r="AB8" s="95"/>
      <c r="AC8" s="95"/>
      <c r="AD8" s="32"/>
      <c r="AE8" s="32"/>
      <c r="AF8" s="132"/>
      <c r="AG8" s="95"/>
      <c r="AH8" s="76"/>
      <c r="AI8" s="88"/>
      <c r="AJ8" s="46"/>
    </row>
    <row r="9" spans="1:36" ht="22.5" customHeight="1">
      <c r="A9" s="31">
        <v>6</v>
      </c>
      <c r="B9" s="15"/>
      <c r="C9" s="16"/>
      <c r="D9" s="75" t="e">
        <f>VLOOKUP(C9,都道府県コード等!A9:B55,2)</f>
        <v>#N/A</v>
      </c>
      <c r="E9" s="16"/>
      <c r="F9" s="15"/>
      <c r="G9" s="76"/>
      <c r="H9" s="15"/>
      <c r="I9" s="15"/>
      <c r="J9" s="106"/>
      <c r="K9" s="134"/>
      <c r="L9" s="17"/>
      <c r="M9" s="17"/>
      <c r="N9" s="83">
        <f t="shared" si="0"/>
        <v>0</v>
      </c>
      <c r="O9" s="83">
        <f t="shared" si="1"/>
        <v>0</v>
      </c>
      <c r="P9" s="22"/>
      <c r="Q9" s="38"/>
      <c r="R9" s="95"/>
      <c r="S9" s="95"/>
      <c r="T9" s="95"/>
      <c r="U9" s="95"/>
      <c r="V9" s="95"/>
      <c r="W9" s="95"/>
      <c r="X9" s="95"/>
      <c r="Y9" s="95"/>
      <c r="Z9" s="95"/>
      <c r="AA9" s="95"/>
      <c r="AB9" s="95"/>
      <c r="AC9" s="95"/>
      <c r="AD9" s="32"/>
      <c r="AE9" s="32"/>
      <c r="AF9" s="132"/>
      <c r="AG9" s="95"/>
      <c r="AH9" s="76"/>
      <c r="AI9" s="88"/>
      <c r="AJ9" s="46"/>
    </row>
    <row r="10" spans="1:36" ht="22.5" customHeight="1">
      <c r="A10" s="31">
        <v>7</v>
      </c>
      <c r="B10" s="15"/>
      <c r="C10" s="16"/>
      <c r="D10" s="75" t="e">
        <f>VLOOKUP(C10,都道府県コード等!A10:B56,2)</f>
        <v>#N/A</v>
      </c>
      <c r="E10" s="16"/>
      <c r="F10" s="15"/>
      <c r="G10" s="76"/>
      <c r="H10" s="15"/>
      <c r="I10" s="15"/>
      <c r="J10" s="106"/>
      <c r="K10" s="134"/>
      <c r="L10" s="17"/>
      <c r="M10" s="17"/>
      <c r="N10" s="83">
        <f t="shared" si="0"/>
        <v>0</v>
      </c>
      <c r="O10" s="83">
        <f t="shared" si="1"/>
        <v>0</v>
      </c>
      <c r="P10" s="22"/>
      <c r="Q10" s="38"/>
      <c r="R10" s="95"/>
      <c r="S10" s="95"/>
      <c r="T10" s="95"/>
      <c r="U10" s="95"/>
      <c r="V10" s="95"/>
      <c r="W10" s="95"/>
      <c r="X10" s="95"/>
      <c r="Y10" s="95"/>
      <c r="Z10" s="95"/>
      <c r="AA10" s="95"/>
      <c r="AB10" s="95"/>
      <c r="AC10" s="95"/>
      <c r="AD10" s="32"/>
      <c r="AE10" s="32"/>
      <c r="AF10" s="132"/>
      <c r="AG10" s="95"/>
      <c r="AH10" s="76"/>
      <c r="AI10" s="88"/>
      <c r="AJ10" s="46"/>
    </row>
    <row r="11" spans="1:36" ht="22.5" customHeight="1">
      <c r="A11" s="31">
        <v>8</v>
      </c>
      <c r="B11" s="15"/>
      <c r="C11" s="16"/>
      <c r="D11" s="75" t="e">
        <f>VLOOKUP(C11,都道府県コード等!A11:B57,2)</f>
        <v>#N/A</v>
      </c>
      <c r="E11" s="16"/>
      <c r="F11" s="15"/>
      <c r="G11" s="76"/>
      <c r="H11" s="15"/>
      <c r="I11" s="15"/>
      <c r="J11" s="106"/>
      <c r="K11" s="134"/>
      <c r="L11" s="17"/>
      <c r="M11" s="17"/>
      <c r="N11" s="83">
        <f t="shared" si="0"/>
        <v>0</v>
      </c>
      <c r="O11" s="83">
        <f t="shared" si="1"/>
        <v>0</v>
      </c>
      <c r="P11" s="22"/>
      <c r="Q11" s="38"/>
      <c r="R11" s="95"/>
      <c r="S11" s="95"/>
      <c r="T11" s="95"/>
      <c r="U11" s="95"/>
      <c r="V11" s="95"/>
      <c r="W11" s="95"/>
      <c r="X11" s="95"/>
      <c r="Y11" s="95"/>
      <c r="Z11" s="95"/>
      <c r="AA11" s="95"/>
      <c r="AB11" s="95"/>
      <c r="AC11" s="95"/>
      <c r="AD11" s="32"/>
      <c r="AE11" s="32"/>
      <c r="AF11" s="132"/>
      <c r="AG11" s="95"/>
      <c r="AH11" s="76"/>
      <c r="AI11" s="88"/>
      <c r="AJ11" s="46"/>
    </row>
    <row r="12" spans="1:36" ht="22.5" customHeight="1">
      <c r="A12" s="31">
        <v>9</v>
      </c>
      <c r="B12" s="15"/>
      <c r="C12" s="16"/>
      <c r="D12" s="75" t="e">
        <f>VLOOKUP(C12,都道府県コード等!A12:B58,2)</f>
        <v>#N/A</v>
      </c>
      <c r="E12" s="16"/>
      <c r="F12" s="15"/>
      <c r="G12" s="76"/>
      <c r="H12" s="15"/>
      <c r="I12" s="15"/>
      <c r="J12" s="106"/>
      <c r="K12" s="134"/>
      <c r="L12" s="17"/>
      <c r="M12" s="17"/>
      <c r="N12" s="83">
        <f t="shared" si="0"/>
        <v>0</v>
      </c>
      <c r="O12" s="83">
        <f t="shared" si="1"/>
        <v>0</v>
      </c>
      <c r="P12" s="22"/>
      <c r="Q12" s="38"/>
      <c r="R12" s="95"/>
      <c r="S12" s="95"/>
      <c r="T12" s="95"/>
      <c r="U12" s="95"/>
      <c r="V12" s="95"/>
      <c r="W12" s="95"/>
      <c r="X12" s="95"/>
      <c r="Y12" s="95"/>
      <c r="Z12" s="95"/>
      <c r="AA12" s="95"/>
      <c r="AB12" s="95"/>
      <c r="AC12" s="95"/>
      <c r="AD12" s="32"/>
      <c r="AE12" s="32"/>
      <c r="AF12" s="132"/>
      <c r="AG12" s="95"/>
      <c r="AH12" s="76"/>
      <c r="AI12" s="88"/>
      <c r="AJ12" s="46"/>
    </row>
    <row r="13" spans="1:36" ht="22.5" customHeight="1">
      <c r="A13" s="31">
        <v>10</v>
      </c>
      <c r="B13" s="15"/>
      <c r="C13" s="16"/>
      <c r="D13" s="75" t="e">
        <f>VLOOKUP(C13,都道府県コード等!A13:B59,2)</f>
        <v>#N/A</v>
      </c>
      <c r="E13" s="16"/>
      <c r="F13" s="15"/>
      <c r="G13" s="76"/>
      <c r="H13" s="15"/>
      <c r="I13" s="15"/>
      <c r="J13" s="106"/>
      <c r="K13" s="134"/>
      <c r="L13" s="17"/>
      <c r="M13" s="17"/>
      <c r="N13" s="83">
        <f t="shared" si="0"/>
        <v>0</v>
      </c>
      <c r="O13" s="83">
        <f t="shared" si="1"/>
        <v>0</v>
      </c>
      <c r="P13" s="22"/>
      <c r="Q13" s="38"/>
      <c r="R13" s="95"/>
      <c r="S13" s="95"/>
      <c r="T13" s="95"/>
      <c r="U13" s="95"/>
      <c r="V13" s="95"/>
      <c r="W13" s="95"/>
      <c r="X13" s="95"/>
      <c r="Y13" s="95"/>
      <c r="Z13" s="95"/>
      <c r="AA13" s="95"/>
      <c r="AB13" s="95"/>
      <c r="AC13" s="95"/>
      <c r="AD13" s="32"/>
      <c r="AE13" s="32"/>
      <c r="AF13" s="132"/>
      <c r="AG13" s="95"/>
      <c r="AH13" s="76"/>
      <c r="AI13" s="88"/>
      <c r="AJ13" s="46"/>
    </row>
    <row r="14" spans="1:36" ht="22.5" customHeight="1">
      <c r="A14" s="31">
        <v>11</v>
      </c>
      <c r="B14" s="15"/>
      <c r="C14" s="16"/>
      <c r="D14" s="75" t="e">
        <f>VLOOKUP(C14,都道府県コード等!A14:B60,2)</f>
        <v>#N/A</v>
      </c>
      <c r="E14" s="16"/>
      <c r="F14" s="15"/>
      <c r="G14" s="76"/>
      <c r="H14" s="15"/>
      <c r="I14" s="15"/>
      <c r="J14" s="106"/>
      <c r="K14" s="134"/>
      <c r="L14" s="17"/>
      <c r="M14" s="17"/>
      <c r="N14" s="83">
        <f t="shared" si="0"/>
        <v>0</v>
      </c>
      <c r="O14" s="83">
        <f t="shared" si="1"/>
        <v>0</v>
      </c>
      <c r="P14" s="22"/>
      <c r="Q14" s="38"/>
      <c r="R14" s="95"/>
      <c r="S14" s="95"/>
      <c r="T14" s="95"/>
      <c r="U14" s="95"/>
      <c r="V14" s="95"/>
      <c r="W14" s="95"/>
      <c r="X14" s="95"/>
      <c r="Y14" s="95"/>
      <c r="Z14" s="95"/>
      <c r="AA14" s="95"/>
      <c r="AB14" s="95"/>
      <c r="AC14" s="95"/>
      <c r="AD14" s="32"/>
      <c r="AE14" s="32"/>
      <c r="AF14" s="132"/>
      <c r="AG14" s="95"/>
      <c r="AH14" s="76"/>
      <c r="AI14" s="88"/>
      <c r="AJ14" s="46"/>
    </row>
    <row r="15" spans="1:36" ht="22.5" customHeight="1">
      <c r="A15" s="31">
        <v>12</v>
      </c>
      <c r="B15" s="15"/>
      <c r="C15" s="16"/>
      <c r="D15" s="75" t="e">
        <f>VLOOKUP(C15,都道府県コード等!A15:B61,2)</f>
        <v>#N/A</v>
      </c>
      <c r="E15" s="16"/>
      <c r="F15" s="15"/>
      <c r="G15" s="76"/>
      <c r="H15" s="15"/>
      <c r="I15" s="15"/>
      <c r="J15" s="106"/>
      <c r="K15" s="134"/>
      <c r="L15" s="17"/>
      <c r="M15" s="17"/>
      <c r="N15" s="83">
        <f t="shared" si="0"/>
        <v>0</v>
      </c>
      <c r="O15" s="83">
        <f t="shared" si="1"/>
        <v>0</v>
      </c>
      <c r="P15" s="22"/>
      <c r="Q15" s="38"/>
      <c r="R15" s="95"/>
      <c r="S15" s="95"/>
      <c r="T15" s="95"/>
      <c r="U15" s="95"/>
      <c r="V15" s="95"/>
      <c r="W15" s="95"/>
      <c r="X15" s="95"/>
      <c r="Y15" s="95"/>
      <c r="Z15" s="95"/>
      <c r="AA15" s="95"/>
      <c r="AB15" s="95"/>
      <c r="AC15" s="95"/>
      <c r="AD15" s="32"/>
      <c r="AE15" s="32"/>
      <c r="AF15" s="132"/>
      <c r="AG15" s="95"/>
      <c r="AH15" s="76"/>
      <c r="AI15" s="88"/>
      <c r="AJ15" s="46"/>
    </row>
    <row r="16" spans="1:36" ht="22.5" customHeight="1">
      <c r="A16" s="31">
        <v>13</v>
      </c>
      <c r="B16" s="15"/>
      <c r="C16" s="16"/>
      <c r="D16" s="75" t="e">
        <f>VLOOKUP(C16,都道府県コード等!A16:B62,2)</f>
        <v>#N/A</v>
      </c>
      <c r="E16" s="16"/>
      <c r="F16" s="15"/>
      <c r="G16" s="76"/>
      <c r="H16" s="15"/>
      <c r="I16" s="15"/>
      <c r="J16" s="106"/>
      <c r="K16" s="134"/>
      <c r="L16" s="17"/>
      <c r="M16" s="17"/>
      <c r="N16" s="83">
        <f t="shared" si="0"/>
        <v>0</v>
      </c>
      <c r="O16" s="83">
        <f t="shared" si="1"/>
        <v>0</v>
      </c>
      <c r="P16" s="22"/>
      <c r="Q16" s="38"/>
      <c r="R16" s="95"/>
      <c r="S16" s="95"/>
      <c r="T16" s="95"/>
      <c r="U16" s="95"/>
      <c r="V16" s="95"/>
      <c r="W16" s="95"/>
      <c r="X16" s="95"/>
      <c r="Y16" s="95"/>
      <c r="Z16" s="95"/>
      <c r="AA16" s="95"/>
      <c r="AB16" s="95"/>
      <c r="AC16" s="95"/>
      <c r="AD16" s="32"/>
      <c r="AE16" s="32"/>
      <c r="AF16" s="132"/>
      <c r="AG16" s="95"/>
      <c r="AH16" s="76"/>
      <c r="AI16" s="88"/>
      <c r="AJ16" s="46"/>
    </row>
    <row r="17" spans="1:36" ht="22.5" customHeight="1">
      <c r="A17" s="31">
        <v>14</v>
      </c>
      <c r="B17" s="15"/>
      <c r="C17" s="16"/>
      <c r="D17" s="75" t="e">
        <f>VLOOKUP(C17,都道府県コード等!A17:B63,2)</f>
        <v>#N/A</v>
      </c>
      <c r="E17" s="16"/>
      <c r="F17" s="15"/>
      <c r="G17" s="76"/>
      <c r="H17" s="15"/>
      <c r="I17" s="15"/>
      <c r="J17" s="106"/>
      <c r="K17" s="134"/>
      <c r="L17" s="17"/>
      <c r="M17" s="17"/>
      <c r="N17" s="83">
        <f t="shared" si="0"/>
        <v>0</v>
      </c>
      <c r="O17" s="83">
        <f t="shared" si="1"/>
        <v>0</v>
      </c>
      <c r="P17" s="22"/>
      <c r="Q17" s="38"/>
      <c r="R17" s="95"/>
      <c r="S17" s="95"/>
      <c r="T17" s="95"/>
      <c r="U17" s="95"/>
      <c r="V17" s="95"/>
      <c r="W17" s="95"/>
      <c r="X17" s="95"/>
      <c r="Y17" s="95"/>
      <c r="Z17" s="95"/>
      <c r="AA17" s="95"/>
      <c r="AB17" s="95"/>
      <c r="AC17" s="95"/>
      <c r="AD17" s="32"/>
      <c r="AE17" s="32"/>
      <c r="AF17" s="132"/>
      <c r="AG17" s="95"/>
      <c r="AH17" s="76"/>
      <c r="AI17" s="88"/>
      <c r="AJ17" s="46"/>
    </row>
    <row r="18" spans="1:36" ht="22.5" customHeight="1">
      <c r="A18" s="31">
        <v>15</v>
      </c>
      <c r="B18" s="15"/>
      <c r="C18" s="16"/>
      <c r="D18" s="75" t="e">
        <f>VLOOKUP(C18,都道府県コード等!A18:B64,2)</f>
        <v>#N/A</v>
      </c>
      <c r="E18" s="16"/>
      <c r="F18" s="15"/>
      <c r="G18" s="76"/>
      <c r="H18" s="15"/>
      <c r="I18" s="15"/>
      <c r="J18" s="106"/>
      <c r="K18" s="134"/>
      <c r="L18" s="17"/>
      <c r="M18" s="17"/>
      <c r="N18" s="83">
        <f t="shared" si="0"/>
        <v>0</v>
      </c>
      <c r="O18" s="83">
        <f t="shared" si="1"/>
        <v>0</v>
      </c>
      <c r="P18" s="22"/>
      <c r="Q18" s="38"/>
      <c r="R18" s="95"/>
      <c r="S18" s="95"/>
      <c r="T18" s="95"/>
      <c r="U18" s="95"/>
      <c r="V18" s="95"/>
      <c r="W18" s="95"/>
      <c r="X18" s="95"/>
      <c r="Y18" s="95"/>
      <c r="Z18" s="95"/>
      <c r="AA18" s="95"/>
      <c r="AB18" s="95"/>
      <c r="AC18" s="95"/>
      <c r="AD18" s="32"/>
      <c r="AE18" s="32"/>
      <c r="AF18" s="132"/>
      <c r="AG18" s="95"/>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8"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50" t="s">
        <v>1</v>
      </c>
      <c r="B3" s="150" t="s">
        <v>2</v>
      </c>
      <c r="C3" s="141" t="s">
        <v>3</v>
      </c>
      <c r="D3" s="139" t="s">
        <v>4</v>
      </c>
      <c r="E3" s="150" t="s">
        <v>5</v>
      </c>
      <c r="F3" s="141" t="s">
        <v>144</v>
      </c>
      <c r="G3" s="142" t="s">
        <v>134</v>
      </c>
      <c r="H3" s="150" t="s">
        <v>6</v>
      </c>
      <c r="I3" s="150" t="s">
        <v>7</v>
      </c>
      <c r="J3" s="153" t="s">
        <v>209</v>
      </c>
      <c r="K3" s="142" t="s">
        <v>207</v>
      </c>
      <c r="L3" s="147" t="s">
        <v>8</v>
      </c>
      <c r="M3" s="151" t="s">
        <v>279</v>
      </c>
      <c r="N3" s="149" t="s">
        <v>9</v>
      </c>
      <c r="O3" s="147" t="s">
        <v>10</v>
      </c>
      <c r="P3" s="147"/>
      <c r="Q3" s="149" t="s">
        <v>11</v>
      </c>
      <c r="R3" s="147" t="s">
        <v>12</v>
      </c>
      <c r="S3" s="147"/>
      <c r="T3" s="141" t="s">
        <v>135</v>
      </c>
      <c r="U3" s="141" t="s">
        <v>136</v>
      </c>
      <c r="V3" s="141" t="s">
        <v>139</v>
      </c>
      <c r="W3" s="141" t="s">
        <v>138</v>
      </c>
      <c r="X3" s="141" t="s">
        <v>137</v>
      </c>
      <c r="Y3" s="139" t="s">
        <v>140</v>
      </c>
      <c r="Z3" s="141" t="s">
        <v>147</v>
      </c>
      <c r="AA3" s="139" t="s">
        <v>13</v>
      </c>
      <c r="AB3" s="142" t="s">
        <v>14</v>
      </c>
      <c r="AC3" s="143" t="s">
        <v>280</v>
      </c>
      <c r="AD3" s="143" t="s">
        <v>15</v>
      </c>
      <c r="AE3" s="144" t="s">
        <v>285</v>
      </c>
      <c r="AF3" s="145" t="s">
        <v>145</v>
      </c>
      <c r="AG3" s="140" t="s">
        <v>16</v>
      </c>
    </row>
    <row r="4" spans="1:33" s="14" customFormat="1" ht="58.5" customHeight="1">
      <c r="A4" s="150"/>
      <c r="B4" s="150"/>
      <c r="C4" s="141"/>
      <c r="D4" s="139"/>
      <c r="E4" s="150"/>
      <c r="F4" s="141"/>
      <c r="G4" s="154"/>
      <c r="H4" s="150"/>
      <c r="I4" s="150"/>
      <c r="J4" s="153"/>
      <c r="K4" s="142"/>
      <c r="L4" s="148"/>
      <c r="M4" s="152"/>
      <c r="N4" s="149"/>
      <c r="O4" s="85" t="s">
        <v>17</v>
      </c>
      <c r="P4" s="86" t="s">
        <v>18</v>
      </c>
      <c r="Q4" s="149"/>
      <c r="R4" s="85" t="s">
        <v>19</v>
      </c>
      <c r="S4" s="86" t="s">
        <v>20</v>
      </c>
      <c r="T4" s="150"/>
      <c r="U4" s="141"/>
      <c r="V4" s="141"/>
      <c r="W4" s="141"/>
      <c r="X4" s="141"/>
      <c r="Y4" s="139"/>
      <c r="Z4" s="141"/>
      <c r="AA4" s="139"/>
      <c r="AB4" s="142"/>
      <c r="AC4" s="143"/>
      <c r="AD4" s="143"/>
      <c r="AE4" s="144"/>
      <c r="AF4" s="146"/>
      <c r="AG4" s="140"/>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tabSelected="1" view="pageBreakPreview" topLeftCell="F1" zoomScale="80" zoomScaleNormal="100" zoomScaleSheetLayoutView="80" workbookViewId="0">
      <pane ySplit="3" topLeftCell="A4" activePane="bottomLeft" state="frozen"/>
      <selection activeCell="AE5" sqref="AE5"/>
      <selection pane="bottomLeft" activeCell="AE5" sqref="AE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2"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15"/>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tabSelected="1" view="pageBreakPreview" topLeftCell="F1" zoomScale="80" zoomScaleNormal="100" zoomScaleSheetLayoutView="80" workbookViewId="0">
      <pane ySplit="3" topLeftCell="A4" activePane="bottomLeft" state="frozen"/>
      <selection activeCell="AE5" sqref="AE5"/>
      <selection pane="bottomLeft" activeCell="AE5" sqref="AE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2"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15"/>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tabSelected="1" view="pageBreakPreview" topLeftCell="I1" zoomScale="80" zoomScaleNormal="100" zoomScaleSheetLayoutView="80" workbookViewId="0">
      <pane ySplit="3" topLeftCell="A4" activePane="bottomLeft" state="frozen"/>
      <selection activeCell="AE5" sqref="AE5"/>
      <selection pane="bottomLeft" activeCell="AE5" sqref="AE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2"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15"/>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tabSelected="1" view="pageBreakPreview" topLeftCell="E1" zoomScale="80" zoomScaleNormal="100" zoomScaleSheetLayoutView="80" workbookViewId="0">
      <pane ySplit="3" topLeftCell="A4" activePane="bottomLeft" state="frozen"/>
      <selection activeCell="AE5" sqref="AE5"/>
      <selection pane="bottomLeft" activeCell="AE5" sqref="AE5"/>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13" t="s">
        <v>206</v>
      </c>
    </row>
    <row r="2" spans="1:36" s="14" customFormat="1" ht="36" customHeight="1">
      <c r="A2" s="90" t="s">
        <v>193</v>
      </c>
      <c r="O2" s="21"/>
      <c r="P2" s="21"/>
      <c r="AJ2" s="39"/>
    </row>
    <row r="3" spans="1:36" s="14" customFormat="1" ht="120.75" customHeight="1">
      <c r="A3" s="42" t="s">
        <v>1</v>
      </c>
      <c r="B3" s="43" t="s">
        <v>2</v>
      </c>
      <c r="C3" s="43" t="s">
        <v>3</v>
      </c>
      <c r="D3" s="107" t="s">
        <v>4</v>
      </c>
      <c r="E3" s="43" t="s">
        <v>5</v>
      </c>
      <c r="F3" s="43" t="s">
        <v>83</v>
      </c>
      <c r="G3" s="108" t="s">
        <v>84</v>
      </c>
      <c r="H3" s="43" t="s">
        <v>6</v>
      </c>
      <c r="I3" s="43" t="s">
        <v>7</v>
      </c>
      <c r="J3" s="109" t="s">
        <v>113</v>
      </c>
      <c r="K3" s="43" t="s">
        <v>114</v>
      </c>
      <c r="L3" s="43" t="s">
        <v>86</v>
      </c>
      <c r="M3" s="43" t="s">
        <v>87</v>
      </c>
      <c r="N3" s="109" t="s">
        <v>88</v>
      </c>
      <c r="O3" s="110" t="s">
        <v>89</v>
      </c>
      <c r="P3" s="111" t="s">
        <v>166</v>
      </c>
      <c r="Q3" s="102" t="s">
        <v>209</v>
      </c>
      <c r="R3" s="112" t="s">
        <v>115</v>
      </c>
      <c r="S3" s="112" t="s">
        <v>194</v>
      </c>
      <c r="T3" s="109" t="s">
        <v>195</v>
      </c>
      <c r="U3" s="109" t="s">
        <v>196</v>
      </c>
      <c r="V3" s="109" t="s">
        <v>197</v>
      </c>
      <c r="W3" s="112" t="s">
        <v>198</v>
      </c>
      <c r="X3" s="112" t="s">
        <v>199</v>
      </c>
      <c r="Y3" s="112" t="s">
        <v>200</v>
      </c>
      <c r="Z3" s="112" t="s">
        <v>201</v>
      </c>
      <c r="AA3" s="112" t="s">
        <v>202</v>
      </c>
      <c r="AB3" s="112" t="s">
        <v>203</v>
      </c>
      <c r="AC3" s="112" t="s">
        <v>266</v>
      </c>
      <c r="AD3" s="56" t="s">
        <v>283</v>
      </c>
      <c r="AE3" s="19" t="s">
        <v>149</v>
      </c>
      <c r="AF3" s="95" t="s">
        <v>14</v>
      </c>
      <c r="AG3" s="95" t="s">
        <v>92</v>
      </c>
      <c r="AH3" s="95" t="s">
        <v>182</v>
      </c>
      <c r="AI3" s="74" t="s">
        <v>145</v>
      </c>
      <c r="AJ3" s="43" t="s">
        <v>16</v>
      </c>
    </row>
    <row r="4" spans="1:36" ht="23.25" customHeight="1">
      <c r="A4" s="31">
        <v>1</v>
      </c>
      <c r="B4" s="15"/>
      <c r="C4" s="16"/>
      <c r="D4" s="75" t="e">
        <f>VLOOKUP(C4,都道府県コード等!A4:B50,2)</f>
        <v>#N/A</v>
      </c>
      <c r="E4" s="16"/>
      <c r="F4" s="15"/>
      <c r="G4" s="76"/>
      <c r="H4" s="15"/>
      <c r="I4" s="15"/>
      <c r="J4" s="106"/>
      <c r="K4" s="45"/>
      <c r="L4" s="17"/>
      <c r="M4" s="17"/>
      <c r="N4" s="96"/>
      <c r="O4" s="83">
        <f>ROUNDDOWN(MIN(M4,N4),0)</f>
        <v>0</v>
      </c>
      <c r="P4" s="22"/>
      <c r="Q4" s="115"/>
      <c r="R4" s="95"/>
      <c r="S4" s="95"/>
      <c r="T4" s="95"/>
      <c r="U4" s="95"/>
      <c r="V4" s="95"/>
      <c r="W4" s="95"/>
      <c r="X4" s="95"/>
      <c r="Y4" s="95"/>
      <c r="Z4" s="95"/>
      <c r="AA4" s="95"/>
      <c r="AB4" s="95"/>
      <c r="AC4" s="95"/>
      <c r="AD4" s="57"/>
      <c r="AE4" s="32"/>
      <c r="AF4" s="95"/>
      <c r="AG4" s="76"/>
      <c r="AH4" s="76"/>
      <c r="AI4" s="88"/>
      <c r="AJ4" s="46"/>
    </row>
    <row r="5" spans="1:36" ht="23.25" customHeight="1">
      <c r="A5" s="31">
        <v>2</v>
      </c>
      <c r="B5" s="15"/>
      <c r="C5" s="16"/>
      <c r="D5" s="75" t="e">
        <f>VLOOKUP(C5,都道府県コード等!A5:B51,2)</f>
        <v>#N/A</v>
      </c>
      <c r="E5" s="16"/>
      <c r="F5" s="15"/>
      <c r="G5" s="76"/>
      <c r="H5" s="15"/>
      <c r="I5" s="15"/>
      <c r="J5" s="106"/>
      <c r="K5" s="45"/>
      <c r="L5" s="17"/>
      <c r="M5" s="17"/>
      <c r="N5" s="96"/>
      <c r="O5" s="83">
        <f t="shared" ref="O5:O18" si="0">ROUNDDOWN(MIN(M5,N5),0)</f>
        <v>0</v>
      </c>
      <c r="P5" s="22"/>
      <c r="Q5" s="38"/>
      <c r="R5" s="95"/>
      <c r="S5" s="95"/>
      <c r="T5" s="95"/>
      <c r="U5" s="95"/>
      <c r="V5" s="95"/>
      <c r="W5" s="95"/>
      <c r="X5" s="95"/>
      <c r="Y5" s="95"/>
      <c r="Z5" s="95"/>
      <c r="AA5" s="95"/>
      <c r="AB5" s="95"/>
      <c r="AC5" s="95"/>
      <c r="AD5" s="32"/>
      <c r="AE5" s="32"/>
      <c r="AF5" s="95"/>
      <c r="AG5" s="76"/>
      <c r="AH5" s="76"/>
      <c r="AI5" s="88"/>
      <c r="AJ5" s="46"/>
    </row>
    <row r="6" spans="1:36" ht="23.25" customHeight="1">
      <c r="A6" s="31">
        <v>3</v>
      </c>
      <c r="B6" s="15"/>
      <c r="C6" s="16"/>
      <c r="D6" s="75" t="e">
        <f>VLOOKUP(C6,都道府県コード等!A6:B52,2)</f>
        <v>#N/A</v>
      </c>
      <c r="E6" s="16"/>
      <c r="F6" s="15"/>
      <c r="G6" s="76"/>
      <c r="H6" s="15"/>
      <c r="I6" s="15"/>
      <c r="J6" s="106"/>
      <c r="K6" s="45"/>
      <c r="L6" s="17"/>
      <c r="M6" s="17"/>
      <c r="N6" s="96"/>
      <c r="O6" s="83">
        <f t="shared" si="0"/>
        <v>0</v>
      </c>
      <c r="P6" s="22"/>
      <c r="Q6" s="38"/>
      <c r="R6" s="95"/>
      <c r="S6" s="95"/>
      <c r="T6" s="95"/>
      <c r="U6" s="95"/>
      <c r="V6" s="95"/>
      <c r="W6" s="95"/>
      <c r="X6" s="95"/>
      <c r="Y6" s="95"/>
      <c r="Z6" s="95"/>
      <c r="AA6" s="95"/>
      <c r="AB6" s="95"/>
      <c r="AC6" s="95"/>
      <c r="AD6" s="32"/>
      <c r="AE6" s="32"/>
      <c r="AF6" s="95"/>
      <c r="AG6" s="76"/>
      <c r="AH6" s="76"/>
      <c r="AI6" s="88"/>
      <c r="AJ6" s="46"/>
    </row>
    <row r="7" spans="1:36" ht="23.25" customHeight="1">
      <c r="A7" s="31">
        <v>4</v>
      </c>
      <c r="B7" s="15"/>
      <c r="C7" s="16"/>
      <c r="D7" s="75" t="e">
        <f>VLOOKUP(C7,都道府県コード等!A7:B53,2)</f>
        <v>#N/A</v>
      </c>
      <c r="E7" s="16"/>
      <c r="F7" s="15"/>
      <c r="G7" s="76"/>
      <c r="H7" s="15"/>
      <c r="I7" s="15"/>
      <c r="J7" s="106"/>
      <c r="K7" s="45"/>
      <c r="L7" s="17"/>
      <c r="M7" s="17"/>
      <c r="N7" s="96"/>
      <c r="O7" s="83">
        <f t="shared" si="0"/>
        <v>0</v>
      </c>
      <c r="P7" s="22"/>
      <c r="Q7" s="38"/>
      <c r="R7" s="95"/>
      <c r="S7" s="95"/>
      <c r="T7" s="95"/>
      <c r="U7" s="95"/>
      <c r="V7" s="95"/>
      <c r="W7" s="95"/>
      <c r="X7" s="95"/>
      <c r="Y7" s="95"/>
      <c r="Z7" s="95"/>
      <c r="AA7" s="95"/>
      <c r="AB7" s="95"/>
      <c r="AC7" s="95"/>
      <c r="AD7" s="32"/>
      <c r="AE7" s="32"/>
      <c r="AF7" s="95"/>
      <c r="AG7" s="76"/>
      <c r="AH7" s="76"/>
      <c r="AI7" s="88"/>
      <c r="AJ7" s="46"/>
    </row>
    <row r="8" spans="1:36" ht="23.25" customHeight="1">
      <c r="A8" s="31">
        <v>5</v>
      </c>
      <c r="B8" s="15"/>
      <c r="C8" s="16"/>
      <c r="D8" s="75" t="e">
        <f>VLOOKUP(C8,都道府県コード等!A8:B54,2)</f>
        <v>#N/A</v>
      </c>
      <c r="E8" s="16"/>
      <c r="F8" s="15"/>
      <c r="G8" s="76"/>
      <c r="H8" s="15"/>
      <c r="I8" s="15"/>
      <c r="J8" s="106"/>
      <c r="K8" s="45"/>
      <c r="L8" s="17"/>
      <c r="M8" s="17"/>
      <c r="N8" s="96"/>
      <c r="O8" s="83">
        <f t="shared" si="0"/>
        <v>0</v>
      </c>
      <c r="P8" s="22"/>
      <c r="Q8" s="38"/>
      <c r="R8" s="95"/>
      <c r="S8" s="95"/>
      <c r="T8" s="95"/>
      <c r="U8" s="95"/>
      <c r="V8" s="95"/>
      <c r="W8" s="95"/>
      <c r="X8" s="95"/>
      <c r="Y8" s="95"/>
      <c r="Z8" s="95"/>
      <c r="AA8" s="95"/>
      <c r="AB8" s="95"/>
      <c r="AC8" s="95"/>
      <c r="AD8" s="32"/>
      <c r="AE8" s="32"/>
      <c r="AF8" s="95"/>
      <c r="AG8" s="76"/>
      <c r="AH8" s="76"/>
      <c r="AI8" s="88"/>
      <c r="AJ8" s="46"/>
    </row>
    <row r="9" spans="1:36" ht="23.25" customHeight="1">
      <c r="A9" s="31">
        <v>6</v>
      </c>
      <c r="B9" s="15"/>
      <c r="C9" s="16"/>
      <c r="D9" s="75" t="e">
        <f>VLOOKUP(C9,都道府県コード等!A9:B55,2)</f>
        <v>#N/A</v>
      </c>
      <c r="E9" s="16"/>
      <c r="F9" s="15"/>
      <c r="G9" s="76"/>
      <c r="H9" s="15"/>
      <c r="I9" s="15"/>
      <c r="J9" s="106"/>
      <c r="K9" s="45"/>
      <c r="L9" s="17"/>
      <c r="M9" s="17"/>
      <c r="N9" s="96"/>
      <c r="O9" s="83">
        <f t="shared" si="0"/>
        <v>0</v>
      </c>
      <c r="P9" s="22"/>
      <c r="Q9" s="38"/>
      <c r="R9" s="95"/>
      <c r="S9" s="95"/>
      <c r="T9" s="95"/>
      <c r="U9" s="95"/>
      <c r="V9" s="95"/>
      <c r="W9" s="95"/>
      <c r="X9" s="95"/>
      <c r="Y9" s="95"/>
      <c r="Z9" s="95"/>
      <c r="AA9" s="95"/>
      <c r="AB9" s="95"/>
      <c r="AC9" s="95"/>
      <c r="AD9" s="32"/>
      <c r="AE9" s="32"/>
      <c r="AF9" s="95"/>
      <c r="AG9" s="76"/>
      <c r="AH9" s="76"/>
      <c r="AI9" s="88"/>
      <c r="AJ9" s="46"/>
    </row>
    <row r="10" spans="1:36" ht="23.25" customHeight="1">
      <c r="A10" s="31">
        <v>7</v>
      </c>
      <c r="B10" s="15"/>
      <c r="C10" s="16"/>
      <c r="D10" s="75" t="e">
        <f>VLOOKUP(C10,都道府県コード等!A10:B56,2)</f>
        <v>#N/A</v>
      </c>
      <c r="E10" s="16"/>
      <c r="F10" s="15"/>
      <c r="G10" s="76"/>
      <c r="H10" s="15"/>
      <c r="I10" s="15"/>
      <c r="J10" s="106"/>
      <c r="K10" s="45"/>
      <c r="L10" s="17"/>
      <c r="M10" s="17"/>
      <c r="N10" s="96"/>
      <c r="O10" s="83">
        <f t="shared" si="0"/>
        <v>0</v>
      </c>
      <c r="P10" s="22"/>
      <c r="Q10" s="38"/>
      <c r="R10" s="95"/>
      <c r="S10" s="95"/>
      <c r="T10" s="95"/>
      <c r="U10" s="95"/>
      <c r="V10" s="95"/>
      <c r="W10" s="95"/>
      <c r="X10" s="95"/>
      <c r="Y10" s="95"/>
      <c r="Z10" s="95"/>
      <c r="AA10" s="95"/>
      <c r="AB10" s="95"/>
      <c r="AC10" s="95"/>
      <c r="AD10" s="32"/>
      <c r="AE10" s="32"/>
      <c r="AF10" s="95"/>
      <c r="AG10" s="76"/>
      <c r="AH10" s="76"/>
      <c r="AI10" s="88"/>
      <c r="AJ10" s="46"/>
    </row>
    <row r="11" spans="1:36" ht="23.25" customHeight="1">
      <c r="A11" s="31">
        <v>8</v>
      </c>
      <c r="B11" s="15"/>
      <c r="C11" s="16"/>
      <c r="D11" s="75" t="e">
        <f>VLOOKUP(C11,都道府県コード等!A11:B57,2)</f>
        <v>#N/A</v>
      </c>
      <c r="E11" s="16"/>
      <c r="F11" s="15"/>
      <c r="G11" s="76"/>
      <c r="H11" s="15"/>
      <c r="I11" s="15"/>
      <c r="J11" s="106"/>
      <c r="K11" s="45"/>
      <c r="L11" s="17"/>
      <c r="M11" s="17"/>
      <c r="N11" s="96"/>
      <c r="O11" s="83">
        <f t="shared" si="0"/>
        <v>0</v>
      </c>
      <c r="P11" s="22"/>
      <c r="Q11" s="38"/>
      <c r="R11" s="95"/>
      <c r="S11" s="95"/>
      <c r="T11" s="95"/>
      <c r="U11" s="95"/>
      <c r="V11" s="95"/>
      <c r="W11" s="95"/>
      <c r="X11" s="95"/>
      <c r="Y11" s="95"/>
      <c r="Z11" s="95"/>
      <c r="AA11" s="95"/>
      <c r="AB11" s="95"/>
      <c r="AC11" s="95"/>
      <c r="AD11" s="32"/>
      <c r="AE11" s="32"/>
      <c r="AF11" s="95"/>
      <c r="AG11" s="76"/>
      <c r="AH11" s="76"/>
      <c r="AI11" s="88"/>
      <c r="AJ11" s="46"/>
    </row>
    <row r="12" spans="1:36" ht="23.25" customHeight="1">
      <c r="A12" s="31">
        <v>9</v>
      </c>
      <c r="B12" s="15"/>
      <c r="C12" s="16"/>
      <c r="D12" s="75" t="e">
        <f>VLOOKUP(C12,都道府県コード等!A12:B58,2)</f>
        <v>#N/A</v>
      </c>
      <c r="E12" s="16"/>
      <c r="F12" s="15"/>
      <c r="G12" s="76"/>
      <c r="H12" s="15"/>
      <c r="I12" s="15"/>
      <c r="J12" s="106"/>
      <c r="K12" s="45"/>
      <c r="L12" s="17"/>
      <c r="M12" s="17"/>
      <c r="N12" s="96"/>
      <c r="O12" s="83">
        <f t="shared" si="0"/>
        <v>0</v>
      </c>
      <c r="P12" s="22"/>
      <c r="Q12" s="38"/>
      <c r="R12" s="95"/>
      <c r="S12" s="95"/>
      <c r="T12" s="95"/>
      <c r="U12" s="95"/>
      <c r="V12" s="95"/>
      <c r="W12" s="95"/>
      <c r="X12" s="95"/>
      <c r="Y12" s="95"/>
      <c r="Z12" s="95"/>
      <c r="AA12" s="95"/>
      <c r="AB12" s="95"/>
      <c r="AC12" s="95"/>
      <c r="AD12" s="32"/>
      <c r="AE12" s="32"/>
      <c r="AF12" s="95"/>
      <c r="AG12" s="76"/>
      <c r="AH12" s="76"/>
      <c r="AI12" s="88"/>
      <c r="AJ12" s="46"/>
    </row>
    <row r="13" spans="1:36" ht="23.25" customHeight="1">
      <c r="A13" s="31">
        <v>10</v>
      </c>
      <c r="B13" s="15"/>
      <c r="C13" s="16"/>
      <c r="D13" s="75" t="e">
        <f>VLOOKUP(C13,都道府県コード等!A13:B59,2)</f>
        <v>#N/A</v>
      </c>
      <c r="E13" s="16"/>
      <c r="F13" s="15"/>
      <c r="G13" s="76"/>
      <c r="H13" s="15"/>
      <c r="I13" s="15"/>
      <c r="J13" s="106"/>
      <c r="K13" s="45"/>
      <c r="L13" s="17"/>
      <c r="M13" s="17"/>
      <c r="N13" s="96"/>
      <c r="O13" s="83">
        <f t="shared" si="0"/>
        <v>0</v>
      </c>
      <c r="P13" s="22"/>
      <c r="Q13" s="38"/>
      <c r="R13" s="95"/>
      <c r="S13" s="95"/>
      <c r="T13" s="95"/>
      <c r="U13" s="95"/>
      <c r="V13" s="95"/>
      <c r="W13" s="95"/>
      <c r="X13" s="95"/>
      <c r="Y13" s="95"/>
      <c r="Z13" s="95"/>
      <c r="AA13" s="95"/>
      <c r="AB13" s="95"/>
      <c r="AC13" s="95"/>
      <c r="AD13" s="32"/>
      <c r="AE13" s="32"/>
      <c r="AF13" s="95"/>
      <c r="AG13" s="76"/>
      <c r="AH13" s="76"/>
      <c r="AI13" s="88"/>
      <c r="AJ13" s="46"/>
    </row>
    <row r="14" spans="1:36" ht="23.25" customHeight="1">
      <c r="A14" s="31">
        <v>11</v>
      </c>
      <c r="B14" s="15"/>
      <c r="C14" s="16"/>
      <c r="D14" s="75" t="e">
        <f>VLOOKUP(C14,都道府県コード等!A14:B60,2)</f>
        <v>#N/A</v>
      </c>
      <c r="E14" s="16"/>
      <c r="F14" s="15"/>
      <c r="G14" s="76"/>
      <c r="H14" s="15"/>
      <c r="I14" s="15"/>
      <c r="J14" s="106"/>
      <c r="K14" s="45"/>
      <c r="L14" s="17"/>
      <c r="M14" s="17"/>
      <c r="N14" s="96"/>
      <c r="O14" s="83">
        <f t="shared" si="0"/>
        <v>0</v>
      </c>
      <c r="P14" s="22"/>
      <c r="Q14" s="38"/>
      <c r="R14" s="95"/>
      <c r="S14" s="95"/>
      <c r="T14" s="95"/>
      <c r="U14" s="95"/>
      <c r="V14" s="95"/>
      <c r="W14" s="95"/>
      <c r="X14" s="95"/>
      <c r="Y14" s="95"/>
      <c r="Z14" s="95"/>
      <c r="AA14" s="95"/>
      <c r="AB14" s="95"/>
      <c r="AC14" s="95"/>
      <c r="AD14" s="32"/>
      <c r="AE14" s="32"/>
      <c r="AF14" s="95"/>
      <c r="AG14" s="76"/>
      <c r="AH14" s="76"/>
      <c r="AI14" s="88"/>
      <c r="AJ14" s="46"/>
    </row>
    <row r="15" spans="1:36" ht="23.25" customHeight="1">
      <c r="A15" s="31">
        <v>12</v>
      </c>
      <c r="B15" s="15"/>
      <c r="C15" s="16"/>
      <c r="D15" s="75" t="e">
        <f>VLOOKUP(C15,都道府県コード等!A15:B61,2)</f>
        <v>#N/A</v>
      </c>
      <c r="E15" s="16"/>
      <c r="F15" s="15"/>
      <c r="G15" s="76"/>
      <c r="H15" s="15"/>
      <c r="I15" s="15"/>
      <c r="J15" s="106"/>
      <c r="K15" s="45"/>
      <c r="L15" s="17"/>
      <c r="M15" s="17"/>
      <c r="N15" s="96"/>
      <c r="O15" s="83">
        <f t="shared" si="0"/>
        <v>0</v>
      </c>
      <c r="P15" s="22"/>
      <c r="Q15" s="38"/>
      <c r="R15" s="95"/>
      <c r="S15" s="95"/>
      <c r="T15" s="95"/>
      <c r="U15" s="95"/>
      <c r="V15" s="95"/>
      <c r="W15" s="95"/>
      <c r="X15" s="95"/>
      <c r="Y15" s="95"/>
      <c r="Z15" s="95"/>
      <c r="AA15" s="95"/>
      <c r="AB15" s="95"/>
      <c r="AC15" s="95"/>
      <c r="AD15" s="32"/>
      <c r="AE15" s="32"/>
      <c r="AF15" s="95"/>
      <c r="AG15" s="76"/>
      <c r="AH15" s="76"/>
      <c r="AI15" s="88"/>
      <c r="AJ15" s="46"/>
    </row>
    <row r="16" spans="1:36" ht="23.25" customHeight="1">
      <c r="A16" s="31">
        <v>13</v>
      </c>
      <c r="B16" s="15"/>
      <c r="C16" s="16"/>
      <c r="D16" s="75" t="e">
        <f>VLOOKUP(C16,都道府県コード等!A16:B62,2)</f>
        <v>#N/A</v>
      </c>
      <c r="E16" s="16"/>
      <c r="F16" s="15"/>
      <c r="G16" s="76"/>
      <c r="H16" s="15"/>
      <c r="I16" s="15"/>
      <c r="J16" s="106"/>
      <c r="K16" s="45"/>
      <c r="L16" s="17"/>
      <c r="M16" s="17"/>
      <c r="N16" s="96"/>
      <c r="O16" s="83">
        <f t="shared" si="0"/>
        <v>0</v>
      </c>
      <c r="P16" s="22"/>
      <c r="Q16" s="38"/>
      <c r="R16" s="95"/>
      <c r="S16" s="95"/>
      <c r="T16" s="95"/>
      <c r="U16" s="95"/>
      <c r="V16" s="95"/>
      <c r="W16" s="95"/>
      <c r="X16" s="95"/>
      <c r="Y16" s="95"/>
      <c r="Z16" s="95"/>
      <c r="AA16" s="95"/>
      <c r="AB16" s="95"/>
      <c r="AC16" s="95"/>
      <c r="AD16" s="32"/>
      <c r="AE16" s="32"/>
      <c r="AF16" s="95"/>
      <c r="AG16" s="76"/>
      <c r="AH16" s="76"/>
      <c r="AI16" s="88"/>
      <c r="AJ16" s="46"/>
    </row>
    <row r="17" spans="1:36" ht="23.25" customHeight="1">
      <c r="A17" s="31">
        <v>14</v>
      </c>
      <c r="B17" s="15"/>
      <c r="C17" s="16"/>
      <c r="D17" s="75" t="e">
        <f>VLOOKUP(C17,都道府県コード等!A17:B63,2)</f>
        <v>#N/A</v>
      </c>
      <c r="E17" s="16"/>
      <c r="F17" s="15"/>
      <c r="G17" s="76"/>
      <c r="H17" s="15"/>
      <c r="I17" s="15"/>
      <c r="J17" s="106"/>
      <c r="K17" s="45"/>
      <c r="L17" s="17"/>
      <c r="M17" s="17"/>
      <c r="N17" s="96"/>
      <c r="O17" s="83">
        <f t="shared" si="0"/>
        <v>0</v>
      </c>
      <c r="P17" s="22"/>
      <c r="Q17" s="38"/>
      <c r="R17" s="95"/>
      <c r="S17" s="95"/>
      <c r="T17" s="95"/>
      <c r="U17" s="95"/>
      <c r="V17" s="95"/>
      <c r="W17" s="95"/>
      <c r="X17" s="95"/>
      <c r="Y17" s="95"/>
      <c r="Z17" s="95"/>
      <c r="AA17" s="95"/>
      <c r="AB17" s="95"/>
      <c r="AC17" s="95"/>
      <c r="AD17" s="32"/>
      <c r="AE17" s="32"/>
      <c r="AF17" s="95"/>
      <c r="AG17" s="76"/>
      <c r="AH17" s="76"/>
      <c r="AI17" s="88"/>
      <c r="AJ17" s="46"/>
    </row>
    <row r="18" spans="1:36" ht="23.25" customHeight="1">
      <c r="A18" s="31">
        <v>15</v>
      </c>
      <c r="B18" s="15"/>
      <c r="C18" s="16"/>
      <c r="D18" s="75" t="e">
        <f>VLOOKUP(C18,都道府県コード等!A18:B64,2)</f>
        <v>#N/A</v>
      </c>
      <c r="E18" s="16"/>
      <c r="F18" s="15"/>
      <c r="G18" s="76"/>
      <c r="H18" s="15"/>
      <c r="I18" s="15"/>
      <c r="J18" s="106"/>
      <c r="K18" s="45"/>
      <c r="L18" s="17"/>
      <c r="M18" s="17"/>
      <c r="N18" s="96"/>
      <c r="O18" s="83">
        <f t="shared" si="0"/>
        <v>0</v>
      </c>
      <c r="P18" s="22"/>
      <c r="Q18" s="38"/>
      <c r="R18" s="95"/>
      <c r="S18" s="95"/>
      <c r="T18" s="95"/>
      <c r="U18" s="95"/>
      <c r="V18" s="95"/>
      <c r="W18" s="95"/>
      <c r="X18" s="95"/>
      <c r="Y18" s="95"/>
      <c r="Z18" s="95"/>
      <c r="AA18" s="95"/>
      <c r="AB18" s="95"/>
      <c r="AC18" s="95"/>
      <c r="AD18" s="32"/>
      <c r="AE18" s="32"/>
      <c r="AF18" s="95"/>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4">
      <c r="A24" s="12" t="s">
        <v>211</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1"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tabSelected="1" view="pageBreakPreview" topLeftCell="F1" zoomScale="80" zoomScaleNormal="100" zoomScaleSheetLayoutView="80" workbookViewId="0">
      <pane ySplit="3" topLeftCell="A4" activePane="bottomLeft" state="frozen"/>
      <selection activeCell="AE5" sqref="AE5"/>
      <selection pane="bottomLeft" activeCell="AE5" sqref="AE5"/>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223</v>
      </c>
      <c r="T2" s="70"/>
    </row>
    <row r="3" spans="1:21" s="14" customFormat="1" ht="155.25" customHeight="1">
      <c r="A3" s="93" t="s">
        <v>1</v>
      </c>
      <c r="B3" s="19" t="s">
        <v>2</v>
      </c>
      <c r="C3" s="19" t="s">
        <v>3</v>
      </c>
      <c r="D3" s="117" t="s">
        <v>4</v>
      </c>
      <c r="E3" s="19" t="s">
        <v>5</v>
      </c>
      <c r="F3" s="19" t="s">
        <v>225</v>
      </c>
      <c r="G3" s="95" t="s">
        <v>84</v>
      </c>
      <c r="H3" s="19" t="s">
        <v>6</v>
      </c>
      <c r="I3" s="19" t="s">
        <v>7</v>
      </c>
      <c r="J3" s="19" t="s">
        <v>85</v>
      </c>
      <c r="K3" s="19" t="s">
        <v>274</v>
      </c>
      <c r="L3" s="19" t="s">
        <v>275</v>
      </c>
      <c r="M3" s="94" t="s">
        <v>276</v>
      </c>
      <c r="N3" s="94" t="s">
        <v>277</v>
      </c>
      <c r="O3" s="19" t="s">
        <v>117</v>
      </c>
      <c r="P3" s="102" t="s">
        <v>209</v>
      </c>
      <c r="Q3" s="56" t="s">
        <v>284</v>
      </c>
      <c r="R3" s="95" t="s">
        <v>14</v>
      </c>
      <c r="S3" s="95" t="s">
        <v>92</v>
      </c>
      <c r="T3" s="74" t="s">
        <v>145</v>
      </c>
      <c r="U3" s="19" t="s">
        <v>16</v>
      </c>
    </row>
    <row r="4" spans="1:21" ht="20.25" customHeight="1">
      <c r="A4" s="31">
        <v>1</v>
      </c>
      <c r="B4" s="15"/>
      <c r="C4" s="15"/>
      <c r="D4" s="116"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16"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16"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16"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16"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16"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16"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16"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16"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16"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16"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16"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16"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16"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16"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38"/>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tabSelected="1" view="pageBreakPreview" topLeftCell="G1" zoomScale="80" zoomScaleNormal="100" zoomScaleSheetLayoutView="80" workbookViewId="0">
      <pane ySplit="3" topLeftCell="A4" activePane="bottomLeft" state="frozen"/>
      <selection activeCell="AE5" sqref="AE5"/>
      <selection pane="bottomLeft" activeCell="AE5" sqref="AE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17" t="s">
        <v>4</v>
      </c>
      <c r="E3" s="43" t="s">
        <v>5</v>
      </c>
      <c r="F3" s="43" t="s">
        <v>120</v>
      </c>
      <c r="G3" s="95" t="s">
        <v>84</v>
      </c>
      <c r="H3" s="43" t="s">
        <v>6</v>
      </c>
      <c r="I3" s="43" t="s">
        <v>7</v>
      </c>
      <c r="J3" s="43" t="s">
        <v>85</v>
      </c>
      <c r="K3" s="19" t="s">
        <v>274</v>
      </c>
      <c r="L3" s="19" t="s">
        <v>275</v>
      </c>
      <c r="M3" s="94" t="s">
        <v>276</v>
      </c>
      <c r="N3" s="94" t="s">
        <v>277</v>
      </c>
      <c r="O3" s="43" t="s">
        <v>117</v>
      </c>
      <c r="P3" s="102" t="s">
        <v>209</v>
      </c>
      <c r="Q3" s="135" t="s">
        <v>262</v>
      </c>
      <c r="R3" s="95" t="s">
        <v>14</v>
      </c>
      <c r="S3" s="95" t="s">
        <v>92</v>
      </c>
      <c r="T3" s="74" t="s">
        <v>145</v>
      </c>
      <c r="U3" s="43" t="s">
        <v>16</v>
      </c>
    </row>
    <row r="4" spans="1:21" ht="20.25" customHeight="1">
      <c r="A4" s="31">
        <v>1</v>
      </c>
      <c r="B4" s="15"/>
      <c r="C4" s="16"/>
      <c r="D4" s="116" t="e">
        <f>VLOOKUP(C4,都道府県コード等!A4:B50,2)</f>
        <v>#N/A</v>
      </c>
      <c r="E4" s="16"/>
      <c r="F4" s="15"/>
      <c r="G4" s="76"/>
      <c r="H4" s="15"/>
      <c r="I4" s="15"/>
      <c r="J4" s="45"/>
      <c r="K4" s="17"/>
      <c r="L4" s="17"/>
      <c r="M4" s="83">
        <f>ROUNDDOWN(MIN(K4,L4),0)</f>
        <v>0</v>
      </c>
      <c r="N4" s="83">
        <f>ROUNDDOWN(M4*1/2,0)</f>
        <v>0</v>
      </c>
      <c r="O4" s="18"/>
      <c r="P4" s="38"/>
      <c r="Q4" s="136"/>
      <c r="R4" s="99"/>
      <c r="S4" s="76"/>
      <c r="T4" s="88"/>
      <c r="U4" s="46"/>
    </row>
    <row r="5" spans="1:21" ht="20.25" customHeight="1">
      <c r="A5" s="31">
        <v>2</v>
      </c>
      <c r="B5" s="15"/>
      <c r="C5" s="16"/>
      <c r="D5" s="116" t="e">
        <f>VLOOKUP(C5,都道府県コード等!A5:B51,2)</f>
        <v>#N/A</v>
      </c>
      <c r="E5" s="16"/>
      <c r="F5" s="15"/>
      <c r="G5" s="76"/>
      <c r="H5" s="15"/>
      <c r="I5" s="15"/>
      <c r="J5" s="45"/>
      <c r="K5" s="17"/>
      <c r="L5" s="17"/>
      <c r="M5" s="83">
        <f t="shared" ref="M5:M18" si="0">ROUNDDOWN(MIN(K5,L5),0)</f>
        <v>0</v>
      </c>
      <c r="N5" s="83">
        <f t="shared" ref="N5:N18" si="1">ROUNDDOWN(M5*1/2,0)</f>
        <v>0</v>
      </c>
      <c r="O5" s="18"/>
      <c r="P5" s="38"/>
      <c r="Q5" s="136"/>
      <c r="R5" s="99"/>
      <c r="S5" s="76"/>
      <c r="T5" s="88"/>
      <c r="U5" s="46"/>
    </row>
    <row r="6" spans="1:21" ht="20.25" customHeight="1">
      <c r="A6" s="31">
        <v>3</v>
      </c>
      <c r="B6" s="15"/>
      <c r="C6" s="16"/>
      <c r="D6" s="116" t="e">
        <f>VLOOKUP(C6,都道府県コード等!A6:B52,2)</f>
        <v>#N/A</v>
      </c>
      <c r="E6" s="16"/>
      <c r="F6" s="31"/>
      <c r="G6" s="76"/>
      <c r="H6" s="15"/>
      <c r="I6" s="15"/>
      <c r="J6" s="45"/>
      <c r="K6" s="17"/>
      <c r="L6" s="17"/>
      <c r="M6" s="83">
        <f t="shared" si="0"/>
        <v>0</v>
      </c>
      <c r="N6" s="83">
        <f t="shared" si="1"/>
        <v>0</v>
      </c>
      <c r="O6" s="18"/>
      <c r="P6" s="38"/>
      <c r="Q6" s="136"/>
      <c r="R6" s="99"/>
      <c r="S6" s="76"/>
      <c r="T6" s="88"/>
      <c r="U6" s="46"/>
    </row>
    <row r="7" spans="1:21" ht="20.25" customHeight="1">
      <c r="A7" s="31">
        <v>4</v>
      </c>
      <c r="B7" s="15"/>
      <c r="C7" s="16"/>
      <c r="D7" s="116" t="e">
        <f>VLOOKUP(C7,都道府県コード等!A7:B53,2)</f>
        <v>#N/A</v>
      </c>
      <c r="E7" s="16"/>
      <c r="F7" s="15"/>
      <c r="G7" s="76"/>
      <c r="H7" s="15"/>
      <c r="I7" s="15"/>
      <c r="J7" s="45"/>
      <c r="K7" s="17"/>
      <c r="L7" s="17"/>
      <c r="M7" s="83">
        <f t="shared" si="0"/>
        <v>0</v>
      </c>
      <c r="N7" s="83">
        <f t="shared" si="1"/>
        <v>0</v>
      </c>
      <c r="O7" s="18"/>
      <c r="P7" s="38"/>
      <c r="Q7" s="136"/>
      <c r="R7" s="99"/>
      <c r="S7" s="76"/>
      <c r="T7" s="88"/>
      <c r="U7" s="46"/>
    </row>
    <row r="8" spans="1:21" ht="20.25" customHeight="1">
      <c r="A8" s="31">
        <v>5</v>
      </c>
      <c r="B8" s="15"/>
      <c r="C8" s="16"/>
      <c r="D8" s="116" t="e">
        <f>VLOOKUP(C8,都道府県コード等!A8:B54,2)</f>
        <v>#N/A</v>
      </c>
      <c r="E8" s="16"/>
      <c r="F8" s="15"/>
      <c r="G8" s="76"/>
      <c r="H8" s="15"/>
      <c r="I8" s="15"/>
      <c r="J8" s="45"/>
      <c r="K8" s="17"/>
      <c r="L8" s="17"/>
      <c r="M8" s="83">
        <f t="shared" si="0"/>
        <v>0</v>
      </c>
      <c r="N8" s="83">
        <f t="shared" si="1"/>
        <v>0</v>
      </c>
      <c r="O8" s="18"/>
      <c r="P8" s="38"/>
      <c r="Q8" s="136"/>
      <c r="R8" s="99"/>
      <c r="S8" s="76"/>
      <c r="T8" s="88"/>
      <c r="U8" s="46"/>
    </row>
    <row r="9" spans="1:21" ht="20.25" customHeight="1">
      <c r="A9" s="31">
        <v>6</v>
      </c>
      <c r="B9" s="15"/>
      <c r="C9" s="16"/>
      <c r="D9" s="116" t="e">
        <f>VLOOKUP(C9,都道府県コード等!A9:B55,2)</f>
        <v>#N/A</v>
      </c>
      <c r="E9" s="16"/>
      <c r="F9" s="15"/>
      <c r="G9" s="76"/>
      <c r="H9" s="15"/>
      <c r="I9" s="15"/>
      <c r="J9" s="45"/>
      <c r="K9" s="17"/>
      <c r="L9" s="17"/>
      <c r="M9" s="83">
        <f t="shared" si="0"/>
        <v>0</v>
      </c>
      <c r="N9" s="83">
        <f t="shared" si="1"/>
        <v>0</v>
      </c>
      <c r="O9" s="18"/>
      <c r="P9" s="38"/>
      <c r="Q9" s="136"/>
      <c r="R9" s="99"/>
      <c r="S9" s="76"/>
      <c r="T9" s="88"/>
      <c r="U9" s="46"/>
    </row>
    <row r="10" spans="1:21" ht="20.25" customHeight="1">
      <c r="A10" s="31">
        <v>7</v>
      </c>
      <c r="B10" s="15"/>
      <c r="C10" s="16"/>
      <c r="D10" s="116" t="e">
        <f>VLOOKUP(C10,都道府県コード等!A10:B56,2)</f>
        <v>#N/A</v>
      </c>
      <c r="E10" s="16"/>
      <c r="F10" s="15"/>
      <c r="G10" s="76"/>
      <c r="H10" s="15"/>
      <c r="I10" s="15"/>
      <c r="J10" s="45"/>
      <c r="K10" s="17"/>
      <c r="L10" s="17"/>
      <c r="M10" s="83">
        <f t="shared" si="0"/>
        <v>0</v>
      </c>
      <c r="N10" s="83">
        <f t="shared" si="1"/>
        <v>0</v>
      </c>
      <c r="O10" s="18"/>
      <c r="P10" s="38"/>
      <c r="Q10" s="136"/>
      <c r="R10" s="99"/>
      <c r="S10" s="76"/>
      <c r="T10" s="88"/>
      <c r="U10" s="46"/>
    </row>
    <row r="11" spans="1:21" ht="20.25" customHeight="1">
      <c r="A11" s="31">
        <v>8</v>
      </c>
      <c r="B11" s="15"/>
      <c r="C11" s="16"/>
      <c r="D11" s="116" t="e">
        <f>VLOOKUP(C11,都道府県コード等!A11:B57,2)</f>
        <v>#N/A</v>
      </c>
      <c r="E11" s="16"/>
      <c r="F11" s="15"/>
      <c r="G11" s="76"/>
      <c r="H11" s="15"/>
      <c r="I11" s="15"/>
      <c r="J11" s="45"/>
      <c r="K11" s="17"/>
      <c r="L11" s="17"/>
      <c r="M11" s="83">
        <f t="shared" si="0"/>
        <v>0</v>
      </c>
      <c r="N11" s="83">
        <f t="shared" si="1"/>
        <v>0</v>
      </c>
      <c r="O11" s="18"/>
      <c r="P11" s="38"/>
      <c r="Q11" s="136"/>
      <c r="R11" s="99"/>
      <c r="S11" s="76"/>
      <c r="T11" s="88"/>
      <c r="U11" s="46"/>
    </row>
    <row r="12" spans="1:21" ht="20.25" customHeight="1">
      <c r="A12" s="31">
        <v>9</v>
      </c>
      <c r="B12" s="15"/>
      <c r="C12" s="16"/>
      <c r="D12" s="116" t="e">
        <f>VLOOKUP(C12,都道府県コード等!A12:B58,2)</f>
        <v>#N/A</v>
      </c>
      <c r="E12" s="16"/>
      <c r="F12" s="15"/>
      <c r="G12" s="76"/>
      <c r="H12" s="15"/>
      <c r="I12" s="15"/>
      <c r="J12" s="45"/>
      <c r="K12" s="17"/>
      <c r="L12" s="17"/>
      <c r="M12" s="83">
        <f t="shared" si="0"/>
        <v>0</v>
      </c>
      <c r="N12" s="83">
        <f t="shared" si="1"/>
        <v>0</v>
      </c>
      <c r="O12" s="18"/>
      <c r="P12" s="38"/>
      <c r="Q12" s="136"/>
      <c r="R12" s="99"/>
      <c r="S12" s="76"/>
      <c r="T12" s="88"/>
      <c r="U12" s="46"/>
    </row>
    <row r="13" spans="1:21" ht="20.25" customHeight="1">
      <c r="A13" s="31">
        <v>10</v>
      </c>
      <c r="B13" s="15"/>
      <c r="C13" s="16"/>
      <c r="D13" s="116" t="e">
        <f>VLOOKUP(C13,都道府県コード等!A13:B59,2)</f>
        <v>#N/A</v>
      </c>
      <c r="E13" s="16"/>
      <c r="F13" s="15"/>
      <c r="G13" s="76"/>
      <c r="H13" s="15"/>
      <c r="I13" s="15"/>
      <c r="J13" s="45"/>
      <c r="K13" s="17"/>
      <c r="L13" s="17"/>
      <c r="M13" s="83">
        <f t="shared" si="0"/>
        <v>0</v>
      </c>
      <c r="N13" s="83">
        <f t="shared" si="1"/>
        <v>0</v>
      </c>
      <c r="O13" s="18"/>
      <c r="P13" s="38"/>
      <c r="Q13" s="136"/>
      <c r="R13" s="99"/>
      <c r="S13" s="76"/>
      <c r="T13" s="88"/>
      <c r="U13" s="46"/>
    </row>
    <row r="14" spans="1:21" ht="20.25" customHeight="1">
      <c r="A14" s="31">
        <v>11</v>
      </c>
      <c r="B14" s="15"/>
      <c r="C14" s="16"/>
      <c r="D14" s="116" t="e">
        <f>VLOOKUP(C14,都道府県コード等!A14:B60,2)</f>
        <v>#N/A</v>
      </c>
      <c r="E14" s="16"/>
      <c r="F14" s="15"/>
      <c r="G14" s="76"/>
      <c r="H14" s="15"/>
      <c r="I14" s="15"/>
      <c r="J14" s="45"/>
      <c r="K14" s="17"/>
      <c r="L14" s="17"/>
      <c r="M14" s="83">
        <f t="shared" si="0"/>
        <v>0</v>
      </c>
      <c r="N14" s="83">
        <f t="shared" si="1"/>
        <v>0</v>
      </c>
      <c r="O14" s="18"/>
      <c r="P14" s="38"/>
      <c r="Q14" s="136"/>
      <c r="R14" s="99"/>
      <c r="S14" s="76"/>
      <c r="T14" s="88"/>
      <c r="U14" s="46"/>
    </row>
    <row r="15" spans="1:21" ht="20.25" customHeight="1">
      <c r="A15" s="31">
        <v>12</v>
      </c>
      <c r="B15" s="15"/>
      <c r="C15" s="16"/>
      <c r="D15" s="116" t="e">
        <f>VLOOKUP(C15,都道府県コード等!A15:B61,2)</f>
        <v>#N/A</v>
      </c>
      <c r="E15" s="16"/>
      <c r="F15" s="15"/>
      <c r="G15" s="76"/>
      <c r="H15" s="15"/>
      <c r="I15" s="15"/>
      <c r="J15" s="45"/>
      <c r="K15" s="17"/>
      <c r="L15" s="17"/>
      <c r="M15" s="83">
        <f t="shared" si="0"/>
        <v>0</v>
      </c>
      <c r="N15" s="83">
        <f t="shared" si="1"/>
        <v>0</v>
      </c>
      <c r="O15" s="18"/>
      <c r="P15" s="38"/>
      <c r="Q15" s="136"/>
      <c r="R15" s="99"/>
      <c r="S15" s="76"/>
      <c r="T15" s="88"/>
      <c r="U15" s="46"/>
    </row>
    <row r="16" spans="1:21" ht="20.25" customHeight="1">
      <c r="A16" s="31">
        <v>13</v>
      </c>
      <c r="B16" s="15"/>
      <c r="C16" s="16"/>
      <c r="D16" s="116" t="e">
        <f>VLOOKUP(C16,都道府県コード等!A16:B62,2)</f>
        <v>#N/A</v>
      </c>
      <c r="E16" s="16"/>
      <c r="F16" s="15"/>
      <c r="G16" s="76"/>
      <c r="H16" s="15"/>
      <c r="I16" s="15"/>
      <c r="J16" s="45"/>
      <c r="K16" s="17"/>
      <c r="L16" s="17"/>
      <c r="M16" s="83">
        <f t="shared" si="0"/>
        <v>0</v>
      </c>
      <c r="N16" s="83">
        <f t="shared" si="1"/>
        <v>0</v>
      </c>
      <c r="O16" s="18"/>
      <c r="P16" s="38"/>
      <c r="Q16" s="136"/>
      <c r="R16" s="99"/>
      <c r="S16" s="76"/>
      <c r="T16" s="88"/>
      <c r="U16" s="46"/>
    </row>
    <row r="17" spans="1:21" ht="20.25" customHeight="1">
      <c r="A17" s="31">
        <v>14</v>
      </c>
      <c r="B17" s="15"/>
      <c r="C17" s="16"/>
      <c r="D17" s="116" t="e">
        <f>VLOOKUP(C17,都道府県コード等!A17:B63,2)</f>
        <v>#N/A</v>
      </c>
      <c r="E17" s="16"/>
      <c r="F17" s="15"/>
      <c r="G17" s="76"/>
      <c r="H17" s="15"/>
      <c r="I17" s="15"/>
      <c r="J17" s="45"/>
      <c r="K17" s="17"/>
      <c r="L17" s="17"/>
      <c r="M17" s="83">
        <f t="shared" si="0"/>
        <v>0</v>
      </c>
      <c r="N17" s="83">
        <f t="shared" si="1"/>
        <v>0</v>
      </c>
      <c r="O17" s="18"/>
      <c r="P17" s="38"/>
      <c r="Q17" s="136"/>
      <c r="R17" s="99"/>
      <c r="S17" s="76"/>
      <c r="T17" s="88"/>
      <c r="U17" s="46"/>
    </row>
    <row r="18" spans="1:21" ht="20.25" customHeight="1">
      <c r="A18" s="31">
        <v>15</v>
      </c>
      <c r="B18" s="15"/>
      <c r="C18" s="16"/>
      <c r="D18" s="116" t="e">
        <f>VLOOKUP(C18,都道府県コード等!A18:B64,2)</f>
        <v>#N/A</v>
      </c>
      <c r="E18" s="16"/>
      <c r="F18" s="15"/>
      <c r="G18" s="76"/>
      <c r="H18" s="15"/>
      <c r="I18" s="15"/>
      <c r="J18" s="45"/>
      <c r="K18" s="17"/>
      <c r="L18" s="17"/>
      <c r="M18" s="83">
        <f t="shared" si="0"/>
        <v>0</v>
      </c>
      <c r="N18" s="83">
        <f t="shared" si="1"/>
        <v>0</v>
      </c>
      <c r="O18" s="18"/>
      <c r="P18" s="38"/>
      <c r="Q18" s="136"/>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0"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0"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tabSelected="1" view="pageBreakPreview" topLeftCell="E1" zoomScale="80" zoomScaleNormal="100" zoomScaleSheetLayoutView="80" workbookViewId="0">
      <pane ySplit="3" topLeftCell="A4" activePane="bottomLeft" state="frozen"/>
      <selection activeCell="AE5" sqref="AE5"/>
      <selection pane="bottomLeft" activeCell="AE5" sqref="AE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93" t="s">
        <v>1</v>
      </c>
      <c r="B3" s="19" t="s">
        <v>2</v>
      </c>
      <c r="C3" s="19" t="s">
        <v>3</v>
      </c>
      <c r="D3" s="117" t="s">
        <v>4</v>
      </c>
      <c r="E3" s="19" t="s">
        <v>5</v>
      </c>
      <c r="F3" s="19" t="s">
        <v>225</v>
      </c>
      <c r="G3" s="95" t="s">
        <v>84</v>
      </c>
      <c r="H3" s="19" t="s">
        <v>6</v>
      </c>
      <c r="I3" s="19" t="s">
        <v>7</v>
      </c>
      <c r="J3" s="19" t="s">
        <v>85</v>
      </c>
      <c r="K3" s="19" t="s">
        <v>239</v>
      </c>
      <c r="L3" s="94" t="s">
        <v>240</v>
      </c>
      <c r="M3" s="19" t="s">
        <v>87</v>
      </c>
      <c r="N3" s="94" t="s">
        <v>89</v>
      </c>
      <c r="O3" s="19" t="s">
        <v>90</v>
      </c>
      <c r="P3" s="102" t="s">
        <v>209</v>
      </c>
      <c r="Q3" s="95" t="s">
        <v>14</v>
      </c>
      <c r="R3" s="95" t="s">
        <v>92</v>
      </c>
      <c r="S3" s="74" t="s">
        <v>145</v>
      </c>
      <c r="T3" s="19" t="s">
        <v>16</v>
      </c>
    </row>
    <row r="4" spans="1:20" ht="20.25" customHeight="1">
      <c r="A4" s="31">
        <v>1</v>
      </c>
      <c r="B4" s="15"/>
      <c r="C4" s="16"/>
      <c r="D4" s="116" t="e">
        <f>VLOOKUP(C4,都道府県コード等!A4:B50,2)</f>
        <v>#N/A</v>
      </c>
      <c r="E4" s="16"/>
      <c r="F4" s="15"/>
      <c r="G4" s="76"/>
      <c r="H4" s="15"/>
      <c r="I4" s="15"/>
      <c r="J4" s="45"/>
      <c r="K4" s="82"/>
      <c r="L4" s="118">
        <f>K4*4000/1000</f>
        <v>0</v>
      </c>
      <c r="M4" s="17"/>
      <c r="N4" s="83">
        <f>ROUNDDOWN(MIN(L4,M4),0)</f>
        <v>0</v>
      </c>
      <c r="O4" s="18"/>
      <c r="P4" s="38"/>
      <c r="Q4" s="99"/>
      <c r="R4" s="76"/>
      <c r="S4" s="88"/>
      <c r="T4" s="46"/>
    </row>
    <row r="5" spans="1:20" ht="20.25" customHeight="1">
      <c r="A5" s="31">
        <v>2</v>
      </c>
      <c r="B5" s="15"/>
      <c r="C5" s="16"/>
      <c r="D5" s="116" t="e">
        <f>VLOOKUP(C5,都道府県コード等!A5:B51,2)</f>
        <v>#N/A</v>
      </c>
      <c r="E5" s="16"/>
      <c r="F5" s="15"/>
      <c r="G5" s="76"/>
      <c r="H5" s="15"/>
      <c r="I5" s="15"/>
      <c r="J5" s="45"/>
      <c r="K5" s="82"/>
      <c r="L5" s="118">
        <f t="shared" ref="L5:L18" si="0">K5*4000/1000</f>
        <v>0</v>
      </c>
      <c r="M5" s="17"/>
      <c r="N5" s="83">
        <f t="shared" ref="N5:N18" si="1">ROUNDDOWN(MIN(L5,M5),0)</f>
        <v>0</v>
      </c>
      <c r="O5" s="18"/>
      <c r="P5" s="38"/>
      <c r="Q5" s="99"/>
      <c r="R5" s="76"/>
      <c r="S5" s="88"/>
      <c r="T5" s="46"/>
    </row>
    <row r="6" spans="1:20" ht="20.25" customHeight="1">
      <c r="A6" s="31">
        <v>3</v>
      </c>
      <c r="B6" s="15"/>
      <c r="C6" s="16"/>
      <c r="D6" s="116" t="e">
        <f>VLOOKUP(C6,都道府県コード等!A6:B52,2)</f>
        <v>#N/A</v>
      </c>
      <c r="E6" s="16"/>
      <c r="F6" s="31"/>
      <c r="G6" s="76"/>
      <c r="H6" s="15"/>
      <c r="I6" s="15"/>
      <c r="J6" s="45"/>
      <c r="K6" s="82"/>
      <c r="L6" s="118">
        <f t="shared" si="0"/>
        <v>0</v>
      </c>
      <c r="M6" s="17"/>
      <c r="N6" s="83">
        <f t="shared" si="1"/>
        <v>0</v>
      </c>
      <c r="O6" s="18"/>
      <c r="P6" s="38"/>
      <c r="Q6" s="99"/>
      <c r="R6" s="76"/>
      <c r="S6" s="88"/>
      <c r="T6" s="46"/>
    </row>
    <row r="7" spans="1:20" ht="20.25" customHeight="1">
      <c r="A7" s="31">
        <v>4</v>
      </c>
      <c r="B7" s="15"/>
      <c r="C7" s="16"/>
      <c r="D7" s="116" t="e">
        <f>VLOOKUP(C7,都道府県コード等!A7:B53,2)</f>
        <v>#N/A</v>
      </c>
      <c r="E7" s="16"/>
      <c r="F7" s="15"/>
      <c r="G7" s="76"/>
      <c r="H7" s="15"/>
      <c r="I7" s="15"/>
      <c r="J7" s="45"/>
      <c r="K7" s="82"/>
      <c r="L7" s="118">
        <f t="shared" si="0"/>
        <v>0</v>
      </c>
      <c r="M7" s="17"/>
      <c r="N7" s="83">
        <f t="shared" si="1"/>
        <v>0</v>
      </c>
      <c r="O7" s="18"/>
      <c r="P7" s="38"/>
      <c r="Q7" s="99"/>
      <c r="R7" s="76"/>
      <c r="S7" s="88"/>
      <c r="T7" s="46"/>
    </row>
    <row r="8" spans="1:20" ht="20.25" customHeight="1">
      <c r="A8" s="31">
        <v>5</v>
      </c>
      <c r="B8" s="15"/>
      <c r="C8" s="16"/>
      <c r="D8" s="116" t="e">
        <f>VLOOKUP(C8,都道府県コード等!A8:B54,2)</f>
        <v>#N/A</v>
      </c>
      <c r="E8" s="16"/>
      <c r="F8" s="15"/>
      <c r="G8" s="76"/>
      <c r="H8" s="15"/>
      <c r="I8" s="15"/>
      <c r="J8" s="45"/>
      <c r="K8" s="82"/>
      <c r="L8" s="118">
        <f t="shared" si="0"/>
        <v>0</v>
      </c>
      <c r="M8" s="17"/>
      <c r="N8" s="83">
        <f t="shared" si="1"/>
        <v>0</v>
      </c>
      <c r="O8" s="18"/>
      <c r="P8" s="38"/>
      <c r="Q8" s="99"/>
      <c r="R8" s="76"/>
      <c r="S8" s="88"/>
      <c r="T8" s="46"/>
    </row>
    <row r="9" spans="1:20" ht="20.25" customHeight="1">
      <c r="A9" s="31">
        <v>6</v>
      </c>
      <c r="B9" s="15"/>
      <c r="C9" s="16"/>
      <c r="D9" s="116" t="e">
        <f>VLOOKUP(C9,都道府県コード等!A9:B55,2)</f>
        <v>#N/A</v>
      </c>
      <c r="E9" s="16"/>
      <c r="F9" s="15"/>
      <c r="G9" s="76"/>
      <c r="H9" s="15"/>
      <c r="I9" s="15"/>
      <c r="J9" s="45"/>
      <c r="K9" s="82"/>
      <c r="L9" s="118">
        <f t="shared" si="0"/>
        <v>0</v>
      </c>
      <c r="M9" s="17"/>
      <c r="N9" s="83">
        <f t="shared" si="1"/>
        <v>0</v>
      </c>
      <c r="O9" s="18"/>
      <c r="P9" s="38"/>
      <c r="Q9" s="99"/>
      <c r="R9" s="76"/>
      <c r="S9" s="88"/>
      <c r="T9" s="46"/>
    </row>
    <row r="10" spans="1:20" ht="20.25" customHeight="1">
      <c r="A10" s="31">
        <v>7</v>
      </c>
      <c r="B10" s="15"/>
      <c r="C10" s="16"/>
      <c r="D10" s="116" t="e">
        <f>VLOOKUP(C10,都道府県コード等!A10:B56,2)</f>
        <v>#N/A</v>
      </c>
      <c r="E10" s="16"/>
      <c r="F10" s="15"/>
      <c r="G10" s="76"/>
      <c r="H10" s="15"/>
      <c r="I10" s="15"/>
      <c r="J10" s="45"/>
      <c r="K10" s="82"/>
      <c r="L10" s="118">
        <f t="shared" si="0"/>
        <v>0</v>
      </c>
      <c r="M10" s="17"/>
      <c r="N10" s="83">
        <f>ROUNDDOWN(MIN(L10,M10),0)</f>
        <v>0</v>
      </c>
      <c r="O10" s="18"/>
      <c r="P10" s="38"/>
      <c r="Q10" s="99"/>
      <c r="R10" s="76"/>
      <c r="S10" s="88"/>
      <c r="T10" s="46"/>
    </row>
    <row r="11" spans="1:20" ht="20.25" customHeight="1">
      <c r="A11" s="31">
        <v>8</v>
      </c>
      <c r="B11" s="15"/>
      <c r="C11" s="16"/>
      <c r="D11" s="116" t="e">
        <f>VLOOKUP(C11,都道府県コード等!A11:B57,2)</f>
        <v>#N/A</v>
      </c>
      <c r="E11" s="16"/>
      <c r="F11" s="15"/>
      <c r="G11" s="76"/>
      <c r="H11" s="15"/>
      <c r="I11" s="15"/>
      <c r="J11" s="45"/>
      <c r="K11" s="82"/>
      <c r="L11" s="118">
        <f t="shared" si="0"/>
        <v>0</v>
      </c>
      <c r="M11" s="17"/>
      <c r="N11" s="83">
        <f t="shared" si="1"/>
        <v>0</v>
      </c>
      <c r="O11" s="18"/>
      <c r="P11" s="38"/>
      <c r="Q11" s="99"/>
      <c r="R11" s="76"/>
      <c r="S11" s="88"/>
      <c r="T11" s="46"/>
    </row>
    <row r="12" spans="1:20" ht="20.25" customHeight="1">
      <c r="A12" s="31">
        <v>9</v>
      </c>
      <c r="B12" s="15"/>
      <c r="C12" s="16"/>
      <c r="D12" s="116" t="e">
        <f>VLOOKUP(C12,都道府県コード等!A12:B58,2)</f>
        <v>#N/A</v>
      </c>
      <c r="E12" s="16"/>
      <c r="F12" s="15"/>
      <c r="G12" s="76"/>
      <c r="H12" s="15"/>
      <c r="I12" s="15"/>
      <c r="J12" s="45"/>
      <c r="K12" s="82"/>
      <c r="L12" s="118">
        <f t="shared" si="0"/>
        <v>0</v>
      </c>
      <c r="M12" s="17"/>
      <c r="N12" s="83">
        <f t="shared" si="1"/>
        <v>0</v>
      </c>
      <c r="O12" s="18"/>
      <c r="P12" s="38"/>
      <c r="Q12" s="99"/>
      <c r="R12" s="76"/>
      <c r="S12" s="88"/>
      <c r="T12" s="46"/>
    </row>
    <row r="13" spans="1:20" ht="20.25" customHeight="1">
      <c r="A13" s="31">
        <v>10</v>
      </c>
      <c r="B13" s="15"/>
      <c r="C13" s="16"/>
      <c r="D13" s="116" t="e">
        <f>VLOOKUP(C13,都道府県コード等!A13:B59,2)</f>
        <v>#N/A</v>
      </c>
      <c r="E13" s="16"/>
      <c r="F13" s="15"/>
      <c r="G13" s="76"/>
      <c r="H13" s="15"/>
      <c r="I13" s="15"/>
      <c r="J13" s="45"/>
      <c r="K13" s="82"/>
      <c r="L13" s="118">
        <f t="shared" si="0"/>
        <v>0</v>
      </c>
      <c r="M13" s="17"/>
      <c r="N13" s="83">
        <f t="shared" si="1"/>
        <v>0</v>
      </c>
      <c r="O13" s="18"/>
      <c r="P13" s="38"/>
      <c r="Q13" s="99"/>
      <c r="R13" s="76"/>
      <c r="S13" s="88"/>
      <c r="T13" s="46"/>
    </row>
    <row r="14" spans="1:20" ht="20.25" customHeight="1">
      <c r="A14" s="31">
        <v>11</v>
      </c>
      <c r="B14" s="15"/>
      <c r="C14" s="16"/>
      <c r="D14" s="116" t="e">
        <f>VLOOKUP(C14,都道府県コード等!A14:B60,2)</f>
        <v>#N/A</v>
      </c>
      <c r="E14" s="16"/>
      <c r="F14" s="15"/>
      <c r="G14" s="76"/>
      <c r="H14" s="15"/>
      <c r="I14" s="15"/>
      <c r="J14" s="45"/>
      <c r="K14" s="82"/>
      <c r="L14" s="118">
        <f t="shared" si="0"/>
        <v>0</v>
      </c>
      <c r="M14" s="17"/>
      <c r="N14" s="83">
        <f t="shared" si="1"/>
        <v>0</v>
      </c>
      <c r="O14" s="18"/>
      <c r="P14" s="38"/>
      <c r="Q14" s="99"/>
      <c r="R14" s="76"/>
      <c r="S14" s="88"/>
      <c r="T14" s="46"/>
    </row>
    <row r="15" spans="1:20" ht="20.25" customHeight="1">
      <c r="A15" s="31">
        <v>12</v>
      </c>
      <c r="B15" s="15"/>
      <c r="C15" s="16"/>
      <c r="D15" s="116" t="e">
        <f>VLOOKUP(C15,都道府県コード等!A15:B61,2)</f>
        <v>#N/A</v>
      </c>
      <c r="E15" s="16"/>
      <c r="F15" s="15"/>
      <c r="G15" s="76"/>
      <c r="H15" s="15"/>
      <c r="I15" s="15"/>
      <c r="J15" s="45"/>
      <c r="K15" s="82"/>
      <c r="L15" s="118">
        <f t="shared" si="0"/>
        <v>0</v>
      </c>
      <c r="M15" s="17"/>
      <c r="N15" s="83">
        <f t="shared" si="1"/>
        <v>0</v>
      </c>
      <c r="O15" s="18"/>
      <c r="P15" s="38"/>
      <c r="Q15" s="99"/>
      <c r="R15" s="76"/>
      <c r="S15" s="88"/>
      <c r="T15" s="46"/>
    </row>
    <row r="16" spans="1:20" ht="20.25" customHeight="1">
      <c r="A16" s="31">
        <v>13</v>
      </c>
      <c r="B16" s="15"/>
      <c r="C16" s="16"/>
      <c r="D16" s="116" t="e">
        <f>VLOOKUP(C16,都道府県コード等!A16:B62,2)</f>
        <v>#N/A</v>
      </c>
      <c r="E16" s="16"/>
      <c r="F16" s="15"/>
      <c r="G16" s="76"/>
      <c r="H16" s="15"/>
      <c r="I16" s="15"/>
      <c r="J16" s="45"/>
      <c r="K16" s="82"/>
      <c r="L16" s="118">
        <f t="shared" si="0"/>
        <v>0</v>
      </c>
      <c r="M16" s="17"/>
      <c r="N16" s="83">
        <f t="shared" si="1"/>
        <v>0</v>
      </c>
      <c r="O16" s="18"/>
      <c r="P16" s="38"/>
      <c r="Q16" s="99"/>
      <c r="R16" s="76"/>
      <c r="S16" s="88"/>
      <c r="T16" s="46"/>
    </row>
    <row r="17" spans="1:20" ht="20.25" customHeight="1">
      <c r="A17" s="31">
        <v>14</v>
      </c>
      <c r="B17" s="15"/>
      <c r="C17" s="16"/>
      <c r="D17" s="116" t="e">
        <f>VLOOKUP(C17,都道府県コード等!A17:B63,2)</f>
        <v>#N/A</v>
      </c>
      <c r="E17" s="16"/>
      <c r="F17" s="15"/>
      <c r="G17" s="76"/>
      <c r="H17" s="15"/>
      <c r="I17" s="15"/>
      <c r="J17" s="45"/>
      <c r="K17" s="82"/>
      <c r="L17" s="118">
        <f t="shared" si="0"/>
        <v>0</v>
      </c>
      <c r="M17" s="17"/>
      <c r="N17" s="83">
        <f t="shared" si="1"/>
        <v>0</v>
      </c>
      <c r="O17" s="18"/>
      <c r="P17" s="38"/>
      <c r="Q17" s="99"/>
      <c r="R17" s="76"/>
      <c r="S17" s="88"/>
      <c r="T17" s="46"/>
    </row>
    <row r="18" spans="1:20" ht="20.25" customHeight="1">
      <c r="A18" s="31">
        <v>15</v>
      </c>
      <c r="B18" s="15"/>
      <c r="C18" s="16"/>
      <c r="D18" s="116" t="e">
        <f>VLOOKUP(C18,都道府県コード等!A18:B64,2)</f>
        <v>#N/A</v>
      </c>
      <c r="E18" s="16"/>
      <c r="F18" s="15"/>
      <c r="G18" s="76"/>
      <c r="H18" s="15"/>
      <c r="I18" s="15"/>
      <c r="J18" s="45"/>
      <c r="K18" s="82"/>
      <c r="L18" s="118">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松尾 陽平</cp:lastModifiedBy>
  <cp:revision/>
  <cp:lastPrinted>2026-03-17T10:28:32Z</cp:lastPrinted>
  <dcterms:created xsi:type="dcterms:W3CDTF">2013-12-09T05:07:26Z</dcterms:created>
  <dcterms:modified xsi:type="dcterms:W3CDTF">2026-03-17T10:28:34Z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