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Jyfssv22\部門共有\総務課\財政係\61_年度別\R7\260303_【市町村財政課3_11〆】令和６年度財政状況資料集の作成等について\03_回答\"/>
    </mc:Choice>
  </mc:AlternateContent>
  <xr:revisionPtr revIDLastSave="0" documentId="13_ncr:1_{28D1A28B-56D4-452F-81B0-0E4D7F0FA341}"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U88" i="12"/>
  <c r="AP88" i="12"/>
  <c r="AF88" i="12"/>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O35" i="10"/>
  <c r="BW35" i="10"/>
  <c r="BW36" i="10" s="1"/>
  <c r="BW37" i="10" s="1"/>
  <c r="BW38" i="10" s="1"/>
  <c r="BW39" i="10" s="1"/>
  <c r="BW40" i="10" s="1"/>
  <c r="BW41" i="10" s="1"/>
  <c r="BW42" i="10" s="1"/>
  <c r="BW43" i="10" s="1"/>
  <c r="AM35" i="10"/>
  <c r="CO34" i="10"/>
  <c r="BW34" i="10"/>
  <c r="AM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c r="BE35" i="10" s="1"/>
  <c r="BE36" i="10" s="1"/>
</calcChain>
</file>

<file path=xl/sharedStrings.xml><?xml version="1.0" encoding="utf-8"?>
<sst xmlns="http://schemas.openxmlformats.org/spreadsheetml/2006/main" count="1275" uniqueCount="570">
  <si>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</si>
  <si>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</si>
  <si>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</si>
  <si>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</si>
  <si>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</si>
  <si>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</si>
  <si>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</si>
  <si>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</si>
  <si>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</si>
  <si>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</si>
  <si>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</si>
  <si>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</si>
  <si>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</si>
  <si>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</si>
  <si>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</si>
  <si>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</si>
  <si>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</si>
  <si>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</si>
  <si>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</si>
  <si>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</si>
  <si>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</si>
  <si>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</si>
  <si>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</si>
  <si>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</si>
  <si>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</si>
  <si>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</si>
  <si>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</si>
  <si>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</si>
  <si>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</si>
  <si>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</si>
  <si>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</si>
  <si>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</si>
  <si>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</si>
  <si>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</si>
  <si>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</si>
  <si>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</si>
  <si>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</si>
  <si>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</si>
  <si>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</si>
  <si>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</si>
  <si>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</si>
  <si>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</si>
  <si>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</si>
  <si>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</si>
  <si>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</si>
  <si>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</si>
  <si>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</si>
  <si>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</si>
  <si>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</si>
  <si>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</si>
  <si>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</si>
  <si>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</si>
  <si>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</si>
  <si>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</si>
  <si>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</si>
  <si>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</si>
  <si>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</si>
  <si>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</si>
  <si>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</si>
  <si>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</si>
  <si>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</si>
  <si>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</si>
  <si>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</si>
  <si>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</si>
  <si>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</si>
  <si>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</si>
  <si>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</si>
  <si>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</si>
  <si>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</si>
  <si>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</si>
  <si>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</si>
  <si>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</si>
  <si>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</si>
  <si>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</si>
  <si>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</si>
  <si>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</si>
  <si>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</si>
  <si>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</si>
  <si>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</si>
  <si>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</si>
  <si>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</si>
  <si>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</si>
  <si>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</si>
  <si>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</si>
  <si>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</si>
  <si>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</si>
  <si>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</si>
  <si>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</si>
  <si>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</si>
  <si>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</si>
  <si>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</si>
  <si>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</si>
  <si>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</si>
  <si>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</si>
  <si>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大熊町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</si>
  <si>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</si>
  <si>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</si>
  <si>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</si>
  <si>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</si>
  <si>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</si>
  <si>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</si>
  <si>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</si>
  <si>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</si>
  <si>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</si>
  <si>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</si>
  <si>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</si>
  <si>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</si>
  <si>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</si>
  <si>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</si>
  <si>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</si>
  <si>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</si>
  <si>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</si>
  <si>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</si>
  <si>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t>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</si>
  <si>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</si>
  <si>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</si>
  <si>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</si>
  <si>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</si>
  <si>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</si>
  <si>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</si>
  <si>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</si>
  <si>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</si>
  <si>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</si>
  <si>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</si>
  <si>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</si>
  <si>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</si>
  <si>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</si>
  <si>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</si>
  <si>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</si>
  <si>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</si>
  <si>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</si>
  <si>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</si>
  <si>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</si>
  <si>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</si>
  <si>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</si>
  <si>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</si>
  <si>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</si>
  <si>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</si>
  <si>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</si>
  <si>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</si>
  <si>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</si>
  <si>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</si>
  <si>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</si>
  <si>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</si>
  <si>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</si>
  <si>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</si>
  <si>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</si>
  <si>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</si>
  <si>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</si>
  <si>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</si>
  <si>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</si>
  <si>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</si>
  <si>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</si>
  <si>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</si>
  <si>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</si>
  <si>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</si>
  <si>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</si>
  <si>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</si>
  <si>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</si>
  <si>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</si>
  <si>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</si>
  <si>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</si>
  <si>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</si>
  <si>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</si>
  <si>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</si>
  <si>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</si>
  <si>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</si>
  <si>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</si>
  <si>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</si>
  <si>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</si>
  <si>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</si>
  <si>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</si>
  <si>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</si>
  <si>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</si>
  <si>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</si>
  <si>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</si>
  <si>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</si>
  <si>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</si>
  <si>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</si>
  <si>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</si>
  <si>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</si>
  <si>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</si>
  <si>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</si>
  <si>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</si>
  <si>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</si>
  <si>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</si>
  <si>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</si>
  <si>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</si>
  <si>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</si>
  <si>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</si>
  <si>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</si>
  <si>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</si>
  <si>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</si>
  <si>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</si>
  <si>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</si>
  <si>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</si>
  <si>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</si>
  <si>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</si>
  <si>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</si>
  <si>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</si>
  <si>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</si>
  <si>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</si>
  <si>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</si>
  <si>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福島県大熊町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</si>
  <si>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</si>
  <si>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</si>
  <si>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</si>
  <si>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</si>
  <si>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</si>
  <si>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</si>
  <si>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</si>
  <si>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</si>
  <si>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</si>
  <si>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</si>
  <si>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</si>
  <si>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</si>
  <si>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</si>
  <si>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</si>
  <si>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</si>
  <si>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</si>
  <si>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</si>
  <si>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</si>
  <si>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</si>
  <si>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</si>
  <si>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</si>
  <si>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</si>
  <si>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</si>
  <si>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</si>
  <si>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</si>
  <si>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</si>
  <si>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</si>
  <si>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</si>
  <si>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</si>
  <si>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</si>
  <si>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</si>
  <si>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</si>
  <si>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</si>
  <si>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</si>
  <si>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</si>
  <si>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</si>
  <si>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</si>
  <si>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</si>
  <si>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</si>
  <si>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</si>
  <si>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</si>
  <si>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</si>
  <si>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</si>
  <si>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</si>
  <si>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</si>
  <si>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</si>
  <si>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</si>
  <si>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</si>
  <si>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</si>
  <si>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</si>
  <si>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</si>
  <si>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</si>
  <si>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</si>
  <si>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</si>
  <si>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</si>
  <si>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</si>
  <si>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</si>
  <si>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</si>
  <si>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</si>
  <si>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</si>
  <si>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</si>
  <si>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</si>
  <si>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</si>
  <si>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</si>
  <si>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</si>
  <si>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</si>
  <si>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</si>
  <si>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</si>
  <si>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</si>
  <si>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</si>
  <si>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</si>
  <si>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</si>
  <si>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</si>
  <si>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</si>
  <si>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</si>
  <si>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</si>
  <si>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</si>
  <si>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</si>
  <si>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</si>
  <si>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</si>
  <si>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</si>
  <si>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</si>
  <si>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</si>
  <si>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</si>
  <si>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</si>
  <si>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</si>
  <si>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</si>
  <si>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</si>
  <si>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</si>
  <si>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</si>
  <si>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</si>
  <si>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</si>
  <si>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</si>
  <si>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</si>
  <si>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</si>
  <si>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</si>
  <si>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</si>
  <si>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</si>
  <si>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</si>
  <si>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</si>
  <si>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</si>
  <si>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</si>
  <si>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</si>
  <si>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</si>
  <si>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</si>
  <si>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</si>
  <si>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</si>
  <si>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</si>
  <si>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</si>
  <si>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</si>
  <si>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</si>
  <si>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</si>
  <si>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</si>
  <si>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</si>
  <si>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</si>
  <si>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</si>
  <si>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</si>
  <si>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</si>
  <si>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</si>
  <si>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</si>
  <si>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</si>
  <si>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</si>
  <si>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</si>
  <si>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</si>
  <si>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</si>
  <si>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</si>
  <si>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</si>
  <si>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</si>
  <si>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</si>
  <si>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</si>
  <si>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</si>
  <si>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</si>
  <si>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</si>
  <si>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</si>
  <si>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</si>
  <si>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</si>
  <si>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</si>
  <si>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</si>
  <si>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</si>
  <si>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</si>
  <si>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</si>
  <si>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</si>
  <si>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</si>
  <si>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</si>
  <si>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</si>
  <si>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</si>
  <si>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</si>
  <si>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</si>
  <si>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</si>
  <si>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福島県大熊町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</si>
  <si>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</si>
  <si>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</si>
  <si>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</si>
  <si>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</si>
  <si>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</si>
  <si>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</si>
  <si>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</si>
  <si>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</si>
  <si>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</si>
  <si>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</si>
  <si>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</si>
  <si>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</si>
  <si>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</si>
  <si>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</si>
  <si>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</si>
  <si>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</si>
  <si>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</si>
  <si>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</si>
  <si>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</si>
  <si>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</si>
  <si>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坂下ダム施設管理事業特別会計</t>
    <phoneticPr fontId="5"/>
  </si>
  <si>
    <t>霊園管理事業特別会計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</si>
  <si>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</si>
  <si>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</si>
  <si>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</si>
  <si>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</si>
  <si>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</si>
  <si>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</si>
  <si>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</si>
  <si>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</si>
  <si>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</si>
  <si>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</si>
  <si>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</si>
  <si>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</si>
  <si>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</si>
  <si>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</si>
  <si>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</si>
  <si>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介護サービス特別会計</t>
    <phoneticPr fontId="5"/>
  </si>
  <si>
    <t>後期高齢者医療特別会計</t>
    <phoneticPr fontId="5"/>
  </si>
  <si>
    <t>特定環境保全公共下水道事業特別会計</t>
    <phoneticPr fontId="5"/>
  </si>
  <si>
    <t>法非適用企業</t>
    <phoneticPr fontId="5"/>
  </si>
  <si>
    <t>農業集落排水事業特別会計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</si>
  <si>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</si>
  <si>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</si>
  <si>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</si>
  <si>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</si>
  <si>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</si>
  <si>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</si>
  <si>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</si>
  <si>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</si>
  <si>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</si>
  <si>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</si>
  <si>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</si>
  <si>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</si>
  <si>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</si>
  <si>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</si>
  <si>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</si>
  <si>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</si>
  <si>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</si>
  <si>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</si>
  <si>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</si>
  <si>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</si>
  <si>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</si>
  <si>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</si>
  <si>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</si>
  <si>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</si>
  <si>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</si>
  <si>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</si>
  <si>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</si>
  <si>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</si>
  <si>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</si>
  <si>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</si>
  <si>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</si>
  <si>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</si>
  <si>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</si>
  <si>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</si>
  <si>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</si>
  <si>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</si>
  <si>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</si>
  <si>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</si>
  <si>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</si>
  <si>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</si>
  <si>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</si>
  <si>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</si>
  <si>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</si>
  <si>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</si>
  <si>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</si>
  <si>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</si>
  <si>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</si>
  <si>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</si>
  <si>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</si>
  <si>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</si>
  <si>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</si>
  <si>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</si>
  <si>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</si>
  <si>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</si>
  <si>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</si>
  <si>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</si>
  <si>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</si>
  <si>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</si>
  <si>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</si>
  <si>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</si>
  <si>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</si>
  <si>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</si>
  <si>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</si>
  <si>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</si>
  <si>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</si>
  <si>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</si>
  <si>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</si>
  <si>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</si>
  <si>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</si>
  <si>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</si>
  <si>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</si>
  <si>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</si>
  <si>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</si>
  <si>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</si>
  <si>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</si>
  <si>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</si>
  <si>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</si>
  <si>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</si>
  <si>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</si>
  <si>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</si>
  <si>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</si>
  <si>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</si>
  <si>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</si>
  <si>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</si>
  <si>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</si>
  <si>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</si>
  <si>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</si>
  <si>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</si>
  <si>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</si>
  <si>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</si>
  <si>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</si>
  <si>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</si>
  <si>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</si>
  <si>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</si>
  <si>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</si>
  <si>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</si>
  <si>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</si>
  <si>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</si>
  <si>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</si>
  <si>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</si>
  <si>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</si>
  <si>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</si>
  <si>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</si>
  <si>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</si>
  <si>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</si>
  <si>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</si>
  <si>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</si>
  <si>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</si>
  <si>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</si>
  <si>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</si>
  <si>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</si>
  <si>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</si>
  <si>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</si>
  <si>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</si>
  <si>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</si>
  <si>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</si>
  <si>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</si>
  <si>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</si>
  <si>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</si>
  <si>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</si>
  <si>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</si>
  <si>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</si>
  <si>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</si>
  <si>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</si>
  <si>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</si>
  <si>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</si>
  <si>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</si>
  <si>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</si>
  <si>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</si>
  <si>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</si>
  <si>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</si>
  <si>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</si>
  <si>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</si>
  <si>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</si>
  <si>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</si>
  <si>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</si>
  <si>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0.58</t>
  </si>
  <si>
    <t>▲ 10.72</t>
  </si>
  <si>
    <t>▲ 19.73</t>
  </si>
  <si>
    <t>一般会計</t>
  </si>
  <si>
    <t>宅地造成事業特別会計</t>
  </si>
  <si>
    <t>国民健康保険特別会計</t>
  </si>
  <si>
    <t>介護保険特別会計</t>
  </si>
  <si>
    <t>坂下ダム施設管理事業特別会計</t>
  </si>
  <si>
    <t>後期高齢者医療特別会計</t>
  </si>
  <si>
    <t>介護サービス特別会計</t>
  </si>
  <si>
    <t>霊園管理事業特別会計</t>
  </si>
  <si>
    <t>その他会計（赤字）</t>
  </si>
  <si>
    <t>その他会計（黒字）</t>
  </si>
  <si>
    <t>R02</t>
    <phoneticPr fontId="5"/>
  </si>
  <si>
    <t>R03</t>
    <phoneticPr fontId="5"/>
  </si>
  <si>
    <t>R04</t>
    <phoneticPr fontId="5"/>
  </si>
  <si>
    <t>R05</t>
    <phoneticPr fontId="5"/>
  </si>
  <si>
    <t>R06</t>
    <phoneticPr fontId="5"/>
  </si>
  <si>
    <t>-</t>
    <phoneticPr fontId="2"/>
  </si>
  <si>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</si>
  <si>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</si>
  <si>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</si>
  <si>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</si>
  <si>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</si>
  <si>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</si>
  <si>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</si>
  <si>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</si>
  <si>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</si>
  <si>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双葉地方水道企業団　水道事業会計</t>
    <rPh sb="0" eb="9">
      <t>フタバチホウスイドウキギョウダン</t>
    </rPh>
    <rPh sb="10" eb="16">
      <t>スイドウジギョウカイケイ</t>
    </rPh>
    <phoneticPr fontId="4"/>
  </si>
  <si>
    <t>双葉地方水道企業団　工業用水道事業会計</t>
    <rPh sb="0" eb="9">
      <t>フタバチホウスイドウキギョウダン</t>
    </rPh>
    <rPh sb="10" eb="19">
      <t>コウギョウヨウスイドウジギョウカイケイ</t>
    </rPh>
    <phoneticPr fontId="4"/>
  </si>
  <si>
    <t>株式会社ネクサスファームおおくま</t>
    <rPh sb="0" eb="4">
      <t>カブシキカイシャ</t>
    </rPh>
    <phoneticPr fontId="2"/>
  </si>
  <si>
    <t>一般社団法人おおくままちづくり公社</t>
    <rPh sb="0" eb="6">
      <t>イッパンシャダンホウジン</t>
    </rPh>
    <rPh sb="15" eb="17">
      <t>コウシャ</t>
    </rPh>
    <phoneticPr fontId="2"/>
  </si>
  <si>
    <t>大熊るるるん電力株式会社</t>
    <rPh sb="0" eb="2">
      <t>オオクマ</t>
    </rPh>
    <rPh sb="6" eb="8">
      <t>デンリョク</t>
    </rPh>
    <rPh sb="8" eb="12">
      <t>カブシキカイシャ</t>
    </rPh>
    <phoneticPr fontId="2"/>
  </si>
  <si>
    <t>大熊町中間貯蔵施設整備等影響緩和交付金基金</t>
    <phoneticPr fontId="5"/>
  </si>
  <si>
    <t>大熊町東日本大震災復興基金</t>
    <phoneticPr fontId="5"/>
  </si>
  <si>
    <t>大熊町特定原子力施設地域振興事業維持補修基金</t>
    <phoneticPr fontId="5"/>
  </si>
  <si>
    <t>大熊町帰還・移住等環境整備交付金基金</t>
    <phoneticPr fontId="5"/>
  </si>
  <si>
    <t>大熊町中間貯蔵施設建設に伴う地域振興基金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</si>
</sst>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CA8C-4C21-BCD3-0FF4225C59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595029</c:v>
                </c:pt>
                <c:pt idx="1">
                  <c:v>1096624</c:v>
                </c:pt>
                <c:pt idx="2">
                  <c:v>670193</c:v>
                </c:pt>
                <c:pt idx="3">
                  <c:v>1590108</c:v>
                </c:pt>
                <c:pt idx="4">
                  <c:v>1597750</c:v>
                </c:pt>
              </c:numCache>
            </c:numRef>
          </c:val>
          <c:smooth val="0"/>
          <c:extLst>
            <c:ext xmlns:c16="http://schemas.microsoft.com/office/drawing/2014/chart" uri="{C3380CC4-5D6E-409C-BE32-E72D297353CC}">
              <c16:uniqueId val="{00000001-CA8C-4C21-BCD3-0FF4225C59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12.2</c:v>
                </c:pt>
                <c:pt idx="1">
                  <c:v>10.72</c:v>
                </c:pt>
                <c:pt idx="2">
                  <c:v>14.04</c:v>
                </c:pt>
                <c:pt idx="3">
                  <c:v>14.21</c:v>
                </c:pt>
                <c:pt idx="4">
                  <c:v>4.8600000000000003</c:v>
                </c:pt>
              </c:numCache>
            </c:numRef>
          </c:val>
          <c:extLst>
            <c:ext xmlns:c16="http://schemas.microsoft.com/office/drawing/2014/chart" uri="{C3380CC4-5D6E-409C-BE32-E72D297353CC}">
              <c16:uniqueId val="{00000000-825E-435E-91D1-857B8C4B77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199.08</c:v>
                </c:pt>
                <c:pt idx="1">
                  <c:v>192.49</c:v>
                </c:pt>
                <c:pt idx="2">
                  <c:v>149.05000000000001</c:v>
                </c:pt>
                <c:pt idx="3">
                  <c:v>150.82</c:v>
                </c:pt>
                <c:pt idx="4">
                  <c:v>140.38</c:v>
                </c:pt>
              </c:numCache>
            </c:numRef>
          </c:val>
          <c:extLst>
            <c:ext xmlns:c16="http://schemas.microsoft.com/office/drawing/2014/chart" uri="{C3380CC4-5D6E-409C-BE32-E72D297353CC}">
              <c16:uniqueId val="{00000001-825E-435E-91D1-857B8C4B77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5.46</c:v>
                </c:pt>
                <c:pt idx="1">
                  <c:v>-0.57999999999999996</c:v>
                </c:pt>
                <c:pt idx="2">
                  <c:v>1.44</c:v>
                </c:pt>
                <c:pt idx="3">
                  <c:v>-10.72</c:v>
                </c:pt>
                <c:pt idx="4">
                  <c:v>-19.73</c:v>
                </c:pt>
              </c:numCache>
            </c:numRef>
          </c:val>
          <c:smooth val="0"/>
          <c:extLst>
            <c:ext xmlns:c16="http://schemas.microsoft.com/office/drawing/2014/chart" uri="{C3380CC4-5D6E-409C-BE32-E72D297353CC}">
              <c16:uniqueId val="{00000002-825E-435E-91D1-857B8C4B77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c:v>
                </c:pt>
                <c:pt idx="4">
                  <c:v>#N/A</c:v>
                </c:pt>
                <c:pt idx="5">
                  <c:v>0.13</c:v>
                </c:pt>
                <c:pt idx="6">
                  <c:v>#N/A</c:v>
                </c:pt>
                <c:pt idx="7">
                  <c:v>0</c:v>
                </c:pt>
                <c:pt idx="8">
                  <c:v>#N/A</c:v>
                </c:pt>
                <c:pt idx="9">
                  <c:v>0</c:v>
                </c:pt>
              </c:numCache>
            </c:numRef>
          </c:val>
          <c:extLst>
            <c:ext xmlns:c16="http://schemas.microsoft.com/office/drawing/2014/chart" uri="{C3380CC4-5D6E-409C-BE32-E72D297353CC}">
              <c16:uniqueId val="{00000000-A500-4AF0-9063-E0C78337F6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00-4AF0-9063-E0C78337F612}"/>
            </c:ext>
          </c:extLst>
        </c:ser>
        <c:ser>
          <c:idx val="2"/>
          <c:order val="2"/>
          <c:tx>
            <c:strRef>
              <c:f>データシート!$A$29</c:f>
              <c:strCache>
                <c:ptCount val="1"/>
                <c:pt idx="0">
                  <c:v>霊園管理事業特別会計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A500-4AF0-9063-E0C78337F612}"/>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500-4AF0-9063-E0C78337F61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A500-4AF0-9063-E0C78337F612}"/>
            </c:ext>
          </c:extLst>
        </c:ser>
        <c:ser>
          <c:idx val="5"/>
          <c:order val="5"/>
          <c:tx>
            <c:strRef>
              <c:f>データシート!$A$32</c:f>
              <c:strCache>
                <c:ptCount val="1"/>
                <c:pt idx="0">
                  <c:v>坂下ダム施設管理事業特別会計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0.28999999999999998</c:v>
                </c:pt>
                <c:pt idx="4">
                  <c:v>#N/A</c:v>
                </c:pt>
                <c:pt idx="5">
                  <c:v>0.24</c:v>
                </c:pt>
                <c:pt idx="6">
                  <c:v>#N/A</c:v>
                </c:pt>
                <c:pt idx="7">
                  <c:v>0.27</c:v>
                </c:pt>
                <c:pt idx="8">
                  <c:v>#N/A</c:v>
                </c:pt>
                <c:pt idx="9">
                  <c:v>0.28999999999999998</c:v>
                </c:pt>
              </c:numCache>
            </c:numRef>
          </c:val>
          <c:extLst>
            <c:ext xmlns:c16="http://schemas.microsoft.com/office/drawing/2014/chart" uri="{C3380CC4-5D6E-409C-BE32-E72D297353CC}">
              <c16:uniqueId val="{00000005-A500-4AF0-9063-E0C78337F61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3.01</c:v>
                </c:pt>
                <c:pt idx="2">
                  <c:v>#N/A</c:v>
                </c:pt>
                <c:pt idx="3">
                  <c:v>1.24</c:v>
                </c:pt>
                <c:pt idx="4">
                  <c:v>#N/A</c:v>
                </c:pt>
                <c:pt idx="5">
                  <c:v>0.99</c:v>
                </c:pt>
                <c:pt idx="6">
                  <c:v>#N/A</c:v>
                </c:pt>
                <c:pt idx="7">
                  <c:v>0.97</c:v>
                </c:pt>
                <c:pt idx="8">
                  <c:v>#N/A</c:v>
                </c:pt>
                <c:pt idx="9">
                  <c:v>0.56999999999999995</c:v>
                </c:pt>
              </c:numCache>
            </c:numRef>
          </c:val>
          <c:extLst>
            <c:ext xmlns:c16="http://schemas.microsoft.com/office/drawing/2014/chart" uri="{C3380CC4-5D6E-409C-BE32-E72D297353CC}">
              <c16:uniqueId val="{00000006-A500-4AF0-9063-E0C78337F61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1.31</c:v>
                </c:pt>
                <c:pt idx="4">
                  <c:v>#N/A</c:v>
                </c:pt>
                <c:pt idx="5">
                  <c:v>1.23</c:v>
                </c:pt>
                <c:pt idx="6">
                  <c:v>#N/A</c:v>
                </c:pt>
                <c:pt idx="7">
                  <c:v>1.23</c:v>
                </c:pt>
                <c:pt idx="8">
                  <c:v>#N/A</c:v>
                </c:pt>
                <c:pt idx="9">
                  <c:v>1.31</c:v>
                </c:pt>
              </c:numCache>
            </c:numRef>
          </c:val>
          <c:extLst>
            <c:ext xmlns:c16="http://schemas.microsoft.com/office/drawing/2014/chart" uri="{C3380CC4-5D6E-409C-BE32-E72D297353CC}">
              <c16:uniqueId val="{00000007-A500-4AF0-9063-E0C78337F612}"/>
            </c:ext>
          </c:extLst>
        </c:ser>
        <c:ser>
          <c:idx val="8"/>
          <c:order val="8"/>
          <c:tx>
            <c:strRef>
              <c:f>データシート!$A$35</c:f>
              <c:strCache>
                <c:ptCount val="1"/>
                <c:pt idx="0">
                  <c:v>宅地造成事業特別会計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c:v>
                </c:pt>
                <c:pt idx="2">
                  <c:v>#N/A</c:v>
                </c:pt>
                <c:pt idx="3">
                  <c:v>0.48</c:v>
                </c:pt>
                <c:pt idx="4">
                  <c:v>#N/A</c:v>
                </c:pt>
                <c:pt idx="5">
                  <c:v>0</c:v>
                </c:pt>
                <c:pt idx="6">
                  <c:v>#N/A</c:v>
                </c:pt>
                <c:pt idx="7">
                  <c:v>0</c:v>
                </c:pt>
                <c:pt idx="8">
                  <c:v>#N/A</c:v>
                </c:pt>
                <c:pt idx="9">
                  <c:v>1.61</c:v>
                </c:pt>
              </c:numCache>
            </c:numRef>
          </c:val>
          <c:extLst>
            <c:ext xmlns:c16="http://schemas.microsoft.com/office/drawing/2014/chart" uri="{C3380CC4-5D6E-409C-BE32-E72D297353CC}">
              <c16:uniqueId val="{00000008-A500-4AF0-9063-E0C78337F6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11.76</c:v>
                </c:pt>
                <c:pt idx="2">
                  <c:v>#N/A</c:v>
                </c:pt>
                <c:pt idx="3">
                  <c:v>10.42</c:v>
                </c:pt>
                <c:pt idx="4">
                  <c:v>#N/A</c:v>
                </c:pt>
                <c:pt idx="5">
                  <c:v>13.69</c:v>
                </c:pt>
                <c:pt idx="6">
                  <c:v>#N/A</c:v>
                </c:pt>
                <c:pt idx="7">
                  <c:v>13.53</c:v>
                </c:pt>
                <c:pt idx="8">
                  <c:v>#N/A</c:v>
                </c:pt>
                <c:pt idx="9">
                  <c:v>4.46</c:v>
                </c:pt>
              </c:numCache>
            </c:numRef>
          </c:val>
          <c:extLst>
            <c:ext xmlns:c16="http://schemas.microsoft.com/office/drawing/2014/chart" uri="{C3380CC4-5D6E-409C-BE32-E72D297353CC}">
              <c16:uniqueId val="{00000009-A500-4AF0-9063-E0C78337F6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146</c:v>
                </c:pt>
                <c:pt idx="5">
                  <c:v>140</c:v>
                </c:pt>
                <c:pt idx="8">
                  <c:v>128</c:v>
                </c:pt>
                <c:pt idx="11">
                  <c:v>115</c:v>
                </c:pt>
                <c:pt idx="14">
                  <c:v>95</c:v>
                </c:pt>
              </c:numCache>
            </c:numRef>
          </c:val>
          <c:extLst>
            <c:ext xmlns:c16="http://schemas.microsoft.com/office/drawing/2014/chart" uri="{C3380CC4-5D6E-409C-BE32-E72D297353CC}">
              <c16:uniqueId val="{00000000-4D0B-4F6B-98F4-6CB3FA67F1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0B-4F6B-98F4-6CB3FA67F1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D0B-4F6B-98F4-6CB3FA67F1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34</c:v>
                </c:pt>
                <c:pt idx="3">
                  <c:v>41</c:v>
                </c:pt>
                <c:pt idx="6">
                  <c:v>42</c:v>
                </c:pt>
                <c:pt idx="9">
                  <c:v>41</c:v>
                </c:pt>
                <c:pt idx="12">
                  <c:v>40</c:v>
                </c:pt>
              </c:numCache>
            </c:numRef>
          </c:val>
          <c:extLst>
            <c:ext xmlns:c16="http://schemas.microsoft.com/office/drawing/2014/chart" uri="{C3380CC4-5D6E-409C-BE32-E72D297353CC}">
              <c16:uniqueId val="{00000003-4D0B-4F6B-98F4-6CB3FA67F1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0B-4F6B-98F4-6CB3FA67F1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0B-4F6B-98F4-6CB3FA67F1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0B-4F6B-98F4-6CB3FA67F1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D0B-4F6B-98F4-6CB3FA67F1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-112</c:v>
                </c:pt>
                <c:pt idx="2">
                  <c:v>#N/A</c:v>
                </c:pt>
                <c:pt idx="3">
                  <c:v>#N/A</c:v>
                </c:pt>
                <c:pt idx="4">
                  <c:v>-99</c:v>
                </c:pt>
                <c:pt idx="5">
                  <c:v>#N/A</c:v>
                </c:pt>
                <c:pt idx="6">
                  <c:v>#N/A</c:v>
                </c:pt>
                <c:pt idx="7">
                  <c:v>-86</c:v>
                </c:pt>
                <c:pt idx="8">
                  <c:v>#N/A</c:v>
                </c:pt>
                <c:pt idx="9">
                  <c:v>#N/A</c:v>
                </c:pt>
                <c:pt idx="10">
                  <c:v>-74</c:v>
                </c:pt>
                <c:pt idx="11">
                  <c:v>#N/A</c:v>
                </c:pt>
                <c:pt idx="12">
                  <c:v>#N/A</c:v>
                </c:pt>
                <c:pt idx="13">
                  <c:v>-55</c:v>
                </c:pt>
                <c:pt idx="14">
                  <c:v>#N/A</c:v>
                </c:pt>
              </c:numCache>
            </c:numRef>
          </c:val>
          <c:smooth val="0"/>
          <c:extLst>
            <c:ext xmlns:c16="http://schemas.microsoft.com/office/drawing/2014/chart" uri="{C3380CC4-5D6E-409C-BE32-E72D297353CC}">
              <c16:uniqueId val="{00000008-4D0B-4F6B-98F4-6CB3FA67F1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819</c:v>
                </c:pt>
                <c:pt idx="5">
                  <c:v>682</c:v>
                </c:pt>
                <c:pt idx="8">
                  <c:v>554</c:v>
                </c:pt>
                <c:pt idx="11">
                  <c:v>441</c:v>
                </c:pt>
                <c:pt idx="14">
                  <c:v>331</c:v>
                </c:pt>
              </c:numCache>
            </c:numRef>
          </c:val>
          <c:extLst>
            <c:ext xmlns:c16="http://schemas.microsoft.com/office/drawing/2014/chart" uri="{C3380CC4-5D6E-409C-BE32-E72D297353CC}">
              <c16:uniqueId val="{00000000-BDB4-4500-9FA8-3F482B6B63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DB4-4500-9FA8-3F482B6B63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33077</c:v>
                </c:pt>
                <c:pt idx="5">
                  <c:v>35918</c:v>
                </c:pt>
                <c:pt idx="8">
                  <c:v>38814</c:v>
                </c:pt>
                <c:pt idx="11">
                  <c:v>42298</c:v>
                </c:pt>
                <c:pt idx="14">
                  <c:v>48471</c:v>
                </c:pt>
              </c:numCache>
            </c:numRef>
          </c:val>
          <c:extLst>
            <c:ext xmlns:c16="http://schemas.microsoft.com/office/drawing/2014/chart" uri="{C3380CC4-5D6E-409C-BE32-E72D297353CC}">
              <c16:uniqueId val="{00000002-BDB4-4500-9FA8-3F482B6B63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B4-4500-9FA8-3F482B6B63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B4-4500-9FA8-3F482B6B63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B4-4500-9FA8-3F482B6B63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230</c:v>
                </c:pt>
                <c:pt idx="3">
                  <c:v>148</c:v>
                </c:pt>
                <c:pt idx="6">
                  <c:v>141</c:v>
                </c:pt>
                <c:pt idx="9">
                  <c:v>178</c:v>
                </c:pt>
                <c:pt idx="12">
                  <c:v>93</c:v>
                </c:pt>
              </c:numCache>
            </c:numRef>
          </c:val>
          <c:extLst>
            <c:ext xmlns:c16="http://schemas.microsoft.com/office/drawing/2014/chart" uri="{C3380CC4-5D6E-409C-BE32-E72D297353CC}">
              <c16:uniqueId val="{00000006-BDB4-4500-9FA8-3F482B6B63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c:v>
                </c:pt>
                <c:pt idx="3">
                  <c:v>37</c:v>
                </c:pt>
                <c:pt idx="6">
                  <c:v>29</c:v>
                </c:pt>
                <c:pt idx="9">
                  <c:v>20</c:v>
                </c:pt>
                <c:pt idx="12">
                  <c:v>22</c:v>
                </c:pt>
              </c:numCache>
            </c:numRef>
          </c:val>
          <c:extLst>
            <c:ext xmlns:c16="http://schemas.microsoft.com/office/drawing/2014/chart" uri="{C3380CC4-5D6E-409C-BE32-E72D297353CC}">
              <c16:uniqueId val="{00000007-BDB4-4500-9FA8-3F482B6B63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DB4-4500-9FA8-3F482B6B63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DB4-4500-9FA8-3F482B6B63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A-BDB4-4500-9FA8-3F482B6B63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DB4-4500-9FA8-3F482B6B63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10164</c:v>
                </c:pt>
                <c:pt idx="1">
                  <c:v>9956</c:v>
                </c:pt>
                <c:pt idx="2">
                  <c:v>9661</c:v>
                </c:pt>
              </c:numCache>
            </c:numRef>
          </c:val>
          <c:extLst>
            <c:ext xmlns:c16="http://schemas.microsoft.com/office/drawing/2014/chart" uri="{C3380CC4-5D6E-409C-BE32-E72D297353CC}">
              <c16:uniqueId val="{00000000-FD0A-405E-955B-55FE230D0D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c:v>
                </c:pt>
                <c:pt idx="1">
                  <c:v>24</c:v>
                </c:pt>
                <c:pt idx="2">
                  <c:v>24</c:v>
                </c:pt>
              </c:numCache>
            </c:numRef>
          </c:val>
          <c:extLst>
            <c:ext xmlns:c16="http://schemas.microsoft.com/office/drawing/2014/chart" uri="{C3380CC4-5D6E-409C-BE32-E72D297353CC}">
              <c16:uniqueId val="{00000001-FD0A-405E-955B-55FE230D0D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94840</c:v>
                </c:pt>
                <c:pt idx="1">
                  <c:v>89856</c:v>
                </c:pt>
                <c:pt idx="2">
                  <c:v>95079</c:v>
                </c:pt>
              </c:numCache>
            </c:numRef>
          </c:val>
          <c:extLst>
            <c:ext xmlns:c16="http://schemas.microsoft.com/office/drawing/2014/chart" uri="{C3380CC4-5D6E-409C-BE32-E72D297353CC}">
              <c16:uniqueId val="{00000002-FD0A-405E-955B-55FE230D0D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現在、地方債の借入は行っておらず、当面の間、新規借入の予定もない。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一部事務組合にて起債した公債費のみが実質公債費比率に反映される。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財政調整基金及び一般財源を原資とした特定目的基金が増加傾向にあり、地方債の借入がないため将来負担額はほぼ皆無である。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充当可能財源等が将来負担額を大きく上回っているため、将来負担率の分子は▲</a:t>
          </a:r>
          <a:r>
            <a:rPr kumimoji="1" lang="en-US" altLang="ja-JP" sz="1400">
              <a:latin typeface="ＭＳ ゴシック" pitchFamily="49" charset="-128"/>
              <a:ea typeface="ＭＳ ゴシック" pitchFamily="49" charset="-128"/>
            </a:rPr>
            <a:t>48,688</a:t>
          </a:r>
          <a:r>
            <a:rPr kumimoji="1" lang="ja-JP" altLang="en-US" sz="1400">
              <a:latin typeface="ＭＳ ゴシック" pitchFamily="49" charset="-128"/>
              <a:ea typeface="ＭＳ ゴシック" pitchFamily="49" charset="-128"/>
            </a:rPr>
            <a:t>百万円となっている。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104,764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中間貯蔵施設整備等影響緩和交付金基金については、大野駅西商業施設整備事業及び管理事業、スマートコミュニティ整備事業等への充当により前年度と比較し、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東日本大震災復興基金については、観光一般経費及び避難者コミュニティ補助事業へ充当はあるが、東京電力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株</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からの損害賠償金の一部が約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百万円収入となったこと等により前年度と比較し、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原子力施設地域振興事業維持補修基金や帰還・移住等環境整備交付金基金については、一度国県支出金を基金へ積立し、復興整備事業等が完了する時点で基金を取り崩して使用するものであり、その事業量に比例し残高が増減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今後も、復興計画に基づく施設整備事業等に多くの財源が必要になると見込まれるが、安定した長期財政運営が行えるよう適正な基金の活用について検討を進めていく。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間貯蔵施設整備等影響緩和交付金基金については、中間貯蔵施設等の整備及び管理運営並びに同施設等への除去土壌等の収集及び運搬に伴う影響を緩和するために必要な生活再建及び地域振興等に係る幅広い事業に要する経費の財源に充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東日本大震災復興基金については、市町村復興支援交付金等を復興に関する財源や寄付金等を原資とし、復興事業の経費に充てることとしている。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その他、復興事業に関する基金については各事業内容により、主に国県支出金を原資として基金化し、復興事業の経費に充てることとしている。、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前は各目的の事業の財源として基金を創設していたが、震災以降は住民が帰還および移住できる環境整備事業の財源として、福島再生加速化交付金等の国庫支出金といった復興財源を基金に積み立て、事業の進捗と共に取り崩すなどしていることにより増減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に関する基金については、復興財源を原資としているため国の復興予算に着目し今後の動向をしっかりと把握するとともに、復興財源が廃止となった後でも健全な財政運営が行えるよう長期的な視野を持ち、活用について検討をすす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項の規定にある決算剰余金の積立及び一般財源不足分の基金取り崩しにより減額となった。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により、財源が著しく不足した場合や、大規模な災害の発生による多額の支出等不測の事態に備えるほか、将来に復興事業や公共施設整備および維持管理等に係る財源としても取り崩しが予想されるため、一定程度の残額を確保するとともに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基金運用による利子積立のみ増加している。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基金取り崩しの計画により適正な執行を検討している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9,944
9,884
78.71
48,996,247
42,475,175
334,739
6,882,576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において、固定資産税算定に係る福島第一原子力発電所構内にある処理水タンク等の大規模償却資産での税収が大きな割合を占めており、震災前の水準を保てている。今後、同税目においては減価償却等による減収が予想され、また震災復興特別交付税等の復興財源も減少していくことから、経常的な歳出の削減等により、財政職指数を保てるよう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2032</xdr:rowOff>
    </xdr:from>
    <xdr:to>
      <xdr:col>23</xdr:col>
      <xdr:colOff>133350</xdr:colOff>
      <xdr:row>36</xdr:row>
      <xdr:rowOff>127508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617423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127508</xdr:rowOff>
    </xdr:from>
    <xdr:to>
      <xdr:col>19</xdr:col>
      <xdr:colOff>133350</xdr:colOff>
      <xdr:row>36</xdr:row>
      <xdr:rowOff>127508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6299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127508</xdr:rowOff>
    </xdr:from>
    <xdr:to>
      <xdr:col>15</xdr:col>
      <xdr:colOff>82550</xdr:colOff>
      <xdr:row>36</xdr:row>
      <xdr:rowOff>137160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62997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30988</xdr:rowOff>
    </xdr:from>
    <xdr:to>
      <xdr:col>11</xdr:col>
      <xdr:colOff>31750</xdr:colOff>
      <xdr:row>36</xdr:row>
      <xdr:rowOff>137160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620318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17289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122682</xdr:rowOff>
    </xdr:from>
    <xdr:to>
      <xdr:col>23</xdr:col>
      <xdr:colOff>184150</xdr:colOff>
      <xdr:row>36</xdr:row>
      <xdr:rowOff>52832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61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43959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76708</xdr:rowOff>
    </xdr:from>
    <xdr:to>
      <xdr:col>19</xdr:col>
      <xdr:colOff>184150</xdr:colOff>
      <xdr:row>37</xdr:row>
      <xdr:rowOff>6858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17035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601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76708</xdr:rowOff>
    </xdr:from>
    <xdr:to>
      <xdr:col>15</xdr:col>
      <xdr:colOff>133350</xdr:colOff>
      <xdr:row>37</xdr:row>
      <xdr:rowOff>6858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17035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601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86360</xdr:rowOff>
    </xdr:from>
    <xdr:to>
      <xdr:col>11</xdr:col>
      <xdr:colOff>82550</xdr:colOff>
      <xdr:row>37</xdr:row>
      <xdr:rowOff>16510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26687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151638</xdr:rowOff>
    </xdr:from>
    <xdr:to>
      <xdr:col>7</xdr:col>
      <xdr:colOff>31750</xdr:colOff>
      <xdr:row>36</xdr:row>
      <xdr:rowOff>81788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91965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震災後講じてきた減免措置の縮小および大規模償却資産による固定資産税の増収により、経常的収入が増加し、比率が減少している。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51541</xdr:rowOff>
    </xdr:from>
    <xdr:to>
      <xdr:col>23</xdr:col>
      <xdr:colOff>133350</xdr:colOff>
      <xdr:row>61</xdr:row>
      <xdr:rowOff>36936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338541"/>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36936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433050"/>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81174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433050"/>
          <a:ext cx="8890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81174</xdr:rowOff>
    </xdr:from>
    <xdr:to>
      <xdr:col>11</xdr:col>
      <xdr:colOff>31750</xdr:colOff>
      <xdr:row>61</xdr:row>
      <xdr:rowOff>91229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3962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741</xdr:rowOff>
    </xdr:from>
    <xdr:to>
      <xdr:col>23</xdr:col>
      <xdr:colOff>184150</xdr:colOff>
      <xdr:row>60</xdr:row>
      <xdr:rowOff>102341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93468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0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157586</xdr:rowOff>
    </xdr:from>
    <xdr:to>
      <xdr:col>19</xdr:col>
      <xdr:colOff>184150</xdr:colOff>
      <xdr:row>61</xdr:row>
      <xdr:rowOff>87736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97913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30374</xdr:rowOff>
    </xdr:from>
    <xdr:to>
      <xdr:col>11</xdr:col>
      <xdr:colOff>82550</xdr:colOff>
      <xdr:row>61</xdr:row>
      <xdr:rowOff>131974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40429</xdr:rowOff>
    </xdr:from>
    <xdr:to>
      <xdr:col>7</xdr:col>
      <xdr:colOff>31750</xdr:colOff>
      <xdr:row>61</xdr:row>
      <xdr:rowOff>142029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152206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[526,364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復興・復旧事業の増加に伴い、震災前と比較し、人件費及び物件費についても増加している。また人口については年々微減となっているため、人口１人当たりの数値は年々上昇している。ただし、当年度においては昨年度より物件費が減少している等の理由により、決算額が微増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124902</xdr:rowOff>
    </xdr:from>
    <xdr:to>
      <xdr:col>23</xdr:col>
      <xdr:colOff>133350</xdr:colOff>
      <xdr:row>81</xdr:row>
      <xdr:rowOff>126730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12352"/>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109679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7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83147</xdr:rowOff>
    </xdr:from>
    <xdr:to>
      <xdr:col>19</xdr:col>
      <xdr:colOff>133350</xdr:colOff>
      <xdr:row>81</xdr:row>
      <xdr:rowOff>126730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70597"/>
          <a:ext cx="889000" cy="4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45617</xdr:rowOff>
    </xdr:from>
    <xdr:to>
      <xdr:col>15</xdr:col>
      <xdr:colOff>82550</xdr:colOff>
      <xdr:row>81</xdr:row>
      <xdr:rowOff>83147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33067"/>
          <a:ext cx="889000" cy="3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45617</xdr:rowOff>
    </xdr:from>
    <xdr:to>
      <xdr:col>11</xdr:col>
      <xdr:colOff>31750</xdr:colOff>
      <xdr:row>81</xdr:row>
      <xdr:rowOff>57758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33067"/>
          <a:ext cx="889000" cy="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50434</xdr:rowOff>
    </xdr:from>
    <xdr:to>
      <xdr:col>7</xdr:col>
      <xdr:colOff>31750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136811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74102</xdr:rowOff>
    </xdr:from>
    <xdr:to>
      <xdr:col>23</xdr:col>
      <xdr:colOff>184150</xdr:colOff>
      <xdr:row>82</xdr:row>
      <xdr:rowOff>4252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166829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75930</xdr:rowOff>
    </xdr:from>
    <xdr:to>
      <xdr:col>19</xdr:col>
      <xdr:colOff>184150</xdr:colOff>
      <xdr:row>82</xdr:row>
      <xdr:rowOff>6080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6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16257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32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32347</xdr:rowOff>
    </xdr:from>
    <xdr:to>
      <xdr:col>15</xdr:col>
      <xdr:colOff>133350</xdr:colOff>
      <xdr:row>81</xdr:row>
      <xdr:rowOff>133947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1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144124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166267</xdr:rowOff>
    </xdr:from>
    <xdr:to>
      <xdr:col>11</xdr:col>
      <xdr:colOff>82550</xdr:colOff>
      <xdr:row>81</xdr:row>
      <xdr:rowOff>96417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106594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6958</xdr:rowOff>
    </xdr:from>
    <xdr:to>
      <xdr:col>7</xdr:col>
      <xdr:colOff>31750</xdr:colOff>
      <xdr:row>81</xdr:row>
      <xdr:rowOff>108558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9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118735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6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ポイント低くなった。主な要因として、年齢の低い新規採用職員の増加、また同経験年数の在職者と比較し、給与月額の多い任用職員を採用していることなどが挙げられる。</a:t>
          </a:r>
        </a:p>
        <a:p>
          <a:r>
            <a:rPr kumimoji="1" lang="ja-JP" altLang="en-US" sz="1300">
              <a:latin typeface="ＭＳ Ｐゴシック" panose="020B0600070205080204" pitchFamily="50" charset="-128"/>
              <a:ea typeface="ＭＳ Ｐゴシック" panose="020B0600070205080204" pitchFamily="50" charset="-128"/>
            </a:rPr>
            <a:t>類似団体と比較すると同程度の水準のため、引き続き給与水準の適正化に努めていく。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143827</xdr:rowOff>
    </xdr:from>
    <xdr:to>
      <xdr:col>81</xdr:col>
      <xdr:colOff>44450</xdr:colOff>
      <xdr:row>87</xdr:row>
      <xdr:rowOff>14605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88527"/>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14605</xdr:rowOff>
    </xdr:from>
    <xdr:to>
      <xdr:col>77</xdr:col>
      <xdr:colOff>44450</xdr:colOff>
      <xdr:row>87</xdr:row>
      <xdr:rowOff>50800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307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68898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6695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87</xdr:row>
      <xdr:rowOff>68898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870430"/>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93027</xdr:rowOff>
    </xdr:from>
    <xdr:to>
      <xdr:col>81</xdr:col>
      <xdr:colOff>95250</xdr:colOff>
      <xdr:row>87</xdr:row>
      <xdr:rowOff>23177</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65104</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0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135255</xdr:rowOff>
    </xdr:from>
    <xdr:to>
      <xdr:col>77</xdr:col>
      <xdr:colOff>95250</xdr:colOff>
      <xdr:row>87</xdr:row>
      <xdr:rowOff>65405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50182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後、住民の避難状況により、避難者が多い自治体に出張所を設置している。その住民対応のために通常よりも多く保健師等の専門職を配置したことや、復興事業対応のため技術職を増員したために、他と比較し職員数が多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150671</xdr:rowOff>
    </xdr:from>
    <xdr:to>
      <xdr:col>81</xdr:col>
      <xdr:colOff>44450</xdr:colOff>
      <xdr:row>58</xdr:row>
      <xdr:rowOff>160093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094771"/>
          <a:ext cx="838200" cy="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129298</xdr:rowOff>
    </xdr:from>
    <xdr:to>
      <xdr:col>77</xdr:col>
      <xdr:colOff>44450</xdr:colOff>
      <xdr:row>58</xdr:row>
      <xdr:rowOff>150671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073398"/>
          <a:ext cx="889000" cy="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129298</xdr:rowOff>
    </xdr:from>
    <xdr:to>
      <xdr:col>72</xdr:col>
      <xdr:colOff>203200</xdr:colOff>
      <xdr:row>58</xdr:row>
      <xdr:rowOff>129298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0733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127919</xdr:rowOff>
    </xdr:from>
    <xdr:to>
      <xdr:col>68</xdr:col>
      <xdr:colOff>152400</xdr:colOff>
      <xdr:row>58</xdr:row>
      <xdr:rowOff>129298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072019"/>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28273</xdr:rowOff>
    </xdr:from>
    <xdr:to>
      <xdr:col>64</xdr:col>
      <xdr:colOff>152400</xdr:colOff>
      <xdr:row>59</xdr:row>
      <xdr:rowOff>129873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114650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109293</xdr:rowOff>
    </xdr:from>
    <xdr:to>
      <xdr:col>81</xdr:col>
      <xdr:colOff>95250</xdr:colOff>
      <xdr:row>59</xdr:row>
      <xdr:rowOff>39443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5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30570</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7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99871</xdr:rowOff>
    </xdr:from>
    <xdr:to>
      <xdr:col>77</xdr:col>
      <xdr:colOff>95250</xdr:colOff>
      <xdr:row>59</xdr:row>
      <xdr:rowOff>30021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4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40198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12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78498</xdr:rowOff>
    </xdr:from>
    <xdr:to>
      <xdr:col>73</xdr:col>
      <xdr:colOff>44450</xdr:colOff>
      <xdr:row>59</xdr:row>
      <xdr:rowOff>8648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18825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79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78498</xdr:rowOff>
    </xdr:from>
    <xdr:to>
      <xdr:col>68</xdr:col>
      <xdr:colOff>203200</xdr:colOff>
      <xdr:row>59</xdr:row>
      <xdr:rowOff>8648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18825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79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77119</xdr:rowOff>
    </xdr:from>
    <xdr:to>
      <xdr:col>64</xdr:col>
      <xdr:colOff>152400</xdr:colOff>
      <xdr:row>59</xdr:row>
      <xdr:rowOff>7269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17446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79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については、町単独では既に償還済みであり、現在も借入を行っていない。ただし、一部事務組合等の負担金が存在している。今後も事業の計画的な執行や基金の有効活用等により現在の状況を維持す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126577</xdr:rowOff>
    </xdr:from>
    <xdr:to>
      <xdr:col>81</xdr:col>
      <xdr:colOff>44450</xdr:colOff>
      <xdr:row>37</xdr:row>
      <xdr:rowOff>158750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47022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94403</xdr:rowOff>
    </xdr:from>
    <xdr:to>
      <xdr:col>77</xdr:col>
      <xdr:colOff>44450</xdr:colOff>
      <xdr:row>37</xdr:row>
      <xdr:rowOff>126577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43805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40588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62230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3897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75777</xdr:rowOff>
    </xdr:from>
    <xdr:to>
      <xdr:col>77</xdr:col>
      <xdr:colOff>95250</xdr:colOff>
      <xdr:row>38</xdr:row>
      <xdr:rowOff>5927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16104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8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43603</xdr:rowOff>
    </xdr:from>
    <xdr:to>
      <xdr:col>73</xdr:col>
      <xdr:colOff>44450</xdr:colOff>
      <xdr:row>37</xdr:row>
      <xdr:rowOff>145203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155380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107120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将来負担額を充当可能基金が上回っており、将来負担比率は算定されない。今後も事業の計画的な執行や基金の有効活用等により現状を維持するよう努める。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9,944
9,884
78.71
48,996,247
42,475,175
334,739
6,882,576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令和６年度は人件費に市町村特定原子力施設地域振興交付金を充当したため、一般財源の比率が大きく減少したことにより伴い、経常収支比率も大きく減少した。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66040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552440"/>
          <a:ext cx="8382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35560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631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35560</xdr:rowOff>
    </xdr:from>
    <xdr:to>
      <xdr:col>15</xdr:col>
      <xdr:colOff>98425</xdr:colOff>
      <xdr:row>36</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631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37</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872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15240</xdr:rowOff>
    </xdr:from>
    <xdr:to>
      <xdr:col>24</xdr:col>
      <xdr:colOff>76200</xdr:colOff>
      <xdr:row>32</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95267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156210</xdr:rowOff>
    </xdr:from>
    <xdr:to>
      <xdr:col>15</xdr:col>
      <xdr:colOff>149225</xdr:colOff>
      <xdr:row>35</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53340</xdr:rowOff>
    </xdr:from>
    <xdr:to>
      <xdr:col>6</xdr:col>
      <xdr:colOff>171450</xdr:colOff>
      <xdr:row>37</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ポイント減少し、類似団体平均値に近づいた。復興事業が進むにつれ、管理費等が増加することで比率に影響が出ている。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136144</xdr:rowOff>
    </xdr:from>
    <xdr:to>
      <xdr:col>82</xdr:col>
      <xdr:colOff>107950</xdr:colOff>
      <xdr:row>19</xdr:row>
      <xdr:rowOff>19558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222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140716</xdr:rowOff>
    </xdr:from>
    <xdr:to>
      <xdr:col>78</xdr:col>
      <xdr:colOff>69850</xdr:colOff>
      <xdr:row>19</xdr:row>
      <xdr:rowOff>19558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268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18</xdr:row>
      <xdr:rowOff>140716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0278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10414</xdr:rowOff>
    </xdr:from>
    <xdr:to>
      <xdr:col>69</xdr:col>
      <xdr:colOff>92075</xdr:colOff>
      <xdr:row>17</xdr:row>
      <xdr:rowOff>88138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250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85344</xdr:rowOff>
    </xdr:from>
    <xdr:to>
      <xdr:col>82</xdr:col>
      <xdr:colOff>158750</xdr:colOff>
      <xdr:row>19</xdr:row>
      <xdr:rowOff>15494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57421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140208</xdr:rowOff>
    </xdr:from>
    <xdr:to>
      <xdr:col>78</xdr:col>
      <xdr:colOff>120650</xdr:colOff>
      <xdr:row>19</xdr:row>
      <xdr:rowOff>70358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55135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1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89916</xdr:rowOff>
    </xdr:from>
    <xdr:to>
      <xdr:col>74</xdr:col>
      <xdr:colOff>31750</xdr:colOff>
      <xdr:row>19</xdr:row>
      <xdr:rowOff>20066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4843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6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ここ数年、比率に大きな増減はない。引き続き資格審査等により適正なサービスを提供できるように努める。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19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94343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016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ポイント増加し、類似団体内の平均値とほぼ同数値となった。</a:t>
          </a:r>
        </a:p>
        <a:p>
          <a:r>
            <a:rPr kumimoji="1" lang="ja-JP" altLang="en-US" sz="1300">
              <a:latin typeface="ＭＳ Ｐゴシック" panose="020B0600070205080204" pitchFamily="50" charset="-128"/>
              <a:ea typeface="ＭＳ Ｐゴシック" panose="020B0600070205080204" pitchFamily="50" charset="-128"/>
            </a:rPr>
            <a:t>今後も引き続き経常経費の抑制に努める。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85852</xdr:rowOff>
    </xdr:from>
    <xdr:to>
      <xdr:col>82</xdr:col>
      <xdr:colOff>107950</xdr:colOff>
      <xdr:row>57</xdr:row>
      <xdr:rowOff>97282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68705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76708</xdr:rowOff>
    </xdr:from>
    <xdr:to>
      <xdr:col>78</xdr:col>
      <xdr:colOff>69850</xdr:colOff>
      <xdr:row>56</xdr:row>
      <xdr:rowOff>85852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77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76708</xdr:rowOff>
    </xdr:from>
    <xdr:to>
      <xdr:col>73</xdr:col>
      <xdr:colOff>180975</xdr:colOff>
      <xdr:row>58</xdr:row>
      <xdr:rowOff>145288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77908"/>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140716</xdr:rowOff>
    </xdr:from>
    <xdr:to>
      <xdr:col>69</xdr:col>
      <xdr:colOff>92075</xdr:colOff>
      <xdr:row>58</xdr:row>
      <xdr:rowOff>145288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4191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1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109999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2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63009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6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35052</xdr:rowOff>
    </xdr:from>
    <xdr:to>
      <xdr:col>78</xdr:col>
      <xdr:colOff>120650</xdr:colOff>
      <xdr:row>56</xdr:row>
      <xdr:rowOff>136652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25908</xdr:rowOff>
    </xdr:from>
    <xdr:to>
      <xdr:col>74</xdr:col>
      <xdr:colOff>31750</xdr:colOff>
      <xdr:row>56</xdr:row>
      <xdr:rowOff>127508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137685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94488</xdr:rowOff>
    </xdr:from>
    <xdr:to>
      <xdr:col>69</xdr:col>
      <xdr:colOff>142875</xdr:colOff>
      <xdr:row>59</xdr:row>
      <xdr:rowOff>24638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34815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80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ポイントの増となった。町内居住人口を増やすため、移住定住促進事業等による補助費の増加に伴うものと推測される。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38</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17488"/>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28702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174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28702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31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36</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地方債について、当面の間起債の予定はない。今後も現在の財務状況を維持できるよう、事業の適正な執行に努める。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72</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165100</xdr:rowOff>
    </xdr:from>
    <xdr:to>
      <xdr:col>11</xdr:col>
      <xdr:colOff>9525</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114300</xdr:rowOff>
    </xdr:from>
    <xdr:to>
      <xdr:col>11</xdr:col>
      <xdr:colOff>60325</xdr:colOff>
      <xdr:row>73</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54627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114300</xdr:rowOff>
    </xdr:from>
    <xdr:to>
      <xdr:col>6</xdr:col>
      <xdr:colOff>171450</xdr:colOff>
      <xdr:row>73</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減少した。復興事業による公共施設の整備また、町内人口の増加に向けた補助事業等により比率が増えることが見込まれるが、特定財源の確保また整理等により経費の削減をねらい、安定的な財政運営ができるよう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100330</xdr:rowOff>
    </xdr:from>
    <xdr:to>
      <xdr:col>82</xdr:col>
      <xdr:colOff>107950</xdr:colOff>
      <xdr:row>76</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787630"/>
          <a:ext cx="8382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107950</xdr:rowOff>
    </xdr:from>
    <xdr:to>
      <xdr:col>78</xdr:col>
      <xdr:colOff>69850</xdr:colOff>
      <xdr:row>76</xdr:row>
      <xdr:rowOff>54611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667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107950</xdr:rowOff>
    </xdr:from>
    <xdr:to>
      <xdr:col>73</xdr:col>
      <xdr:colOff>180975</xdr:colOff>
      <xdr:row>76</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96670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76</xdr:row>
      <xdr:rowOff>157480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686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49530</xdr:rowOff>
    </xdr:from>
    <xdr:to>
      <xdr:col>82</xdr:col>
      <xdr:colOff>158750</xdr:colOff>
      <xdr:row>74</xdr:row>
      <xdr:rowOff>151130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66057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3811</xdr:rowOff>
    </xdr:from>
    <xdr:to>
      <xdr:col>78</xdr:col>
      <xdr:colOff>120650</xdr:colOff>
      <xdr:row>76</xdr:row>
      <xdr:rowOff>105411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115587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57150</xdr:rowOff>
    </xdr:from>
    <xdr:to>
      <xdr:col>74</xdr:col>
      <xdr:colOff>31750</xdr:colOff>
      <xdr:row>75</xdr:row>
      <xdr:rowOff>158750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33472</xdr:rowOff>
    </xdr:from>
    <xdr:to>
      <xdr:col>29</xdr:col>
      <xdr:colOff>127000</xdr:colOff>
      <xdr:row>19</xdr:row>
      <xdr:rowOff>50338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338647"/>
          <a:ext cx="647700" cy="16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50338</xdr:rowOff>
    </xdr:from>
    <xdr:to>
      <xdr:col>26</xdr:col>
      <xdr:colOff>50800</xdr:colOff>
      <xdr:row>19</xdr:row>
      <xdr:rowOff>62569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55513"/>
          <a:ext cx="698500" cy="12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62569</xdr:rowOff>
    </xdr:from>
    <xdr:to>
      <xdr:col>22</xdr:col>
      <xdr:colOff>114300</xdr:colOff>
      <xdr:row>19</xdr:row>
      <xdr:rowOff>70469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67744"/>
          <a:ext cx="698500" cy="7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70469</xdr:rowOff>
    </xdr:from>
    <xdr:to>
      <xdr:col>18</xdr:col>
      <xdr:colOff>177800</xdr:colOff>
      <xdr:row>19</xdr:row>
      <xdr:rowOff>76515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75644"/>
          <a:ext cx="698500" cy="6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155268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154122</xdr:rowOff>
    </xdr:from>
    <xdr:to>
      <xdr:col>29</xdr:col>
      <xdr:colOff>177800</xdr:colOff>
      <xdr:row>19</xdr:row>
      <xdr:rowOff>84272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87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62699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96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170988</xdr:rowOff>
    </xdr:from>
    <xdr:to>
      <xdr:col>26</xdr:col>
      <xdr:colOff>101600</xdr:colOff>
      <xdr:row>19</xdr:row>
      <xdr:rowOff>101138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304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85915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91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11769</xdr:rowOff>
    </xdr:from>
    <xdr:to>
      <xdr:col>22</xdr:col>
      <xdr:colOff>165100</xdr:colOff>
      <xdr:row>19</xdr:row>
      <xdr:rowOff>113369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316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98146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40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19669</xdr:rowOff>
    </xdr:from>
    <xdr:to>
      <xdr:col>19</xdr:col>
      <xdr:colOff>38100</xdr:colOff>
      <xdr:row>19</xdr:row>
      <xdr:rowOff>121269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324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106046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4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25715</xdr:rowOff>
    </xdr:from>
    <xdr:to>
      <xdr:col>15</xdr:col>
      <xdr:colOff>101600</xdr:colOff>
      <xdr:row>19</xdr:row>
      <xdr:rowOff>127315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330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112092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41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72022</xdr:rowOff>
    </xdr:from>
    <xdr:to>
      <xdr:col>29</xdr:col>
      <xdr:colOff>127000</xdr:colOff>
      <xdr:row>37</xdr:row>
      <xdr:rowOff>79104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96722"/>
          <a:ext cx="647700" cy="7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79104</xdr:rowOff>
    </xdr:from>
    <xdr:to>
      <xdr:col>26</xdr:col>
      <xdr:colOff>50800</xdr:colOff>
      <xdr:row>37</xdr:row>
      <xdr:rowOff>83981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03804"/>
          <a:ext cx="698500" cy="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83981</xdr:rowOff>
    </xdr:from>
    <xdr:to>
      <xdr:col>22</xdr:col>
      <xdr:colOff>114300</xdr:colOff>
      <xdr:row>37</xdr:row>
      <xdr:rowOff>87692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08681"/>
          <a:ext cx="698500" cy="3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87692</xdr:rowOff>
    </xdr:from>
    <xdr:to>
      <xdr:col>18</xdr:col>
      <xdr:colOff>177800</xdr:colOff>
      <xdr:row>37</xdr:row>
      <xdr:rowOff>92344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212392"/>
          <a:ext cx="698500" cy="4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103071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21222</xdr:rowOff>
    </xdr:from>
    <xdr:to>
      <xdr:col>29</xdr:col>
      <xdr:colOff>177800</xdr:colOff>
      <xdr:row>37</xdr:row>
      <xdr:rowOff>122822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45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101249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5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28304</xdr:rowOff>
    </xdr:from>
    <xdr:to>
      <xdr:col>26</xdr:col>
      <xdr:colOff>101600</xdr:colOff>
      <xdr:row>37</xdr:row>
      <xdr:rowOff>129904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53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114681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3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33181</xdr:rowOff>
    </xdr:from>
    <xdr:to>
      <xdr:col>22</xdr:col>
      <xdr:colOff>165100</xdr:colOff>
      <xdr:row>37</xdr:row>
      <xdr:rowOff>134781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57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119558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4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36892</xdr:rowOff>
    </xdr:from>
    <xdr:to>
      <xdr:col>19</xdr:col>
      <xdr:colOff>38100</xdr:colOff>
      <xdr:row>37</xdr:row>
      <xdr:rowOff>138492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61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123269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4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41544</xdr:rowOff>
    </xdr:from>
    <xdr:to>
      <xdr:col>15</xdr:col>
      <xdr:colOff>101600</xdr:colOff>
      <xdr:row>37</xdr:row>
      <xdr:rowOff>143144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66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127921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9,944
9,884
78.71
48,996,247
42,475,175
334,739
6,882,576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19072</xdr:rowOff>
    </xdr:from>
    <xdr:to>
      <xdr:col>24</xdr:col>
      <xdr:colOff>63500</xdr:colOff>
      <xdr:row>38</xdr:row>
      <xdr:rowOff>34358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34172"/>
          <a:ext cx="838200" cy="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34358</xdr:rowOff>
    </xdr:from>
    <xdr:to>
      <xdr:col>19</xdr:col>
      <xdr:colOff>177800</xdr:colOff>
      <xdr:row>38</xdr:row>
      <xdr:rowOff>48184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49458"/>
          <a:ext cx="889000" cy="1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48184</xdr:rowOff>
    </xdr:from>
    <xdr:to>
      <xdr:col>15</xdr:col>
      <xdr:colOff>50800</xdr:colOff>
      <xdr:row>38</xdr:row>
      <xdr:rowOff>51104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63284"/>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51104</xdr:rowOff>
    </xdr:from>
    <xdr:to>
      <xdr:col>10</xdr:col>
      <xdr:colOff>114300</xdr:colOff>
      <xdr:row>38</xdr:row>
      <xdr:rowOff>55590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66204"/>
          <a:ext cx="889000" cy="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51946</xdr:rowOff>
    </xdr:from>
    <xdr:to>
      <xdr:col>6</xdr:col>
      <xdr:colOff>38100</xdr:colOff>
      <xdr:row>37</xdr:row>
      <xdr:rowOff>153546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170073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7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139723</xdr:rowOff>
    </xdr:from>
    <xdr:to>
      <xdr:col>24</xdr:col>
      <xdr:colOff>114300</xdr:colOff>
      <xdr:row>38</xdr:row>
      <xdr:rowOff>69873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8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54650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9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155009</xdr:rowOff>
    </xdr:from>
    <xdr:to>
      <xdr:col>20</xdr:col>
      <xdr:colOff>38100</xdr:colOff>
      <xdr:row>38</xdr:row>
      <xdr:rowOff>85159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9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76285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9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168834</xdr:rowOff>
    </xdr:from>
    <xdr:to>
      <xdr:col>15</xdr:col>
      <xdr:colOff>101600</xdr:colOff>
      <xdr:row>38</xdr:row>
      <xdr:rowOff>98984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51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90111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60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304</xdr:rowOff>
    </xdr:from>
    <xdr:to>
      <xdr:col>10</xdr:col>
      <xdr:colOff>165100</xdr:colOff>
      <xdr:row>38</xdr:row>
      <xdr:rowOff>101904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93031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60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4790</xdr:rowOff>
    </xdr:from>
    <xdr:to>
      <xdr:col>6</xdr:col>
      <xdr:colOff>38100</xdr:colOff>
      <xdr:row>38</xdr:row>
      <xdr:rowOff>106390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1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97517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61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144788</xdr:rowOff>
    </xdr:from>
    <xdr:to>
      <xdr:col>24</xdr:col>
      <xdr:colOff>63500</xdr:colOff>
      <xdr:row>57</xdr:row>
      <xdr:rowOff>150545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17438"/>
          <a:ext cx="838200" cy="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144788</xdr:rowOff>
    </xdr:from>
    <xdr:to>
      <xdr:col>19</xdr:col>
      <xdr:colOff>177800</xdr:colOff>
      <xdr:row>58</xdr:row>
      <xdr:rowOff>17260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17438"/>
          <a:ext cx="889000" cy="4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17260</xdr:rowOff>
    </xdr:from>
    <xdr:to>
      <xdr:col>15</xdr:col>
      <xdr:colOff>50800</xdr:colOff>
      <xdr:row>58</xdr:row>
      <xdr:rowOff>55028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61360"/>
          <a:ext cx="889000" cy="3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39179</xdr:rowOff>
    </xdr:from>
    <xdr:to>
      <xdr:col>10</xdr:col>
      <xdr:colOff>114300</xdr:colOff>
      <xdr:row>58</xdr:row>
      <xdr:rowOff>55028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83279"/>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158025</xdr:rowOff>
    </xdr:from>
    <xdr:to>
      <xdr:col>6</xdr:col>
      <xdr:colOff>38100</xdr:colOff>
      <xdr:row>58</xdr:row>
      <xdr:rowOff>88175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104702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0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99745</xdr:rowOff>
    </xdr:from>
    <xdr:to>
      <xdr:col>24</xdr:col>
      <xdr:colOff>114300</xdr:colOff>
      <xdr:row>58</xdr:row>
      <xdr:rowOff>29895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59122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93988</xdr:rowOff>
    </xdr:from>
    <xdr:to>
      <xdr:col>20</xdr:col>
      <xdr:colOff>38100</xdr:colOff>
      <xdr:row>58</xdr:row>
      <xdr:rowOff>24138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6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40665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4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137910</xdr:rowOff>
    </xdr:from>
    <xdr:to>
      <xdr:col>15</xdr:col>
      <xdr:colOff>101600</xdr:colOff>
      <xdr:row>58</xdr:row>
      <xdr:rowOff>68060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59187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0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4228</xdr:rowOff>
    </xdr:from>
    <xdr:to>
      <xdr:col>10</xdr:col>
      <xdr:colOff>165100</xdr:colOff>
      <xdr:row>58</xdr:row>
      <xdr:rowOff>105828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4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96955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4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159829</xdr:rowOff>
    </xdr:from>
    <xdr:to>
      <xdr:col>6</xdr:col>
      <xdr:colOff>38100</xdr:colOff>
      <xdr:row>58</xdr:row>
      <xdr:rowOff>89979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3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81106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2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89519</xdr:rowOff>
    </xdr:from>
    <xdr:to>
      <xdr:col>24</xdr:col>
      <xdr:colOff>63500</xdr:colOff>
      <xdr:row>78</xdr:row>
      <xdr:rowOff>103401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62619"/>
          <a:ext cx="838200" cy="1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89519</xdr:rowOff>
    </xdr:from>
    <xdr:to>
      <xdr:col>19</xdr:col>
      <xdr:colOff>177800</xdr:colOff>
      <xdr:row>78</xdr:row>
      <xdr:rowOff>101245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2619"/>
          <a:ext cx="889000" cy="1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101245</xdr:rowOff>
    </xdr:from>
    <xdr:to>
      <xdr:col>15</xdr:col>
      <xdr:colOff>50800</xdr:colOff>
      <xdr:row>78</xdr:row>
      <xdr:rowOff>123599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4345"/>
          <a:ext cx="889000" cy="2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120794</xdr:rowOff>
    </xdr:from>
    <xdr:to>
      <xdr:col>10</xdr:col>
      <xdr:colOff>114300</xdr:colOff>
      <xdr:row>78</xdr:row>
      <xdr:rowOff>123599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93894"/>
          <a:ext cx="889000" cy="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158628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52601</xdr:rowOff>
    </xdr:from>
    <xdr:to>
      <xdr:col>24</xdr:col>
      <xdr:colOff>114300</xdr:colOff>
      <xdr:row>78</xdr:row>
      <xdr:rowOff>154201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38719</xdr:rowOff>
    </xdr:from>
    <xdr:to>
      <xdr:col>20</xdr:col>
      <xdr:colOff>38100</xdr:colOff>
      <xdr:row>78</xdr:row>
      <xdr:rowOff>140319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156846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8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50445</xdr:rowOff>
    </xdr:from>
    <xdr:to>
      <xdr:col>15</xdr:col>
      <xdr:colOff>101600</xdr:colOff>
      <xdr:row>78</xdr:row>
      <xdr:rowOff>152045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168572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72799</xdr:rowOff>
    </xdr:from>
    <xdr:to>
      <xdr:col>10</xdr:col>
      <xdr:colOff>165100</xdr:colOff>
      <xdr:row>79</xdr:row>
      <xdr:rowOff>2949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165526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3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69994</xdr:rowOff>
    </xdr:from>
    <xdr:to>
      <xdr:col>6</xdr:col>
      <xdr:colOff>38100</xdr:colOff>
      <xdr:row>79</xdr:row>
      <xdr:rowOff>144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162721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3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52116</xdr:rowOff>
    </xdr:from>
    <xdr:to>
      <xdr:col>24</xdr:col>
      <xdr:colOff>63500</xdr:colOff>
      <xdr:row>96</xdr:row>
      <xdr:rowOff>146741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11316"/>
          <a:ext cx="838200" cy="9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30688</xdr:rowOff>
    </xdr:from>
    <xdr:to>
      <xdr:col>19</xdr:col>
      <xdr:colOff>177800</xdr:colOff>
      <xdr:row>96</xdr:row>
      <xdr:rowOff>146741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89888"/>
          <a:ext cx="889000" cy="1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62418</xdr:rowOff>
    </xdr:from>
    <xdr:to>
      <xdr:col>15</xdr:col>
      <xdr:colOff>50800</xdr:colOff>
      <xdr:row>96</xdr:row>
      <xdr:rowOff>30688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50168"/>
          <a:ext cx="889000" cy="13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62418</xdr:rowOff>
    </xdr:from>
    <xdr:to>
      <xdr:col>10</xdr:col>
      <xdr:colOff>114300</xdr:colOff>
      <xdr:row>95</xdr:row>
      <xdr:rowOff>134305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50168"/>
          <a:ext cx="889000" cy="7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xdr:rowOff>
    </xdr:from>
    <xdr:to>
      <xdr:col>24</xdr:col>
      <xdr:colOff>114300</xdr:colOff>
      <xdr:row>96</xdr:row>
      <xdr:rowOff>102916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151193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95941</xdr:rowOff>
    </xdr:from>
    <xdr:to>
      <xdr:col>20</xdr:col>
      <xdr:colOff>38100</xdr:colOff>
      <xdr:row>97</xdr:row>
      <xdr:rowOff>26091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5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17218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4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151338</xdr:rowOff>
    </xdr:from>
    <xdr:to>
      <xdr:col>15</xdr:col>
      <xdr:colOff>101600</xdr:colOff>
      <xdr:row>96</xdr:row>
      <xdr:rowOff>81488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3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11618</xdr:rowOff>
    </xdr:from>
    <xdr:to>
      <xdr:col>10</xdr:col>
      <xdr:colOff>165100</xdr:colOff>
      <xdr:row>95</xdr:row>
      <xdr:rowOff>113218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9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104345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39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83505</xdr:rowOff>
    </xdr:from>
    <xdr:to>
      <xdr:col>6</xdr:col>
      <xdr:colOff>38100</xdr:colOff>
      <xdr:row>96</xdr:row>
      <xdr:rowOff>13655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7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30182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37071</xdr:rowOff>
    </xdr:from>
    <xdr:to>
      <xdr:col>55</xdr:col>
      <xdr:colOff>0</xdr:colOff>
      <xdr:row>38</xdr:row>
      <xdr:rowOff>92172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52171"/>
          <a:ext cx="838200" cy="5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92172</xdr:rowOff>
    </xdr:from>
    <xdr:to>
      <xdr:col>50</xdr:col>
      <xdr:colOff>114300</xdr:colOff>
      <xdr:row>38</xdr:row>
      <xdr:rowOff>115336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607272"/>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115336</xdr:rowOff>
    </xdr:from>
    <xdr:to>
      <xdr:col>45</xdr:col>
      <xdr:colOff>177800</xdr:colOff>
      <xdr:row>38</xdr:row>
      <xdr:rowOff>155143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30436"/>
          <a:ext cx="889000" cy="3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152924</xdr:rowOff>
    </xdr:from>
    <xdr:to>
      <xdr:col>41</xdr:col>
      <xdr:colOff>50800</xdr:colOff>
      <xdr:row>38</xdr:row>
      <xdr:rowOff>155143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96574"/>
          <a:ext cx="889000" cy="17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23981</xdr:rowOff>
    </xdr:from>
    <xdr:to>
      <xdr:col>36</xdr:col>
      <xdr:colOff>165100</xdr:colOff>
      <xdr:row>37</xdr:row>
      <xdr:rowOff>125581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142108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4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157722</xdr:rowOff>
    </xdr:from>
    <xdr:to>
      <xdr:col>55</xdr:col>
      <xdr:colOff>50800</xdr:colOff>
      <xdr:row>38</xdr:row>
      <xdr:rowOff>87872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0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136148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7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41372</xdr:rowOff>
    </xdr:from>
    <xdr:to>
      <xdr:col>50</xdr:col>
      <xdr:colOff>165100</xdr:colOff>
      <xdr:row>38</xdr:row>
      <xdr:rowOff>142972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5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134099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4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64536</xdr:rowOff>
    </xdr:from>
    <xdr:to>
      <xdr:col>46</xdr:col>
      <xdr:colOff>38100</xdr:colOff>
      <xdr:row>38</xdr:row>
      <xdr:rowOff>166136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157263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7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104343</xdr:rowOff>
    </xdr:from>
    <xdr:to>
      <xdr:col>41</xdr:col>
      <xdr:colOff>101600</xdr:colOff>
      <xdr:row>39</xdr:row>
      <xdr:rowOff>34493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25620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71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102124</xdr:rowOff>
    </xdr:from>
    <xdr:to>
      <xdr:col>36</xdr:col>
      <xdr:colOff>165100</xdr:colOff>
      <xdr:row>38</xdr:row>
      <xdr:rowOff>32274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4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23401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3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91449</xdr:rowOff>
    </xdr:from>
    <xdr:to>
      <xdr:col>55</xdr:col>
      <xdr:colOff>0</xdr:colOff>
      <xdr:row>56</xdr:row>
      <xdr:rowOff>93945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92649"/>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93945</xdr:rowOff>
    </xdr:from>
    <xdr:to>
      <xdr:col>50</xdr:col>
      <xdr:colOff>114300</xdr:colOff>
      <xdr:row>58</xdr:row>
      <xdr:rowOff>51463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95145"/>
          <a:ext cx="889000" cy="30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83652</xdr:rowOff>
    </xdr:from>
    <xdr:to>
      <xdr:col>45</xdr:col>
      <xdr:colOff>177800</xdr:colOff>
      <xdr:row>58</xdr:row>
      <xdr:rowOff>51463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56302"/>
          <a:ext cx="889000" cy="13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83652</xdr:rowOff>
    </xdr:from>
    <xdr:to>
      <xdr:col>41</xdr:col>
      <xdr:colOff>50800</xdr:colOff>
      <xdr:row>58</xdr:row>
      <xdr:rowOff>76009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56302"/>
          <a:ext cx="889000" cy="16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121219</xdr:rowOff>
    </xdr:from>
    <xdr:to>
      <xdr:col>36</xdr:col>
      <xdr:colOff>165100</xdr:colOff>
      <xdr:row>59</xdr:row>
      <xdr:rowOff>51369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42496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40649</xdr:rowOff>
    </xdr:from>
    <xdr:to>
      <xdr:col>55</xdr:col>
      <xdr:colOff>50800</xdr:colOff>
      <xdr:row>56</xdr:row>
      <xdr:rowOff>142249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4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63526</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932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43145</xdr:rowOff>
    </xdr:from>
    <xdr:to>
      <xdr:col>50</xdr:col>
      <xdr:colOff>165100</xdr:colOff>
      <xdr:row>56</xdr:row>
      <xdr:rowOff>144745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161272</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419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663</xdr:rowOff>
    </xdr:from>
    <xdr:to>
      <xdr:col>46</xdr:col>
      <xdr:colOff>38100</xdr:colOff>
      <xdr:row>58</xdr:row>
      <xdr:rowOff>102263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118790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32852</xdr:rowOff>
    </xdr:from>
    <xdr:to>
      <xdr:col>41</xdr:col>
      <xdr:colOff>101600</xdr:colOff>
      <xdr:row>57</xdr:row>
      <xdr:rowOff>134452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55</xdr:row>
      <xdr:rowOff>150979</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16205" y="9580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25209</xdr:rowOff>
    </xdr:from>
    <xdr:to>
      <xdr:col>36</xdr:col>
      <xdr:colOff>165100</xdr:colOff>
      <xdr:row>58</xdr:row>
      <xdr:rowOff>126809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143336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4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5789</xdr:rowOff>
    </xdr:from>
    <xdr:to>
      <xdr:col>55</xdr:col>
      <xdr:colOff>0</xdr:colOff>
      <xdr:row>78</xdr:row>
      <xdr:rowOff>9513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178739"/>
          <a:ext cx="838200" cy="120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5789</xdr:rowOff>
    </xdr:from>
    <xdr:to>
      <xdr:col>50</xdr:col>
      <xdr:colOff>114300</xdr:colOff>
      <xdr:row>75</xdr:row>
      <xdr:rowOff>129453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178739"/>
          <a:ext cx="889000" cy="80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108956</xdr:rowOff>
    </xdr:from>
    <xdr:to>
      <xdr:col>45</xdr:col>
      <xdr:colOff>177800</xdr:colOff>
      <xdr:row>75</xdr:row>
      <xdr:rowOff>129453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796256"/>
          <a:ext cx="889000" cy="19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108956</xdr:rowOff>
    </xdr:from>
    <xdr:to>
      <xdr:col>41</xdr:col>
      <xdr:colOff>50800</xdr:colOff>
      <xdr:row>75</xdr:row>
      <xdr:rowOff>36767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796256"/>
          <a:ext cx="889000" cy="9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130163</xdr:rowOff>
    </xdr:from>
    <xdr:to>
      <xdr:col>55</xdr:col>
      <xdr:colOff>50800</xdr:colOff>
      <xdr:row>78</xdr:row>
      <xdr:rowOff>60313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153040</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8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126439</xdr:rowOff>
    </xdr:from>
    <xdr:to>
      <xdr:col>50</xdr:col>
      <xdr:colOff>165100</xdr:colOff>
      <xdr:row>71</xdr:row>
      <xdr:rowOff>56589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1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69</xdr:row>
      <xdr:rowOff>73116</xdr:rowOff>
    </xdr:from>
    <xdr:ext cx="69018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294205" y="119031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78653</xdr:rowOff>
    </xdr:from>
    <xdr:to>
      <xdr:col>46</xdr:col>
      <xdr:colOff>38100</xdr:colOff>
      <xdr:row>76</xdr:row>
      <xdr:rowOff>8803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3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25330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71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58156</xdr:rowOff>
    </xdr:from>
    <xdr:to>
      <xdr:col>41</xdr:col>
      <xdr:colOff>101600</xdr:colOff>
      <xdr:row>74</xdr:row>
      <xdr:rowOff>159756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74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4833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52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157417</xdr:rowOff>
    </xdr:from>
    <xdr:to>
      <xdr:col>36</xdr:col>
      <xdr:colOff>165100</xdr:colOff>
      <xdr:row>75</xdr:row>
      <xdr:rowOff>87567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104094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61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6311</xdr:rowOff>
    </xdr:from>
    <xdr:to>
      <xdr:col>55</xdr:col>
      <xdr:colOff>0</xdr:colOff>
      <xdr:row>97</xdr:row>
      <xdr:rowOff>95114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294061"/>
          <a:ext cx="838200" cy="43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95114</xdr:rowOff>
    </xdr:from>
    <xdr:to>
      <xdr:col>50</xdr:col>
      <xdr:colOff>114300</xdr:colOff>
      <xdr:row>98</xdr:row>
      <xdr:rowOff>62297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25764"/>
          <a:ext cx="889000" cy="1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62297</xdr:rowOff>
    </xdr:from>
    <xdr:to>
      <xdr:col>45</xdr:col>
      <xdr:colOff>177800</xdr:colOff>
      <xdr:row>98</xdr:row>
      <xdr:rowOff>96903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64397"/>
          <a:ext cx="889000" cy="3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96903</xdr:rowOff>
    </xdr:from>
    <xdr:to>
      <xdr:col>41</xdr:col>
      <xdr:colOff>50800</xdr:colOff>
      <xdr:row>98</xdr:row>
      <xdr:rowOff>139700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9003"/>
          <a:ext cx="889000" cy="4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6646</xdr:rowOff>
    </xdr:from>
    <xdr:to>
      <xdr:col>36</xdr:col>
      <xdr:colOff>165100</xdr:colOff>
      <xdr:row>98</xdr:row>
      <xdr:rowOff>108246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124773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126961</xdr:rowOff>
    </xdr:from>
    <xdr:to>
      <xdr:col>55</xdr:col>
      <xdr:colOff>50800</xdr:colOff>
      <xdr:row>95</xdr:row>
      <xdr:rowOff>57111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149838</xdr:rowOff>
    </xdr:from>
    <xdr:ext cx="690189"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94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44314</xdr:rowOff>
    </xdr:from>
    <xdr:to>
      <xdr:col>50</xdr:col>
      <xdr:colOff>165100</xdr:colOff>
      <xdr:row>97</xdr:row>
      <xdr:rowOff>145914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162441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45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11497</xdr:rowOff>
    </xdr:from>
    <xdr:to>
      <xdr:col>46</xdr:col>
      <xdr:colOff>38100</xdr:colOff>
      <xdr:row>98</xdr:row>
      <xdr:rowOff>113097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104224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0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46103</xdr:rowOff>
    </xdr:from>
    <xdr:to>
      <xdr:col>41</xdr:col>
      <xdr:colOff>101600</xdr:colOff>
      <xdr:row>98</xdr:row>
      <xdr:rowOff>147703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138830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88900</xdr:rowOff>
    </xdr:from>
    <xdr:to>
      <xdr:col>36</xdr:col>
      <xdr:colOff>165100</xdr:colOff>
      <xdr:row>99</xdr:row>
      <xdr:rowOff>19050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10177</xdr:rowOff>
    </xdr:from>
    <xdr:ext cx="24929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847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42187</xdr:rowOff>
    </xdr:from>
    <xdr:to>
      <xdr:col>85</xdr:col>
      <xdr:colOff>127000</xdr:colOff>
      <xdr:row>38</xdr:row>
      <xdr:rowOff>84501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57287"/>
          <a:ext cx="838200" cy="4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42187</xdr:rowOff>
    </xdr:from>
    <xdr:to>
      <xdr:col>81</xdr:col>
      <xdr:colOff>50800</xdr:colOff>
      <xdr:row>38</xdr:row>
      <xdr:rowOff>138946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57287"/>
          <a:ext cx="889000" cy="9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78222</xdr:rowOff>
    </xdr:from>
    <xdr:to>
      <xdr:col>76</xdr:col>
      <xdr:colOff>114300</xdr:colOff>
      <xdr:row>38</xdr:row>
      <xdr:rowOff>138946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93322"/>
          <a:ext cx="889000" cy="6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78222</xdr:rowOff>
    </xdr:from>
    <xdr:to>
      <xdr:col>71</xdr:col>
      <xdr:colOff>177800</xdr:colOff>
      <xdr:row>39</xdr:row>
      <xdr:rowOff>12789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93322"/>
          <a:ext cx="889000" cy="10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21918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33701</xdr:rowOff>
    </xdr:from>
    <xdr:to>
      <xdr:col>85</xdr:col>
      <xdr:colOff>177800</xdr:colOff>
      <xdr:row>38</xdr:row>
      <xdr:rowOff>135301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4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56578</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0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162837</xdr:rowOff>
    </xdr:from>
    <xdr:to>
      <xdr:col>81</xdr:col>
      <xdr:colOff>101600</xdr:colOff>
      <xdr:row>38</xdr:row>
      <xdr:rowOff>92987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0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109514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8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88146</xdr:rowOff>
    </xdr:from>
    <xdr:to>
      <xdr:col>76</xdr:col>
      <xdr:colOff>165100</xdr:colOff>
      <xdr:row>39</xdr:row>
      <xdr:rowOff>18296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34823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7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27422</xdr:rowOff>
    </xdr:from>
    <xdr:to>
      <xdr:col>72</xdr:col>
      <xdr:colOff>38100</xdr:colOff>
      <xdr:row>38</xdr:row>
      <xdr:rowOff>129022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145549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1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133439</xdr:rowOff>
    </xdr:from>
    <xdr:to>
      <xdr:col>67</xdr:col>
      <xdr:colOff>101600</xdr:colOff>
      <xdr:row>39</xdr:row>
      <xdr:rowOff>63589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54716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50371</xdr:rowOff>
    </xdr:from>
    <xdr:to>
      <xdr:col>85</xdr:col>
      <xdr:colOff>126364</xdr:colOff>
      <xdr:row>99</xdr:row>
      <xdr:rowOff>44380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23771"/>
          <a:ext cx="1269" cy="119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48207</xdr:rowOff>
    </xdr:from>
    <xdr:ext cx="313932"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1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44380</xdr:rowOff>
    </xdr:from>
    <xdr:to>
      <xdr:col>86</xdr:col>
      <xdr:colOff>25400</xdr:colOff>
      <xdr:row>99</xdr:row>
      <xdr:rowOff>44380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168498</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59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50371</xdr:rowOff>
    </xdr:from>
    <xdr:to>
      <xdr:col>86</xdr:col>
      <xdr:colOff>25400</xdr:colOff>
      <xdr:row>92</xdr:row>
      <xdr:rowOff>50371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2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50371</xdr:rowOff>
    </xdr:from>
    <xdr:to>
      <xdr:col>85</xdr:col>
      <xdr:colOff>127000</xdr:colOff>
      <xdr:row>94</xdr:row>
      <xdr:rowOff>46329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5823771"/>
          <a:ext cx="838200" cy="33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56173</xdr:rowOff>
    </xdr:from>
    <xdr:ext cx="599010"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77746</xdr:rowOff>
    </xdr:from>
    <xdr:to>
      <xdr:col>85</xdr:col>
      <xdr:colOff>177800</xdr:colOff>
      <xdr:row>99</xdr:row>
      <xdr:rowOff>7896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46329</xdr:rowOff>
    </xdr:from>
    <xdr:to>
      <xdr:col>81</xdr:col>
      <xdr:colOff>50800</xdr:colOff>
      <xdr:row>95</xdr:row>
      <xdr:rowOff>149253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162629"/>
          <a:ext cx="889000" cy="27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82031</xdr:rowOff>
    </xdr:from>
    <xdr:to>
      <xdr:col>81</xdr:col>
      <xdr:colOff>101600</xdr:colOff>
      <xdr:row>99</xdr:row>
      <xdr:rowOff>12181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99</xdr:row>
      <xdr:rowOff>3308</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181795" y="1697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158096</xdr:rowOff>
    </xdr:from>
    <xdr:to>
      <xdr:col>76</xdr:col>
      <xdr:colOff>114300</xdr:colOff>
      <xdr:row>95</xdr:row>
      <xdr:rowOff>149253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5588596"/>
          <a:ext cx="889000" cy="8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46393</xdr:rowOff>
    </xdr:from>
    <xdr:to>
      <xdr:col>76</xdr:col>
      <xdr:colOff>165100</xdr:colOff>
      <xdr:row>98</xdr:row>
      <xdr:rowOff>147993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4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139120</xdr:rowOff>
    </xdr:from>
    <xdr:ext cx="59901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292795" y="1694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104003</xdr:rowOff>
    </xdr:from>
    <xdr:to>
      <xdr:col>71</xdr:col>
      <xdr:colOff>177800</xdr:colOff>
      <xdr:row>90</xdr:row>
      <xdr:rowOff>158096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5534503"/>
          <a:ext cx="889000" cy="5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164869</xdr:rowOff>
    </xdr:from>
    <xdr:to>
      <xdr:col>72</xdr:col>
      <xdr:colOff>38100</xdr:colOff>
      <xdr:row>98</xdr:row>
      <xdr:rowOff>95019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86146</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03795" y="1688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103787</xdr:rowOff>
    </xdr:from>
    <xdr:to>
      <xdr:col>67</xdr:col>
      <xdr:colOff>101600</xdr:colOff>
      <xdr:row>99</xdr:row>
      <xdr:rowOff>33937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25064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171021</xdr:rowOff>
    </xdr:from>
    <xdr:to>
      <xdr:col>85</xdr:col>
      <xdr:colOff>177800</xdr:colOff>
      <xdr:row>92</xdr:row>
      <xdr:rowOff>101171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77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124048</xdr:rowOff>
    </xdr:from>
    <xdr:ext cx="690189"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725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166979</xdr:rowOff>
    </xdr:from>
    <xdr:to>
      <xdr:col>81</xdr:col>
      <xdr:colOff>101600</xdr:colOff>
      <xdr:row>94</xdr:row>
      <xdr:rowOff>97129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11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92</xdr:row>
      <xdr:rowOff>113656</xdr:rowOff>
    </xdr:from>
    <xdr:ext cx="69018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36205" y="158870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98453</xdr:rowOff>
    </xdr:from>
    <xdr:to>
      <xdr:col>76</xdr:col>
      <xdr:colOff>165100</xdr:colOff>
      <xdr:row>96</xdr:row>
      <xdr:rowOff>28603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3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45130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16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107296</xdr:rowOff>
    </xdr:from>
    <xdr:to>
      <xdr:col>72</xdr:col>
      <xdr:colOff>38100</xdr:colOff>
      <xdr:row>91</xdr:row>
      <xdr:rowOff>37446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553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89</xdr:row>
      <xdr:rowOff>53973</xdr:rowOff>
    </xdr:from>
    <xdr:ext cx="69018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358205" y="1531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53203</xdr:rowOff>
    </xdr:from>
    <xdr:to>
      <xdr:col>67</xdr:col>
      <xdr:colOff>101600</xdr:colOff>
      <xdr:row>90</xdr:row>
      <xdr:rowOff>154803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54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88</xdr:row>
      <xdr:rowOff>171330</xdr:rowOff>
    </xdr:from>
    <xdr:ext cx="69018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469205" y="15258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4698</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19798"/>
          <a:ext cx="889000" cy="13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141904</xdr:rowOff>
    </xdr:from>
    <xdr:to>
      <xdr:col>102</xdr:col>
      <xdr:colOff>114300</xdr:colOff>
      <xdr:row>38</xdr:row>
      <xdr:rowOff>4698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485554"/>
          <a:ext cx="8890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168972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6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66141</xdr:rowOff>
    </xdr:from>
    <xdr:to>
      <xdr:col>98</xdr:col>
      <xdr:colOff>38100</xdr:colOff>
      <xdr:row>38</xdr:row>
      <xdr:rowOff>167741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8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158868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67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125348</xdr:rowOff>
    </xdr:from>
    <xdr:to>
      <xdr:col>102</xdr:col>
      <xdr:colOff>165100</xdr:colOff>
      <xdr:row>38</xdr:row>
      <xdr:rowOff>55498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72025</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624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91104</xdr:rowOff>
    </xdr:from>
    <xdr:to>
      <xdr:col>98</xdr:col>
      <xdr:colOff>38100</xdr:colOff>
      <xdr:row>38</xdr:row>
      <xdr:rowOff>21254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3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37781</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620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81489</xdr:rowOff>
    </xdr:from>
    <xdr:to>
      <xdr:col>116</xdr:col>
      <xdr:colOff>63500</xdr:colOff>
      <xdr:row>58</xdr:row>
      <xdr:rowOff>81701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25589"/>
          <a:ext cx="8382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81701</xdr:rowOff>
    </xdr:from>
    <xdr:to>
      <xdr:col>111</xdr:col>
      <xdr:colOff>177800</xdr:colOff>
      <xdr:row>58</xdr:row>
      <xdr:rowOff>82583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025801"/>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82583</xdr:rowOff>
    </xdr:from>
    <xdr:to>
      <xdr:col>107</xdr:col>
      <xdr:colOff>50800</xdr:colOff>
      <xdr:row>58</xdr:row>
      <xdr:rowOff>85506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026683"/>
          <a:ext cx="8890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85506</xdr:rowOff>
    </xdr:from>
    <xdr:to>
      <xdr:col>102</xdr:col>
      <xdr:colOff>114300</xdr:colOff>
      <xdr:row>58</xdr:row>
      <xdr:rowOff>87399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29606"/>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86598</xdr:rowOff>
    </xdr:from>
    <xdr:to>
      <xdr:col>98</xdr:col>
      <xdr:colOff>38100</xdr:colOff>
      <xdr:row>59</xdr:row>
      <xdr:rowOff>16748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7875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30689</xdr:rowOff>
    </xdr:from>
    <xdr:to>
      <xdr:col>116</xdr:col>
      <xdr:colOff>114300</xdr:colOff>
      <xdr:row>58</xdr:row>
      <xdr:rowOff>132289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53566</xdr:rowOff>
    </xdr:from>
    <xdr:ext cx="534377"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2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30901</xdr:rowOff>
    </xdr:from>
    <xdr:to>
      <xdr:col>112</xdr:col>
      <xdr:colOff>38100</xdr:colOff>
      <xdr:row>58</xdr:row>
      <xdr:rowOff>132501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149028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56111" y="975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31783</xdr:rowOff>
    </xdr:from>
    <xdr:to>
      <xdr:col>107</xdr:col>
      <xdr:colOff>101600</xdr:colOff>
      <xdr:row>58</xdr:row>
      <xdr:rowOff>133383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7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149910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67111" y="975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34706</xdr:rowOff>
    </xdr:from>
    <xdr:to>
      <xdr:col>102</xdr:col>
      <xdr:colOff>165100</xdr:colOff>
      <xdr:row>58</xdr:row>
      <xdr:rowOff>136306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7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152833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278111" y="975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36599</xdr:rowOff>
    </xdr:from>
    <xdr:to>
      <xdr:col>98</xdr:col>
      <xdr:colOff>38100</xdr:colOff>
      <xdr:row>58</xdr:row>
      <xdr:rowOff>138199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8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154726</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389111" y="975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144112</xdr:rowOff>
    </xdr:from>
    <xdr:to>
      <xdr:col>116</xdr:col>
      <xdr:colOff>63500</xdr:colOff>
      <xdr:row>74</xdr:row>
      <xdr:rowOff>9638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659962"/>
          <a:ext cx="8382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83129</xdr:rowOff>
    </xdr:from>
    <xdr:to>
      <xdr:col>111</xdr:col>
      <xdr:colOff>177800</xdr:colOff>
      <xdr:row>74</xdr:row>
      <xdr:rowOff>9638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427529"/>
          <a:ext cx="889000" cy="26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83129</xdr:rowOff>
    </xdr:from>
    <xdr:to>
      <xdr:col>107</xdr:col>
      <xdr:colOff>50800</xdr:colOff>
      <xdr:row>73</xdr:row>
      <xdr:rowOff>150947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427529"/>
          <a:ext cx="889000" cy="2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150947</xdr:rowOff>
    </xdr:from>
    <xdr:to>
      <xdr:col>102</xdr:col>
      <xdr:colOff>114300</xdr:colOff>
      <xdr:row>77</xdr:row>
      <xdr:rowOff>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666797"/>
          <a:ext cx="889000" cy="5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26422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93312</xdr:rowOff>
    </xdr:from>
    <xdr:to>
      <xdr:col>116</xdr:col>
      <xdr:colOff>114300</xdr:colOff>
      <xdr:row>74</xdr:row>
      <xdr:rowOff>23462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6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116189</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46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130288</xdr:rowOff>
    </xdr:from>
    <xdr:to>
      <xdr:col>112</xdr:col>
      <xdr:colOff>38100</xdr:colOff>
      <xdr:row>74</xdr:row>
      <xdr:rowOff>60438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6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76965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242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32329</xdr:rowOff>
    </xdr:from>
    <xdr:to>
      <xdr:col>107</xdr:col>
      <xdr:colOff>101600</xdr:colOff>
      <xdr:row>72</xdr:row>
      <xdr:rowOff>133929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150456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1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100147</xdr:rowOff>
    </xdr:from>
    <xdr:to>
      <xdr:col>102</xdr:col>
      <xdr:colOff>165100</xdr:colOff>
      <xdr:row>74</xdr:row>
      <xdr:rowOff>30297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6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46824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39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129308</xdr:rowOff>
    </xdr:from>
    <xdr:to>
      <xdr:col>98</xdr:col>
      <xdr:colOff>38100</xdr:colOff>
      <xdr:row>77</xdr:row>
      <xdr:rowOff>59458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15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50585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25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a:t>
          </a:r>
          <a:r>
            <a:rPr kumimoji="1" lang="en-US" altLang="ja-JP" sz="1300">
              <a:latin typeface="ＭＳ Ｐゴシック" panose="020B0600070205080204" pitchFamily="50" charset="-128"/>
              <a:ea typeface="ＭＳ Ｐゴシック" panose="020B0600070205080204" pitchFamily="50" charset="-128"/>
            </a:rPr>
            <a:t>4,271,417</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509,766</a:t>
          </a:r>
          <a:r>
            <a:rPr kumimoji="1" lang="ja-JP" altLang="en-US" sz="1300">
              <a:latin typeface="ＭＳ Ｐゴシック" panose="020B0600070205080204" pitchFamily="50" charset="-128"/>
              <a:ea typeface="ＭＳ Ｐゴシック" panose="020B0600070205080204" pitchFamily="50" charset="-128"/>
            </a:rPr>
            <a:t>円増となった。これは積立金が前年度比</a:t>
          </a:r>
          <a:r>
            <a:rPr kumimoji="1" lang="en-US" altLang="ja-JP" sz="1300">
              <a:latin typeface="ＭＳ Ｐゴシック" panose="020B0600070205080204" pitchFamily="50" charset="-128"/>
              <a:ea typeface="ＭＳ Ｐゴシック" panose="020B0600070205080204" pitchFamily="50" charset="-128"/>
            </a:rPr>
            <a:t>444,697</a:t>
          </a:r>
          <a:r>
            <a:rPr kumimoji="1" lang="ja-JP" altLang="en-US" sz="1300">
              <a:latin typeface="ＭＳ Ｐゴシック" panose="020B0600070205080204" pitchFamily="50" charset="-128"/>
              <a:ea typeface="ＭＳ Ｐゴシック" panose="020B0600070205080204" pitchFamily="50" charset="-128"/>
            </a:rPr>
            <a:t>円増となったことが主な要因である。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また、全国平均と比較し、普通建設事業費および積立金が非常に高い水準となっているが、これは復興事業による公共施設やインフラの整備、また特定目的基金への積立等が増加したことが要因である。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今後も同項目においては、町復興計画に基づく事業が予定されていることから、当面の間、類似団体よりも高い水準で推移すると見込んでいる。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9,944
9,884
78.71
48,996,247
42,475,175
334,739
6,882,576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5941</xdr:rowOff>
    </xdr:from>
    <xdr:to>
      <xdr:col>24</xdr:col>
      <xdr:colOff>63500</xdr:colOff>
      <xdr:row>39</xdr:row>
      <xdr:rowOff>9669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92491"/>
          <a:ext cx="838200" cy="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9669</xdr:rowOff>
    </xdr:from>
    <xdr:to>
      <xdr:col>19</xdr:col>
      <xdr:colOff>177800</xdr:colOff>
      <xdr:row>39</xdr:row>
      <xdr:rowOff>12227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96219"/>
          <a:ext cx="8890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12227</xdr:rowOff>
    </xdr:from>
    <xdr:to>
      <xdr:col>15</xdr:col>
      <xdr:colOff>50800</xdr:colOff>
      <xdr:row>39</xdr:row>
      <xdr:rowOff>19056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98777"/>
          <a:ext cx="889000" cy="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19056</xdr:rowOff>
    </xdr:from>
    <xdr:to>
      <xdr:col>10</xdr:col>
      <xdr:colOff>114300</xdr:colOff>
      <xdr:row>39</xdr:row>
      <xdr:rowOff>19471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705606"/>
          <a:ext cx="8890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15034</xdr:rowOff>
    </xdr:from>
    <xdr:to>
      <xdr:col>6</xdr:col>
      <xdr:colOff>38100</xdr:colOff>
      <xdr:row>38</xdr:row>
      <xdr:rowOff>116634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133161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126591</xdr:rowOff>
    </xdr:from>
    <xdr:to>
      <xdr:col>24</xdr:col>
      <xdr:colOff>114300</xdr:colOff>
      <xdr:row>39</xdr:row>
      <xdr:rowOff>56741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6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41518</xdr:rowOff>
    </xdr:from>
    <xdr:ext cx="469744"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55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130319</xdr:rowOff>
    </xdr:from>
    <xdr:to>
      <xdr:col>20</xdr:col>
      <xdr:colOff>38100</xdr:colOff>
      <xdr:row>39</xdr:row>
      <xdr:rowOff>60469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6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51596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62428" y="67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132877</xdr:rowOff>
    </xdr:from>
    <xdr:to>
      <xdr:col>15</xdr:col>
      <xdr:colOff>101600</xdr:colOff>
      <xdr:row>39</xdr:row>
      <xdr:rowOff>63027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6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54154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73428" y="674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139706</xdr:rowOff>
    </xdr:from>
    <xdr:to>
      <xdr:col>10</xdr:col>
      <xdr:colOff>165100</xdr:colOff>
      <xdr:row>39</xdr:row>
      <xdr:rowOff>69856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65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60983</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84428" y="674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140121</xdr:rowOff>
    </xdr:from>
    <xdr:to>
      <xdr:col>6</xdr:col>
      <xdr:colOff>38100</xdr:colOff>
      <xdr:row>39</xdr:row>
      <xdr:rowOff>70271</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6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61398</xdr:rowOff>
    </xdr:from>
    <xdr:ext cx="469744"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95428" y="674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110431</xdr:rowOff>
    </xdr:from>
    <xdr:to>
      <xdr:col>24</xdr:col>
      <xdr:colOff>63500</xdr:colOff>
      <xdr:row>54</xdr:row>
      <xdr:rowOff>83578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197281"/>
          <a:ext cx="838200" cy="14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83578</xdr:rowOff>
    </xdr:from>
    <xdr:to>
      <xdr:col>19</xdr:col>
      <xdr:colOff>177800</xdr:colOff>
      <xdr:row>55</xdr:row>
      <xdr:rowOff>77560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341878"/>
          <a:ext cx="889000" cy="16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56952</xdr:rowOff>
    </xdr:from>
    <xdr:to>
      <xdr:col>15</xdr:col>
      <xdr:colOff>50800</xdr:colOff>
      <xdr:row>55</xdr:row>
      <xdr:rowOff>77560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972352"/>
          <a:ext cx="889000" cy="53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152759</xdr:rowOff>
    </xdr:from>
    <xdr:to>
      <xdr:col>10</xdr:col>
      <xdr:colOff>114300</xdr:colOff>
      <xdr:row>52</xdr:row>
      <xdr:rowOff>56952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96709"/>
          <a:ext cx="889000" cy="7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59631</xdr:rowOff>
    </xdr:from>
    <xdr:to>
      <xdr:col>24</xdr:col>
      <xdr:colOff>114300</xdr:colOff>
      <xdr:row>53</xdr:row>
      <xdr:rowOff>161231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1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82508</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9979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32778</xdr:rowOff>
    </xdr:from>
    <xdr:to>
      <xdr:col>20</xdr:col>
      <xdr:colOff>38100</xdr:colOff>
      <xdr:row>54</xdr:row>
      <xdr:rowOff>134378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29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150905</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066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26760</xdr:rowOff>
    </xdr:from>
    <xdr:to>
      <xdr:col>15</xdr:col>
      <xdr:colOff>101600</xdr:colOff>
      <xdr:row>55</xdr:row>
      <xdr:rowOff>128360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144887</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563205" y="9231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6152</xdr:rowOff>
    </xdr:from>
    <xdr:to>
      <xdr:col>10</xdr:col>
      <xdr:colOff>165100</xdr:colOff>
      <xdr:row>52</xdr:row>
      <xdr:rowOff>107752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9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50</xdr:row>
      <xdr:rowOff>124279</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8696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101959</xdr:rowOff>
    </xdr:from>
    <xdr:to>
      <xdr:col>6</xdr:col>
      <xdr:colOff>38100</xdr:colOff>
      <xdr:row>52</xdr:row>
      <xdr:rowOff>32109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50</xdr:row>
      <xdr:rowOff>48636</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8621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23614</xdr:rowOff>
    </xdr:from>
    <xdr:to>
      <xdr:col>24</xdr:col>
      <xdr:colOff>63500</xdr:colOff>
      <xdr:row>79</xdr:row>
      <xdr:rowOff>38044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568164"/>
          <a:ext cx="838200" cy="1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23614</xdr:rowOff>
    </xdr:from>
    <xdr:to>
      <xdr:col>19</xdr:col>
      <xdr:colOff>177800</xdr:colOff>
      <xdr:row>79</xdr:row>
      <xdr:rowOff>50068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568164"/>
          <a:ext cx="8890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35895</xdr:rowOff>
    </xdr:from>
    <xdr:to>
      <xdr:col>15</xdr:col>
      <xdr:colOff>50800</xdr:colOff>
      <xdr:row>79</xdr:row>
      <xdr:rowOff>50068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580445"/>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31127</xdr:rowOff>
    </xdr:from>
    <xdr:to>
      <xdr:col>10</xdr:col>
      <xdr:colOff>114300</xdr:colOff>
      <xdr:row>79</xdr:row>
      <xdr:rowOff>35895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575677"/>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125940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158694</xdr:rowOff>
    </xdr:from>
    <xdr:to>
      <xdr:col>24</xdr:col>
      <xdr:colOff>114300</xdr:colOff>
      <xdr:row>79</xdr:row>
      <xdr:rowOff>88844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53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73621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44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144264</xdr:rowOff>
    </xdr:from>
    <xdr:to>
      <xdr:col>20</xdr:col>
      <xdr:colOff>38100</xdr:colOff>
      <xdr:row>79</xdr:row>
      <xdr:rowOff>74414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5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65541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61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170718</xdr:rowOff>
    </xdr:from>
    <xdr:to>
      <xdr:col>15</xdr:col>
      <xdr:colOff>101600</xdr:colOff>
      <xdr:row>79</xdr:row>
      <xdr:rowOff>100868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5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91995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63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156545</xdr:rowOff>
    </xdr:from>
    <xdr:to>
      <xdr:col>10</xdr:col>
      <xdr:colOff>165100</xdr:colOff>
      <xdr:row>79</xdr:row>
      <xdr:rowOff>86695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5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77822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62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151777</xdr:rowOff>
    </xdr:from>
    <xdr:to>
      <xdr:col>6</xdr:col>
      <xdr:colOff>38100</xdr:colOff>
      <xdr:row>79</xdr:row>
      <xdr:rowOff>81927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2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73054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1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164680</xdr:rowOff>
    </xdr:from>
    <xdr:to>
      <xdr:col>24</xdr:col>
      <xdr:colOff>63500</xdr:colOff>
      <xdr:row>98</xdr:row>
      <xdr:rowOff>57090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95330"/>
          <a:ext cx="838200" cy="6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57090</xdr:rowOff>
    </xdr:from>
    <xdr:to>
      <xdr:col>19</xdr:col>
      <xdr:colOff>177800</xdr:colOff>
      <xdr:row>98</xdr:row>
      <xdr:rowOff>94867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59190"/>
          <a:ext cx="889000" cy="3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88302</xdr:rowOff>
    </xdr:from>
    <xdr:to>
      <xdr:col>15</xdr:col>
      <xdr:colOff>50800</xdr:colOff>
      <xdr:row>98</xdr:row>
      <xdr:rowOff>94867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90402"/>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55099</xdr:rowOff>
    </xdr:from>
    <xdr:to>
      <xdr:col>10</xdr:col>
      <xdr:colOff>114300</xdr:colOff>
      <xdr:row>98</xdr:row>
      <xdr:rowOff>88302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57199"/>
          <a:ext cx="8890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113880</xdr:rowOff>
    </xdr:from>
    <xdr:to>
      <xdr:col>24</xdr:col>
      <xdr:colOff>114300</xdr:colOff>
      <xdr:row>98</xdr:row>
      <xdr:rowOff>44030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92307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6290</xdr:rowOff>
    </xdr:from>
    <xdr:to>
      <xdr:col>20</xdr:col>
      <xdr:colOff>38100</xdr:colOff>
      <xdr:row>98</xdr:row>
      <xdr:rowOff>107890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0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99017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0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44067</xdr:rowOff>
    </xdr:from>
    <xdr:to>
      <xdr:col>15</xdr:col>
      <xdr:colOff>101600</xdr:colOff>
      <xdr:row>98</xdr:row>
      <xdr:rowOff>145667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136794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37502</xdr:rowOff>
    </xdr:from>
    <xdr:to>
      <xdr:col>10</xdr:col>
      <xdr:colOff>165100</xdr:colOff>
      <xdr:row>98</xdr:row>
      <xdr:rowOff>139102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130229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3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4299</xdr:rowOff>
    </xdr:from>
    <xdr:to>
      <xdr:col>6</xdr:col>
      <xdr:colOff>38100</xdr:colOff>
      <xdr:row>98</xdr:row>
      <xdr:rowOff>105899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97026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17285</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03835"/>
          <a:ext cx="8890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47479</xdr:rowOff>
    </xdr:from>
    <xdr:to>
      <xdr:col>45</xdr:col>
      <xdr:colOff>177800</xdr:colOff>
      <xdr:row>39</xdr:row>
      <xdr:rowOff>17285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62579"/>
          <a:ext cx="889000" cy="14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47479</xdr:rowOff>
    </xdr:from>
    <xdr:to>
      <xdr:col>41</xdr:col>
      <xdr:colOff>50800</xdr:colOff>
      <xdr:row>38</xdr:row>
      <xdr:rowOff>85255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62579"/>
          <a:ext cx="889000" cy="3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151174</xdr:rowOff>
    </xdr:from>
    <xdr:to>
      <xdr:col>36</xdr:col>
      <xdr:colOff>165100</xdr:colOff>
      <xdr:row>39</xdr:row>
      <xdr:rowOff>81324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72451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75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137935</xdr:rowOff>
    </xdr:from>
    <xdr:to>
      <xdr:col>46</xdr:col>
      <xdr:colOff>38100</xdr:colOff>
      <xdr:row>39</xdr:row>
      <xdr:rowOff>68085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59212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74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168129</xdr:rowOff>
    </xdr:from>
    <xdr:to>
      <xdr:col>41</xdr:col>
      <xdr:colOff>101600</xdr:colOff>
      <xdr:row>38</xdr:row>
      <xdr:rowOff>98279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1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114806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8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34455</xdr:rowOff>
    </xdr:from>
    <xdr:to>
      <xdr:col>36</xdr:col>
      <xdr:colOff>165100</xdr:colOff>
      <xdr:row>38</xdr:row>
      <xdr:rowOff>136055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152582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32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153281</xdr:rowOff>
    </xdr:from>
    <xdr:to>
      <xdr:col>55</xdr:col>
      <xdr:colOff>0</xdr:colOff>
      <xdr:row>58</xdr:row>
      <xdr:rowOff>29096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54481"/>
          <a:ext cx="838200" cy="21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153281</xdr:rowOff>
    </xdr:from>
    <xdr:to>
      <xdr:col>50</xdr:col>
      <xdr:colOff>114300</xdr:colOff>
      <xdr:row>58</xdr:row>
      <xdr:rowOff>4569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54481"/>
          <a:ext cx="889000" cy="19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4569</xdr:rowOff>
    </xdr:from>
    <xdr:to>
      <xdr:col>45</xdr:col>
      <xdr:colOff>177800</xdr:colOff>
      <xdr:row>58</xdr:row>
      <xdr:rowOff>97445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48669"/>
          <a:ext cx="889000" cy="9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34235</xdr:rowOff>
    </xdr:from>
    <xdr:to>
      <xdr:col>41</xdr:col>
      <xdr:colOff>50800</xdr:colOff>
      <xdr:row>58</xdr:row>
      <xdr:rowOff>97445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78335"/>
          <a:ext cx="889000" cy="6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31769</xdr:rowOff>
    </xdr:from>
    <xdr:to>
      <xdr:col>36</xdr:col>
      <xdr:colOff>165100</xdr:colOff>
      <xdr:row>57</xdr:row>
      <xdr:rowOff>133369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149896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149746</xdr:rowOff>
    </xdr:from>
    <xdr:to>
      <xdr:col>55</xdr:col>
      <xdr:colOff>50800</xdr:colOff>
      <xdr:row>58</xdr:row>
      <xdr:rowOff>79896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128173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102481</xdr:rowOff>
    </xdr:from>
    <xdr:to>
      <xdr:col>50</xdr:col>
      <xdr:colOff>165100</xdr:colOff>
      <xdr:row>57</xdr:row>
      <xdr:rowOff>32631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49158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7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125219</xdr:rowOff>
    </xdr:from>
    <xdr:to>
      <xdr:col>46</xdr:col>
      <xdr:colOff>38100</xdr:colOff>
      <xdr:row>58</xdr:row>
      <xdr:rowOff>55369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71896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7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46645</xdr:rowOff>
    </xdr:from>
    <xdr:to>
      <xdr:col>41</xdr:col>
      <xdr:colOff>101600</xdr:colOff>
      <xdr:row>58</xdr:row>
      <xdr:rowOff>148245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139372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154885</xdr:rowOff>
    </xdr:from>
    <xdr:to>
      <xdr:col>36</xdr:col>
      <xdr:colOff>165100</xdr:colOff>
      <xdr:row>58</xdr:row>
      <xdr:rowOff>85035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76162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113412</xdr:rowOff>
    </xdr:from>
    <xdr:to>
      <xdr:col>55</xdr:col>
      <xdr:colOff>0</xdr:colOff>
      <xdr:row>76</xdr:row>
      <xdr:rowOff>32781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457812"/>
          <a:ext cx="838200" cy="60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32781</xdr:rowOff>
    </xdr:from>
    <xdr:to>
      <xdr:col>50</xdr:col>
      <xdr:colOff>114300</xdr:colOff>
      <xdr:row>78</xdr:row>
      <xdr:rowOff>20318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062981"/>
          <a:ext cx="889000" cy="33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20318</xdr:rowOff>
    </xdr:from>
    <xdr:to>
      <xdr:col>45</xdr:col>
      <xdr:colOff>177800</xdr:colOff>
      <xdr:row>78</xdr:row>
      <xdr:rowOff>136226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93418"/>
          <a:ext cx="889000" cy="11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136226</xdr:rowOff>
    </xdr:from>
    <xdr:to>
      <xdr:col>41</xdr:col>
      <xdr:colOff>50800</xdr:colOff>
      <xdr:row>79</xdr:row>
      <xdr:rowOff>64122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09326"/>
          <a:ext cx="889000" cy="9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146234</xdr:rowOff>
    </xdr:from>
    <xdr:to>
      <xdr:col>36</xdr:col>
      <xdr:colOff>165100</xdr:colOff>
      <xdr:row>79</xdr:row>
      <xdr:rowOff>76384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92911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62612</xdr:rowOff>
    </xdr:from>
    <xdr:to>
      <xdr:col>55</xdr:col>
      <xdr:colOff>50800</xdr:colOff>
      <xdr:row>72</xdr:row>
      <xdr:rowOff>164212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4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85489</xdr:rowOff>
    </xdr:from>
    <xdr:ext cx="690189"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258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153431</xdr:rowOff>
    </xdr:from>
    <xdr:to>
      <xdr:col>50</xdr:col>
      <xdr:colOff>165100</xdr:colOff>
      <xdr:row>76</xdr:row>
      <xdr:rowOff>83581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1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100109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78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140968</xdr:rowOff>
    </xdr:from>
    <xdr:to>
      <xdr:col>46</xdr:col>
      <xdr:colOff>38100</xdr:colOff>
      <xdr:row>78</xdr:row>
      <xdr:rowOff>71118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87645</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1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85426</xdr:rowOff>
    </xdr:from>
    <xdr:to>
      <xdr:col>41</xdr:col>
      <xdr:colOff>101600</xdr:colOff>
      <xdr:row>79</xdr:row>
      <xdr:rowOff>15576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32103</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3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13322</xdr:rowOff>
    </xdr:from>
    <xdr:to>
      <xdr:col>36</xdr:col>
      <xdr:colOff>165100</xdr:colOff>
      <xdr:row>79</xdr:row>
      <xdr:rowOff>114922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5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106049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5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150932</xdr:rowOff>
    </xdr:from>
    <xdr:to>
      <xdr:col>55</xdr:col>
      <xdr:colOff>0</xdr:colOff>
      <xdr:row>97</xdr:row>
      <xdr:rowOff>898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10132"/>
          <a:ext cx="838200" cy="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898</xdr:rowOff>
    </xdr:from>
    <xdr:to>
      <xdr:col>50</xdr:col>
      <xdr:colOff>114300</xdr:colOff>
      <xdr:row>97</xdr:row>
      <xdr:rowOff>141128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31548"/>
          <a:ext cx="889000" cy="14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14833</xdr:rowOff>
    </xdr:from>
    <xdr:to>
      <xdr:col>45</xdr:col>
      <xdr:colOff>177800</xdr:colOff>
      <xdr:row>97</xdr:row>
      <xdr:rowOff>141128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45483"/>
          <a:ext cx="889000" cy="12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14833</xdr:rowOff>
    </xdr:from>
    <xdr:to>
      <xdr:col>41</xdr:col>
      <xdr:colOff>50800</xdr:colOff>
      <xdr:row>97</xdr:row>
      <xdr:rowOff>166185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45483"/>
          <a:ext cx="889000" cy="15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18090</xdr:rowOff>
    </xdr:from>
    <xdr:to>
      <xdr:col>36</xdr:col>
      <xdr:colOff>165100</xdr:colOff>
      <xdr:row>98</xdr:row>
      <xdr:rowOff>119690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110817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100132</xdr:rowOff>
    </xdr:from>
    <xdr:to>
      <xdr:col>55</xdr:col>
      <xdr:colOff>50800</xdr:colOff>
      <xdr:row>97</xdr:row>
      <xdr:rowOff>30282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123009</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1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121548</xdr:rowOff>
    </xdr:from>
    <xdr:to>
      <xdr:col>50</xdr:col>
      <xdr:colOff>165100</xdr:colOff>
      <xdr:row>97</xdr:row>
      <xdr:rowOff>51698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68225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35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90328</xdr:rowOff>
    </xdr:from>
    <xdr:to>
      <xdr:col>46</xdr:col>
      <xdr:colOff>38100</xdr:colOff>
      <xdr:row>98</xdr:row>
      <xdr:rowOff>20478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37005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49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135483</xdr:rowOff>
    </xdr:from>
    <xdr:to>
      <xdr:col>41</xdr:col>
      <xdr:colOff>101600</xdr:colOff>
      <xdr:row>97</xdr:row>
      <xdr:rowOff>65633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9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82160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36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115385</xdr:rowOff>
    </xdr:from>
    <xdr:to>
      <xdr:col>36</xdr:col>
      <xdr:colOff>165100</xdr:colOff>
      <xdr:row>98</xdr:row>
      <xdr:rowOff>45535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62062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120696</xdr:rowOff>
    </xdr:from>
    <xdr:to>
      <xdr:col>85</xdr:col>
      <xdr:colOff>127000</xdr:colOff>
      <xdr:row>38</xdr:row>
      <xdr:rowOff>127165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635796"/>
          <a:ext cx="8382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75627</xdr:rowOff>
    </xdr:from>
    <xdr:to>
      <xdr:col>81</xdr:col>
      <xdr:colOff>50800</xdr:colOff>
      <xdr:row>38</xdr:row>
      <xdr:rowOff>120696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90727"/>
          <a:ext cx="889000" cy="4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75627</xdr:rowOff>
    </xdr:from>
    <xdr:to>
      <xdr:col>76</xdr:col>
      <xdr:colOff>114300</xdr:colOff>
      <xdr:row>38</xdr:row>
      <xdr:rowOff>130983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90727"/>
          <a:ext cx="889000" cy="5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119777</xdr:rowOff>
    </xdr:from>
    <xdr:to>
      <xdr:col>71</xdr:col>
      <xdr:colOff>177800</xdr:colOff>
      <xdr:row>38</xdr:row>
      <xdr:rowOff>130983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34877"/>
          <a:ext cx="889000" cy="1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76365</xdr:rowOff>
    </xdr:from>
    <xdr:to>
      <xdr:col>85</xdr:col>
      <xdr:colOff>177800</xdr:colOff>
      <xdr:row>39</xdr:row>
      <xdr:rowOff>6515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162742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0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69896</xdr:rowOff>
    </xdr:from>
    <xdr:to>
      <xdr:col>81</xdr:col>
      <xdr:colOff>101600</xdr:colOff>
      <xdr:row>39</xdr:row>
      <xdr:rowOff>46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8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162623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7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24827</xdr:rowOff>
    </xdr:from>
    <xdr:to>
      <xdr:col>76</xdr:col>
      <xdr:colOff>165100</xdr:colOff>
      <xdr:row>38</xdr:row>
      <xdr:rowOff>126427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117554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3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80183</xdr:rowOff>
    </xdr:from>
    <xdr:to>
      <xdr:col>72</xdr:col>
      <xdr:colOff>38100</xdr:colOff>
      <xdr:row>39</xdr:row>
      <xdr:rowOff>10333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9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1460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68977</xdr:rowOff>
    </xdr:from>
    <xdr:to>
      <xdr:col>67</xdr:col>
      <xdr:colOff>101600</xdr:colOff>
      <xdr:row>38</xdr:row>
      <xdr:rowOff>170577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8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161704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7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15142</xdr:rowOff>
    </xdr:from>
    <xdr:to>
      <xdr:col>85</xdr:col>
      <xdr:colOff>127000</xdr:colOff>
      <xdr:row>58</xdr:row>
      <xdr:rowOff>89631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444892"/>
          <a:ext cx="838200" cy="58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15142</xdr:rowOff>
    </xdr:from>
    <xdr:to>
      <xdr:col>81</xdr:col>
      <xdr:colOff>50800</xdr:colOff>
      <xdr:row>57</xdr:row>
      <xdr:rowOff>116181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444892"/>
          <a:ext cx="889000" cy="44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117192</xdr:rowOff>
    </xdr:from>
    <xdr:to>
      <xdr:col>76</xdr:col>
      <xdr:colOff>114300</xdr:colOff>
      <xdr:row>57</xdr:row>
      <xdr:rowOff>116181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18392"/>
          <a:ext cx="889000" cy="17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117192</xdr:rowOff>
    </xdr:from>
    <xdr:to>
      <xdr:col>71</xdr:col>
      <xdr:colOff>177800</xdr:colOff>
      <xdr:row>58</xdr:row>
      <xdr:rowOff>125632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18392"/>
          <a:ext cx="889000" cy="35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69658</xdr:rowOff>
    </xdr:from>
    <xdr:to>
      <xdr:col>67</xdr:col>
      <xdr:colOff>101600</xdr:colOff>
      <xdr:row>57</xdr:row>
      <xdr:rowOff>171258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16335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38831</xdr:rowOff>
    </xdr:from>
    <xdr:to>
      <xdr:col>85</xdr:col>
      <xdr:colOff>177800</xdr:colOff>
      <xdr:row>58</xdr:row>
      <xdr:rowOff>140431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8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125208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9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135792</xdr:rowOff>
    </xdr:from>
    <xdr:to>
      <xdr:col>81</xdr:col>
      <xdr:colOff>101600</xdr:colOff>
      <xdr:row>55</xdr:row>
      <xdr:rowOff>65942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39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82469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16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65381</xdr:rowOff>
    </xdr:from>
    <xdr:to>
      <xdr:col>76</xdr:col>
      <xdr:colOff>165100</xdr:colOff>
      <xdr:row>57</xdr:row>
      <xdr:rowOff>166981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3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158108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66392</xdr:rowOff>
    </xdr:from>
    <xdr:to>
      <xdr:col>72</xdr:col>
      <xdr:colOff>38100</xdr:colOff>
      <xdr:row>56</xdr:row>
      <xdr:rowOff>167992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13069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4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74832</xdr:rowOff>
    </xdr:from>
    <xdr:to>
      <xdr:col>67</xdr:col>
      <xdr:colOff>101600</xdr:colOff>
      <xdr:row>59</xdr:row>
      <xdr:rowOff>4982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1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167559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1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42187</xdr:rowOff>
    </xdr:from>
    <xdr:to>
      <xdr:col>85</xdr:col>
      <xdr:colOff>127000</xdr:colOff>
      <xdr:row>78</xdr:row>
      <xdr:rowOff>84500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15287"/>
          <a:ext cx="838200" cy="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42187</xdr:rowOff>
    </xdr:from>
    <xdr:to>
      <xdr:col>81</xdr:col>
      <xdr:colOff>50800</xdr:colOff>
      <xdr:row>78</xdr:row>
      <xdr:rowOff>138945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15287"/>
          <a:ext cx="889000" cy="9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78222</xdr:rowOff>
    </xdr:from>
    <xdr:to>
      <xdr:col>76</xdr:col>
      <xdr:colOff>114300</xdr:colOff>
      <xdr:row>78</xdr:row>
      <xdr:rowOff>138945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51322"/>
          <a:ext cx="889000" cy="6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78222</xdr:rowOff>
    </xdr:from>
    <xdr:to>
      <xdr:col>71</xdr:col>
      <xdr:colOff>177800</xdr:colOff>
      <xdr:row>79</xdr:row>
      <xdr:rowOff>12788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51322"/>
          <a:ext cx="889000" cy="10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21914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33700</xdr:rowOff>
    </xdr:from>
    <xdr:to>
      <xdr:col>85</xdr:col>
      <xdr:colOff>177800</xdr:colOff>
      <xdr:row>78</xdr:row>
      <xdr:rowOff>135300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56577</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5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162837</xdr:rowOff>
    </xdr:from>
    <xdr:to>
      <xdr:col>81</xdr:col>
      <xdr:colOff>101600</xdr:colOff>
      <xdr:row>78</xdr:row>
      <xdr:rowOff>92987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109514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3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88145</xdr:rowOff>
    </xdr:from>
    <xdr:to>
      <xdr:col>76</xdr:col>
      <xdr:colOff>165100</xdr:colOff>
      <xdr:row>79</xdr:row>
      <xdr:rowOff>18295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27422</xdr:rowOff>
    </xdr:from>
    <xdr:to>
      <xdr:col>72</xdr:col>
      <xdr:colOff>38100</xdr:colOff>
      <xdr:row>78</xdr:row>
      <xdr:rowOff>129022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0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145549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7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133438</xdr:rowOff>
    </xdr:from>
    <xdr:to>
      <xdr:col>67</xdr:col>
      <xdr:colOff>101600</xdr:colOff>
      <xdr:row>79</xdr:row>
      <xdr:rowOff>63588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0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54715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9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44450</xdr:rowOff>
    </xdr:from>
    <xdr:to>
      <xdr:col>85</xdr:col>
      <xdr:colOff>127000</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44450</xdr:rowOff>
    </xdr:from>
    <xdr:to>
      <xdr:col>81</xdr:col>
      <xdr:colOff>50800</xdr:colOff>
      <xdr:row>99</xdr:row>
      <xdr:rowOff>44450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44450</xdr:rowOff>
    </xdr:from>
    <xdr:to>
      <xdr:col>76</xdr:col>
      <xdr:colOff>114300</xdr:colOff>
      <xdr:row>99</xdr:row>
      <xdr:rowOff>44450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44450</xdr:rowOff>
    </xdr:from>
    <xdr:to>
      <xdr:col>71</xdr:col>
      <xdr:colOff>177800</xdr:colOff>
      <xdr:row>99</xdr:row>
      <xdr:rowOff>44450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165100</xdr:rowOff>
    </xdr:from>
    <xdr:to>
      <xdr:col>85</xdr:col>
      <xdr:colOff>177800</xdr:colOff>
      <xdr:row>99</xdr:row>
      <xdr:rowOff>95250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80027</xdr:rowOff>
    </xdr:from>
    <xdr:ext cx="249299"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82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165100</xdr:rowOff>
    </xdr:from>
    <xdr:to>
      <xdr:col>81</xdr:col>
      <xdr:colOff>101600</xdr:colOff>
      <xdr:row>99</xdr:row>
      <xdr:rowOff>95250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99</xdr:row>
      <xdr:rowOff>86377</xdr:rowOff>
    </xdr:from>
    <xdr:ext cx="249299"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356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165100</xdr:rowOff>
    </xdr:from>
    <xdr:to>
      <xdr:col>76</xdr:col>
      <xdr:colOff>165100</xdr:colOff>
      <xdr:row>99</xdr:row>
      <xdr:rowOff>95250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99</xdr:row>
      <xdr:rowOff>86377</xdr:rowOff>
    </xdr:from>
    <xdr:ext cx="249299"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67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165100</xdr:rowOff>
    </xdr:from>
    <xdr:to>
      <xdr:col>72</xdr:col>
      <xdr:colOff>38100</xdr:colOff>
      <xdr:row>99</xdr:row>
      <xdr:rowOff>95250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99</xdr:row>
      <xdr:rowOff>86377</xdr:rowOff>
    </xdr:from>
    <xdr:ext cx="249299"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7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165100</xdr:rowOff>
    </xdr:from>
    <xdr:to>
      <xdr:col>67</xdr:col>
      <xdr:colOff>101600</xdr:colOff>
      <xdr:row>99</xdr:row>
      <xdr:rowOff>95250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86377</xdr:rowOff>
    </xdr:from>
    <xdr:ext cx="249299"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8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143130</xdr:rowOff>
    </xdr:from>
    <xdr:to>
      <xdr:col>98</xdr:col>
      <xdr:colOff>38100</xdr:colOff>
      <xdr:row>38</xdr:row>
      <xdr:rowOff>73279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6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89807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a:t>
          </a:r>
          <a:r>
            <a:rPr kumimoji="1" lang="en-US" altLang="ja-JP" sz="1300">
              <a:latin typeface="ＭＳ Ｐゴシック" panose="020B0600070205080204" pitchFamily="50" charset="-128"/>
              <a:ea typeface="ＭＳ Ｐゴシック" panose="020B0600070205080204" pitchFamily="50" charset="-128"/>
            </a:rPr>
            <a:t>4,271,417</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509,766</a:t>
          </a:r>
          <a:r>
            <a:rPr kumimoji="1" lang="ja-JP" altLang="en-US" sz="1300">
              <a:latin typeface="ＭＳ Ｐゴシック" panose="020B0600070205080204" pitchFamily="50" charset="-128"/>
              <a:ea typeface="ＭＳ Ｐゴシック" panose="020B0600070205080204" pitchFamily="50" charset="-128"/>
            </a:rPr>
            <a:t>円増となった。</a:t>
          </a:r>
        </a:p>
        <a:p>
          <a:r>
            <a:rPr kumimoji="1" lang="ja-JP" altLang="en-US" sz="1300">
              <a:latin typeface="ＭＳ Ｐゴシック" panose="020B0600070205080204" pitchFamily="50" charset="-128"/>
              <a:ea typeface="ＭＳ Ｐゴシック" panose="020B0600070205080204" pitchFamily="50" charset="-128"/>
            </a:rPr>
            <a:t>また、類似団体と比較し総務費、商工費、土木費が高い水準となっている。</a:t>
          </a:r>
        </a:p>
        <a:p>
          <a:r>
            <a:rPr kumimoji="1" lang="ja-JP" altLang="en-US" sz="1300">
              <a:latin typeface="ＭＳ Ｐゴシック" panose="020B0600070205080204" pitchFamily="50" charset="-128"/>
              <a:ea typeface="ＭＳ Ｐゴシック" panose="020B0600070205080204" pitchFamily="50" charset="-128"/>
            </a:rPr>
            <a:t>要因として、総務費においては復興事業の財源となる特定目的基金の積立が挙げられる。商工費については、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にかけて大きい伸びとなっているが、これは大野駅西商業施設および産業交流施設の整備によるものとなっている。</a:t>
          </a:r>
        </a:p>
        <a:p>
          <a:r>
            <a:rPr kumimoji="1" lang="ja-JP" altLang="en-US" sz="1300">
              <a:latin typeface="ＭＳ Ｐゴシック" panose="020B0600070205080204" pitchFamily="50" charset="-128"/>
              <a:ea typeface="ＭＳ Ｐゴシック" panose="020B0600070205080204" pitchFamily="50" charset="-128"/>
            </a:rPr>
            <a:t>土木費については、インフラ整備にかかる町内の道路等の新設及び維持補修関連経費によるものである。</a:t>
          </a:r>
        </a:p>
        <a:p>
          <a:r>
            <a:rPr kumimoji="1" lang="ja-JP" altLang="en-US" sz="1300">
              <a:latin typeface="ＭＳ Ｐゴシック" panose="020B0600070205080204" pitchFamily="50" charset="-128"/>
              <a:ea typeface="ＭＳ Ｐゴシック" panose="020B0600070205080204" pitchFamily="50" charset="-128"/>
            </a:rPr>
            <a:t>今後も、総務費及び土木費においては類似団体と比較し、高い水準が予想され、商工費のように復興計画に基づく施設整備等により突発的に水準が高くなることがある。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標準財政規模に対し、財政調整基金の残高が</a:t>
          </a:r>
          <a:r>
            <a:rPr kumimoji="1" lang="en-US" altLang="ja-JP" sz="1400">
              <a:latin typeface="ＭＳ ゴシック" pitchFamily="49" charset="-128"/>
              <a:ea typeface="ＭＳ ゴシック" pitchFamily="49" charset="-128"/>
            </a:rPr>
            <a:t>140.38</a:t>
          </a:r>
          <a:r>
            <a:rPr kumimoji="1" lang="ja-JP" altLang="en-US" sz="1400">
              <a:latin typeface="ＭＳ ゴシック" pitchFamily="49" charset="-128"/>
              <a:ea typeface="ＭＳ ゴシック" pitchFamily="49" charset="-128"/>
            </a:rPr>
            <a:t>％と十分に確保している状況である。しかしながら、復興事業により各種施設の整備が進むにつれ、維持管理に係る費用も増えており、実質単年度収支についてもマイナスの値が続いてしまった。歳入及び歳出の将来的な見通しを立て、各種財源の確保や活用について検討し、健全かつ安定した財政運営が行えるよう努めていきたい。</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全ての会計において黒字決算となっている。今後も復興事業の財源等を見極めながら、適正な財政運営に努める。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48996247</v>
      </c>
      <c r="BO4" s="371"/>
      <c r="BP4" s="371"/>
      <c r="BQ4" s="371"/>
      <c r="BR4" s="371"/>
      <c r="BS4" s="371"/>
      <c r="BT4" s="371"/>
      <c r="BU4" s="372"/>
      <c r="BV4" s="370">
        <v>51401508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4.9000000000000004</v>
      </c>
      <c r="CU4" s="377"/>
      <c r="CV4" s="377"/>
      <c r="CW4" s="377"/>
      <c r="CX4" s="377"/>
      <c r="CY4" s="377"/>
      <c r="CZ4" s="377"/>
      <c r="DA4" s="378"/>
      <c r="DB4" s="376">
        <v>14.2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42475175</v>
      </c>
      <c r="BO5" s="408"/>
      <c r="BP5" s="408"/>
      <c r="BQ5" s="408"/>
      <c r="BR5" s="408"/>
      <c r="BS5" s="408"/>
      <c r="BT5" s="408"/>
      <c r="BU5" s="409"/>
      <c r="BV5" s="407">
        <v>37447224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57.3</v>
      </c>
      <c r="CU5" s="405"/>
      <c r="CV5" s="405"/>
      <c r="CW5" s="405"/>
      <c r="CX5" s="405"/>
      <c r="CY5" s="405"/>
      <c r="CZ5" s="405"/>
      <c r="DA5" s="406"/>
      <c r="DB5" s="404">
        <v>65.099999999999994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6521072</v>
      </c>
      <c r="BO6" s="408"/>
      <c r="BP6" s="408"/>
      <c r="BQ6" s="408"/>
      <c r="BR6" s="408"/>
      <c r="BS6" s="408"/>
      <c r="BT6" s="408"/>
      <c r="BU6" s="409"/>
      <c r="BV6" s="407">
        <v>13954284</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57.3</v>
      </c>
      <c r="CU6" s="445"/>
      <c r="CV6" s="445"/>
      <c r="CW6" s="445"/>
      <c r="CX6" s="445"/>
      <c r="CY6" s="445"/>
      <c r="CZ6" s="445"/>
      <c r="DA6" s="446"/>
      <c r="DB6" s="444">
        <v>65.099999999999994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90</v>
      </c>
      <c r="AV7" s="440"/>
      <c r="AW7" s="440"/>
      <c r="AX7" s="440"/>
      <c r="AY7" s="441" t="s">
        <v>102</v>
      </c>
      <c r="AZ7" s="442"/>
      <c r="BA7" s="442"/>
      <c r="BB7" s="442"/>
      <c r="BC7" s="442"/>
      <c r="BD7" s="442"/>
      <c r="BE7" s="442"/>
      <c r="BF7" s="442"/>
      <c r="BG7" s="442"/>
      <c r="BH7" s="442"/>
      <c r="BI7" s="442"/>
      <c r="BJ7" s="442"/>
      <c r="BK7" s="442"/>
      <c r="BL7" s="442"/>
      <c r="BM7" s="443"/>
      <c r="BN7" s="407">
        <v>6186333</v>
      </c>
      <c r="BO7" s="408"/>
      <c r="BP7" s="408"/>
      <c r="BQ7" s="408"/>
      <c r="BR7" s="408"/>
      <c r="BS7" s="408"/>
      <c r="BT7" s="408"/>
      <c r="BU7" s="409"/>
      <c r="BV7" s="407">
        <v>13015952</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6882576</v>
      </c>
      <c r="CU7" s="408"/>
      <c r="CV7" s="408"/>
      <c r="CW7" s="408"/>
      <c r="CX7" s="408"/>
      <c r="CY7" s="408"/>
      <c r="CZ7" s="408"/>
      <c r="DA7" s="409"/>
      <c r="DB7" s="407">
        <v>6601326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334739</v>
      </c>
      <c r="BO8" s="408"/>
      <c r="BP8" s="408"/>
      <c r="BQ8" s="408"/>
      <c r="BR8" s="408"/>
      <c r="BS8" s="408"/>
      <c r="BT8" s="408"/>
      <c r="BU8" s="409"/>
      <c r="BV8" s="407">
        <v>938332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1.59</v>
      </c>
      <c r="CU8" s="448"/>
      <c r="CV8" s="448"/>
      <c r="CW8" s="448"/>
      <c r="CX8" s="448"/>
      <c r="CY8" s="448"/>
      <c r="CZ8" s="448"/>
      <c r="DA8" s="449"/>
      <c r="DB8" s="447">
        <v>1.46</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847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-603593</v>
      </c>
      <c r="BO9" s="408"/>
      <c r="BP9" s="408"/>
      <c r="BQ9" s="408"/>
      <c r="BR9" s="408"/>
      <c r="BS9" s="408"/>
      <c r="BT9" s="408"/>
      <c r="BU9" s="409"/>
      <c r="BV9" s="407">
        <v>-19235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t="s">
        <v>113</v>
      </c>
      <c r="CU9" s="405"/>
      <c r="CV9" s="405"/>
      <c r="CW9" s="405"/>
      <c r="CX9" s="405"/>
      <c r="CY9" s="405"/>
      <c r="CZ9" s="405"/>
      <c r="DA9" s="406"/>
      <c r="DB9" s="404" t="s">
        <v>113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114</v>
      </c>
      <c r="M10" s="437"/>
      <c r="N10" s="437"/>
      <c r="O10" s="437"/>
      <c r="P10" s="437"/>
      <c r="Q10" s="438"/>
      <c r="R10" s="458">
        <v>0</v>
      </c>
      <c r="S10" s="459"/>
      <c r="T10" s="459"/>
      <c r="U10" s="459"/>
      <c r="V10" s="460"/>
      <c r="W10" s="395"/>
      <c r="X10" s="396"/>
      <c r="Y10" s="396"/>
      <c r="Z10" s="396"/>
      <c r="AA10" s="396"/>
      <c r="AB10" s="396"/>
      <c r="AC10" s="396"/>
      <c r="AD10" s="396"/>
      <c r="AE10" s="396"/>
      <c r="AF10" s="396"/>
      <c r="AG10" s="396"/>
      <c r="AH10" s="396"/>
      <c r="AI10" s="396"/>
      <c r="AJ10" s="396"/>
      <c r="AK10" s="396"/>
      <c r="AL10" s="399"/>
      <c r="AM10" s="436" t="s">
        <v>115</v>
      </c>
      <c r="AN10" s="437"/>
      <c r="AO10" s="437"/>
      <c r="AP10" s="437"/>
      <c r="AQ10" s="437"/>
      <c r="AR10" s="437"/>
      <c r="AS10" s="437"/>
      <c r="AT10" s="438"/>
      <c r="AU10" s="439" t="s">
        <v>90</v>
      </c>
      <c r="AV10" s="440"/>
      <c r="AW10" s="440"/>
      <c r="AX10" s="440"/>
      <c r="AY10" s="441" t="s">
        <v>116</v>
      </c>
      <c r="AZ10" s="442"/>
      <c r="BA10" s="442"/>
      <c r="BB10" s="442"/>
      <c r="BC10" s="442"/>
      <c r="BD10" s="442"/>
      <c r="BE10" s="442"/>
      <c r="BF10" s="442"/>
      <c r="BG10" s="442"/>
      <c r="BH10" s="442"/>
      <c r="BI10" s="442"/>
      <c r="BJ10" s="442"/>
      <c r="BK10" s="442"/>
      <c r="BL10" s="442"/>
      <c r="BM10" s="443"/>
      <c r="BN10" s="407">
        <v>11883</v>
      </c>
      <c r="BO10" s="408"/>
      <c r="BP10" s="408"/>
      <c r="BQ10" s="408"/>
      <c r="BR10" s="408"/>
      <c r="BS10" s="408"/>
      <c r="BT10" s="408"/>
      <c r="BU10" s="409"/>
      <c r="BV10" s="407">
        <v>11270</v>
      </c>
      <c r="BW10" s="408"/>
      <c r="BX10" s="408"/>
      <c r="BY10" s="408"/>
      <c r="BZ10" s="408"/>
      <c r="CA10" s="408"/>
      <c r="CB10" s="408"/>
      <c r="CC10" s="409"/>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6" t="s">
        <v>120</v>
      </c>
      <c r="AN11" s="437"/>
      <c r="AO11" s="437"/>
      <c r="AP11" s="437"/>
      <c r="AQ11" s="437"/>
      <c r="AR11" s="437"/>
      <c r="AS11" s="437"/>
      <c r="AT11" s="438"/>
      <c r="AU11" s="439" t="s">
        <v>98</v>
      </c>
      <c r="AV11" s="440"/>
      <c r="AW11" s="440"/>
      <c r="AX11" s="440"/>
      <c r="AY11" s="441" t="s">
        <v>121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122</v>
      </c>
      <c r="CE11" s="411"/>
      <c r="CF11" s="411"/>
      <c r="CG11" s="411"/>
      <c r="CH11" s="411"/>
      <c r="CI11" s="411"/>
      <c r="CJ11" s="411"/>
      <c r="CK11" s="411"/>
      <c r="CL11" s="411"/>
      <c r="CM11" s="411"/>
      <c r="CN11" s="411"/>
      <c r="CO11" s="411"/>
      <c r="CP11" s="411"/>
      <c r="CQ11" s="411"/>
      <c r="CR11" s="411"/>
      <c r="CS11" s="412"/>
      <c r="CT11" s="447" t="s">
        <v>113</v>
      </c>
      <c r="CU11" s="448"/>
      <c r="CV11" s="448"/>
      <c r="CW11" s="448"/>
      <c r="CX11" s="448"/>
      <c r="CY11" s="448"/>
      <c r="CZ11" s="448"/>
      <c r="DA11" s="449"/>
      <c r="DB11" s="447" t="s">
        <v>113</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9944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98</v>
      </c>
      <c r="AV12" s="440"/>
      <c r="AW12" s="440"/>
      <c r="AX12" s="440"/>
      <c r="AY12" s="441" t="s">
        <v>128</v>
      </c>
      <c r="AZ12" s="442"/>
      <c r="BA12" s="442"/>
      <c r="BB12" s="442"/>
      <c r="BC12" s="442"/>
      <c r="BD12" s="442"/>
      <c r="BE12" s="442"/>
      <c r="BF12" s="442"/>
      <c r="BG12" s="442"/>
      <c r="BH12" s="442"/>
      <c r="BI12" s="442"/>
      <c r="BJ12" s="442"/>
      <c r="BK12" s="442"/>
      <c r="BL12" s="442"/>
      <c r="BM12" s="443"/>
      <c r="BN12" s="407">
        <v>766341</v>
      </c>
      <c r="BO12" s="408"/>
      <c r="BP12" s="408"/>
      <c r="BQ12" s="408"/>
      <c r="BR12" s="408"/>
      <c r="BS12" s="408"/>
      <c r="BT12" s="408"/>
      <c r="BU12" s="409"/>
      <c r="BV12" s="407">
        <v>699671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113</v>
      </c>
      <c r="CU12" s="448"/>
      <c r="CV12" s="448"/>
      <c r="CW12" s="448"/>
      <c r="CX12" s="448"/>
      <c r="CY12" s="448"/>
      <c r="CZ12" s="448"/>
      <c r="DA12" s="449"/>
      <c r="DB12" s="447" t="s">
        <v>113</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9884</v>
      </c>
      <c r="S13" s="492"/>
      <c r="T13" s="492"/>
      <c r="U13" s="492"/>
      <c r="V13" s="493"/>
      <c r="W13" s="423" t="s">
        <v>131</v>
      </c>
      <c r="X13" s="424"/>
      <c r="Y13" s="424"/>
      <c r="Z13" s="424"/>
      <c r="AA13" s="424"/>
      <c r="AB13" s="414"/>
      <c r="AC13" s="458">
        <v>14</v>
      </c>
      <c r="AD13" s="459"/>
      <c r="AE13" s="459"/>
      <c r="AF13" s="459"/>
      <c r="AG13" s="501"/>
      <c r="AH13" s="458" t="s">
        <v>113</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-1358051</v>
      </c>
      <c r="BO13" s="408"/>
      <c r="BP13" s="408"/>
      <c r="BQ13" s="408"/>
      <c r="BR13" s="408"/>
      <c r="BS13" s="408"/>
      <c r="BT13" s="408"/>
      <c r="BU13" s="409"/>
      <c r="BV13" s="407">
        <v>-707636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v>
      </c>
      <c r="CU13" s="405"/>
      <c r="CV13" s="405"/>
      <c r="CW13" s="405"/>
      <c r="CX13" s="405"/>
      <c r="CY13" s="405"/>
      <c r="CZ13" s="405"/>
      <c r="DA13" s="406"/>
      <c r="DB13" s="404">
        <v>-1.4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9955</v>
      </c>
      <c r="S14" s="492"/>
      <c r="T14" s="492"/>
      <c r="U14" s="492"/>
      <c r="V14" s="493"/>
      <c r="W14" s="397"/>
      <c r="X14" s="398"/>
      <c r="Y14" s="398"/>
      <c r="Z14" s="398"/>
      <c r="AA14" s="398"/>
      <c r="AB14" s="387"/>
      <c r="AC14" s="494">
        <v>1.9</v>
      </c>
      <c r="AD14" s="495"/>
      <c r="AE14" s="495"/>
      <c r="AF14" s="495"/>
      <c r="AG14" s="496"/>
      <c r="AH14" s="494" t="s">
        <v>113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113</v>
      </c>
      <c r="CU14" s="506"/>
      <c r="CV14" s="506"/>
      <c r="CW14" s="506"/>
      <c r="CX14" s="506"/>
      <c r="CY14" s="506"/>
      <c r="CZ14" s="506"/>
      <c r="DA14" s="507"/>
      <c r="DB14" s="505" t="s">
        <v>113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9910</v>
      </c>
      <c r="S15" s="492"/>
      <c r="T15" s="492"/>
      <c r="U15" s="492"/>
      <c r="V15" s="493"/>
      <c r="W15" s="423" t="s">
        <v>137</v>
      </c>
      <c r="X15" s="424"/>
      <c r="Y15" s="424"/>
      <c r="Z15" s="424"/>
      <c r="AA15" s="424"/>
      <c r="AB15" s="414"/>
      <c r="AC15" s="458">
        <v>13</v>
      </c>
      <c r="AD15" s="459"/>
      <c r="AE15" s="459"/>
      <c r="AF15" s="459"/>
      <c r="AG15" s="501"/>
      <c r="AH15" s="458" t="s">
        <v>113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5230443</v>
      </c>
      <c r="BO15" s="371"/>
      <c r="BP15" s="371"/>
      <c r="BQ15" s="371"/>
      <c r="BR15" s="371"/>
      <c r="BS15" s="371"/>
      <c r="BT15" s="371"/>
      <c r="BU15" s="372"/>
      <c r="BV15" s="370">
        <v>5019898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v>
      </c>
      <c r="AD16" s="495"/>
      <c r="AE16" s="495"/>
      <c r="AF16" s="495"/>
      <c r="AG16" s="496"/>
      <c r="AH16" s="494" t="s">
        <v>113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3183023</v>
      </c>
      <c r="BO16" s="408"/>
      <c r="BP16" s="408"/>
      <c r="BQ16" s="408"/>
      <c r="BR16" s="408"/>
      <c r="BS16" s="408"/>
      <c r="BT16" s="408"/>
      <c r="BU16" s="409"/>
      <c r="BV16" s="407">
        <v>3410096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718</v>
      </c>
      <c r="AD17" s="459"/>
      <c r="AE17" s="459"/>
      <c r="AF17" s="459"/>
      <c r="AG17" s="501"/>
      <c r="AH17" s="458" t="s">
        <v>113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6882576</v>
      </c>
      <c r="BO17" s="408"/>
      <c r="BP17" s="408"/>
      <c r="BQ17" s="408"/>
      <c r="BR17" s="408"/>
      <c r="BS17" s="408"/>
      <c r="BT17" s="408"/>
      <c r="BU17" s="409"/>
      <c r="BV17" s="407">
        <v>6601326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78.709999999999994</v>
      </c>
      <c r="M18" s="531"/>
      <c r="N18" s="531"/>
      <c r="O18" s="531"/>
      <c r="P18" s="531"/>
      <c r="Q18" s="531"/>
      <c r="R18" s="532"/>
      <c r="S18" s="532"/>
      <c r="T18" s="532"/>
      <c r="U18" s="532"/>
      <c r="V18" s="533"/>
      <c r="W18" s="425"/>
      <c r="X18" s="426"/>
      <c r="Y18" s="426"/>
      <c r="Z18" s="426"/>
      <c r="AA18" s="426"/>
      <c r="AB18" s="417"/>
      <c r="AC18" s="534">
        <v>96.4</v>
      </c>
      <c r="AD18" s="535"/>
      <c r="AE18" s="535"/>
      <c r="AF18" s="535"/>
      <c r="AG18" s="536"/>
      <c r="AH18" s="534" t="s">
        <v>113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3795833</v>
      </c>
      <c r="BO18" s="408"/>
      <c r="BP18" s="408"/>
      <c r="BQ18" s="408"/>
      <c r="BR18" s="408"/>
      <c r="BS18" s="408"/>
      <c r="BT18" s="408"/>
      <c r="BU18" s="409"/>
      <c r="BV18" s="407">
        <v>3879939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20637300</v>
      </c>
      <c r="BO19" s="408"/>
      <c r="BP19" s="408"/>
      <c r="BQ19" s="408"/>
      <c r="BR19" s="408"/>
      <c r="BS19" s="408"/>
      <c r="BT19" s="408"/>
      <c r="BU19" s="409"/>
      <c r="BV19" s="407">
        <v>28794903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800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t="s">
        <v>113</v>
      </c>
      <c r="BO22" s="371"/>
      <c r="BP22" s="371"/>
      <c r="BQ22" s="371"/>
      <c r="BR22" s="371"/>
      <c r="BS22" s="371"/>
      <c r="BT22" s="371"/>
      <c r="BU22" s="372"/>
      <c r="BV22" s="370" t="s">
        <v>113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t="s">
        <v>113</v>
      </c>
      <c r="BO23" s="408"/>
      <c r="BP23" s="408"/>
      <c r="BQ23" s="408"/>
      <c r="BR23" s="408"/>
      <c r="BS23" s="408"/>
      <c r="BT23" s="408"/>
      <c r="BU23" s="409"/>
      <c r="BV23" s="407" t="s">
        <v>113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7700</v>
      </c>
      <c r="R24" s="459"/>
      <c r="S24" s="459"/>
      <c r="T24" s="459"/>
      <c r="U24" s="459"/>
      <c r="V24" s="501"/>
      <c r="W24" s="553"/>
      <c r="X24" s="554"/>
      <c r="Y24" s="555"/>
      <c r="Z24" s="457" t="s">
        <v>162</v>
      </c>
      <c r="AA24" s="437"/>
      <c r="AB24" s="437"/>
      <c r="AC24" s="437"/>
      <c r="AD24" s="437"/>
      <c r="AE24" s="437"/>
      <c r="AF24" s="437"/>
      <c r="AG24" s="438"/>
      <c r="AH24" s="458">
        <v>140</v>
      </c>
      <c r="AI24" s="459"/>
      <c r="AJ24" s="459"/>
      <c r="AK24" s="459"/>
      <c r="AL24" s="501"/>
      <c r="AM24" s="458">
        <v>424060</v>
      </c>
      <c r="AN24" s="459"/>
      <c r="AO24" s="459"/>
      <c r="AP24" s="459"/>
      <c r="AQ24" s="459"/>
      <c r="AR24" s="501"/>
      <c r="AS24" s="458">
        <v>3029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t="s">
        <v>113</v>
      </c>
      <c r="BO24" s="408"/>
      <c r="BP24" s="408"/>
      <c r="BQ24" s="408"/>
      <c r="BR24" s="408"/>
      <c r="BS24" s="408"/>
      <c r="BT24" s="408"/>
      <c r="BU24" s="409"/>
      <c r="BV24" s="407" t="s">
        <v>113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6040</v>
      </c>
      <c r="R25" s="459"/>
      <c r="S25" s="459"/>
      <c r="T25" s="459"/>
      <c r="U25" s="459"/>
      <c r="V25" s="501"/>
      <c r="W25" s="553"/>
      <c r="X25" s="554"/>
      <c r="Y25" s="555"/>
      <c r="Z25" s="457" t="s">
        <v>165</v>
      </c>
      <c r="AA25" s="437"/>
      <c r="AB25" s="437"/>
      <c r="AC25" s="437"/>
      <c r="AD25" s="437"/>
      <c r="AE25" s="437"/>
      <c r="AF25" s="437"/>
      <c r="AG25" s="438"/>
      <c r="AH25" s="458" t="s">
        <v>113</v>
      </c>
      <c r="AI25" s="459"/>
      <c r="AJ25" s="459"/>
      <c r="AK25" s="459"/>
      <c r="AL25" s="501"/>
      <c r="AM25" s="458" t="s">
        <v>113</v>
      </c>
      <c r="AN25" s="459"/>
      <c r="AO25" s="459"/>
      <c r="AP25" s="459"/>
      <c r="AQ25" s="459"/>
      <c r="AR25" s="501"/>
      <c r="AS25" s="458" t="s">
        <v>113</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2286245</v>
      </c>
      <c r="BO25" s="371"/>
      <c r="BP25" s="371"/>
      <c r="BQ25" s="371"/>
      <c r="BR25" s="371"/>
      <c r="BS25" s="371"/>
      <c r="BT25" s="371"/>
      <c r="BU25" s="372"/>
      <c r="BV25" s="370">
        <v>3550623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5500</v>
      </c>
      <c r="R26" s="459"/>
      <c r="S26" s="459"/>
      <c r="T26" s="459"/>
      <c r="U26" s="459"/>
      <c r="V26" s="501"/>
      <c r="W26" s="553"/>
      <c r="X26" s="554"/>
      <c r="Y26" s="555"/>
      <c r="Z26" s="457" t="s">
        <v>168</v>
      </c>
      <c r="AA26" s="559"/>
      <c r="AB26" s="559"/>
      <c r="AC26" s="559"/>
      <c r="AD26" s="559"/>
      <c r="AE26" s="559"/>
      <c r="AF26" s="559"/>
      <c r="AG26" s="560"/>
      <c r="AH26" s="458" t="s">
        <v>113</v>
      </c>
      <c r="AI26" s="459"/>
      <c r="AJ26" s="459"/>
      <c r="AK26" s="459"/>
      <c r="AL26" s="501"/>
      <c r="AM26" s="458" t="s">
        <v>113</v>
      </c>
      <c r="AN26" s="459"/>
      <c r="AO26" s="459"/>
      <c r="AP26" s="459"/>
      <c r="AQ26" s="459"/>
      <c r="AR26" s="501"/>
      <c r="AS26" s="458" t="s">
        <v>113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113</v>
      </c>
      <c r="BO26" s="408"/>
      <c r="BP26" s="408"/>
      <c r="BQ26" s="408"/>
      <c r="BR26" s="408"/>
      <c r="BS26" s="408"/>
      <c r="BT26" s="408"/>
      <c r="BU26" s="409"/>
      <c r="BV26" s="407" t="s">
        <v>113</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2910</v>
      </c>
      <c r="R27" s="459"/>
      <c r="S27" s="459"/>
      <c r="T27" s="459"/>
      <c r="U27" s="459"/>
      <c r="V27" s="501"/>
      <c r="W27" s="553"/>
      <c r="X27" s="554"/>
      <c r="Y27" s="555"/>
      <c r="Z27" s="457" t="s">
        <v>171</v>
      </c>
      <c r="AA27" s="437"/>
      <c r="AB27" s="437"/>
      <c r="AC27" s="437"/>
      <c r="AD27" s="437"/>
      <c r="AE27" s="437"/>
      <c r="AF27" s="437"/>
      <c r="AG27" s="438"/>
      <c r="AH27" s="458">
        <v>8</v>
      </c>
      <c r="AI27" s="459"/>
      <c r="AJ27" s="459"/>
      <c r="AK27" s="459"/>
      <c r="AL27" s="501"/>
      <c r="AM27" s="458">
        <v>26602</v>
      </c>
      <c r="AN27" s="459"/>
      <c r="AO27" s="459"/>
      <c r="AP27" s="459"/>
      <c r="AQ27" s="459"/>
      <c r="AR27" s="501"/>
      <c r="AS27" s="458">
        <v>3325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8659</v>
      </c>
      <c r="BO27" s="527"/>
      <c r="BP27" s="527"/>
      <c r="BQ27" s="527"/>
      <c r="BR27" s="527"/>
      <c r="BS27" s="527"/>
      <c r="BT27" s="527"/>
      <c r="BU27" s="528"/>
      <c r="BV27" s="526">
        <v>8658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2490</v>
      </c>
      <c r="R28" s="459"/>
      <c r="S28" s="459"/>
      <c r="T28" s="459"/>
      <c r="U28" s="459"/>
      <c r="V28" s="501"/>
      <c r="W28" s="553"/>
      <c r="X28" s="554"/>
      <c r="Y28" s="555"/>
      <c r="Z28" s="457" t="s">
        <v>174</v>
      </c>
      <c r="AA28" s="437"/>
      <c r="AB28" s="437"/>
      <c r="AC28" s="437"/>
      <c r="AD28" s="437"/>
      <c r="AE28" s="437"/>
      <c r="AF28" s="437"/>
      <c r="AG28" s="438"/>
      <c r="AH28" s="458" t="s">
        <v>113</v>
      </c>
      <c r="AI28" s="459"/>
      <c r="AJ28" s="459"/>
      <c r="AK28" s="459"/>
      <c r="AL28" s="501"/>
      <c r="AM28" s="458" t="s">
        <v>113</v>
      </c>
      <c r="AN28" s="459"/>
      <c r="AO28" s="459"/>
      <c r="AP28" s="459"/>
      <c r="AQ28" s="459"/>
      <c r="AR28" s="501"/>
      <c r="AS28" s="458" t="s">
        <v>113</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9661435</v>
      </c>
      <c r="BO28" s="371"/>
      <c r="BP28" s="371"/>
      <c r="BQ28" s="371"/>
      <c r="BR28" s="371"/>
      <c r="BS28" s="371"/>
      <c r="BT28" s="371"/>
      <c r="BU28" s="372"/>
      <c r="BV28" s="370">
        <v>9955893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2340</v>
      </c>
      <c r="R29" s="459"/>
      <c r="S29" s="459"/>
      <c r="T29" s="459"/>
      <c r="U29" s="459"/>
      <c r="V29" s="501"/>
      <c r="W29" s="556"/>
      <c r="X29" s="557"/>
      <c r="Y29" s="558"/>
      <c r="Z29" s="457" t="s">
        <v>177</v>
      </c>
      <c r="AA29" s="437"/>
      <c r="AB29" s="437"/>
      <c r="AC29" s="437"/>
      <c r="AD29" s="437"/>
      <c r="AE29" s="437"/>
      <c r="AF29" s="437"/>
      <c r="AG29" s="438"/>
      <c r="AH29" s="458">
        <v>148</v>
      </c>
      <c r="AI29" s="459"/>
      <c r="AJ29" s="459"/>
      <c r="AK29" s="459"/>
      <c r="AL29" s="501"/>
      <c r="AM29" s="458">
        <v>450662</v>
      </c>
      <c r="AN29" s="459"/>
      <c r="AO29" s="459"/>
      <c r="AP29" s="459"/>
      <c r="AQ29" s="459"/>
      <c r="AR29" s="501"/>
      <c r="AS29" s="458">
        <v>3045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23750</v>
      </c>
      <c r="BO29" s="408"/>
      <c r="BP29" s="408"/>
      <c r="BQ29" s="408"/>
      <c r="BR29" s="408"/>
      <c r="BS29" s="408"/>
      <c r="BT29" s="408"/>
      <c r="BU29" s="409"/>
      <c r="BV29" s="407">
        <v>23749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95078621</v>
      </c>
      <c r="BO30" s="527"/>
      <c r="BP30" s="527"/>
      <c r="BQ30" s="527"/>
      <c r="BR30" s="527"/>
      <c r="BS30" s="527"/>
      <c r="BT30" s="527"/>
      <c r="BU30" s="528"/>
      <c r="BV30" s="526">
        <v>89855604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t="str">
        <f>IF(AO34="","",MAX(C34:D43,U34:V43)+1)</f>
        <v/>
      </c>
      <c r="AN34" s="597"/>
      <c r="AO34" s="598"/>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IF('各会計、関係団体の財政状況及び健全化判断比率'!B32="","",'各会計、関係団体の財政状況及び健全化判断比率'!B32)</f>
        <v>特定環境保全公共下水道事業特別会計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双葉地方広域市町村圏組合（一般会計）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21</v>
      </c>
      <c r="CP34" s="597"/>
      <c r="CQ34" s="598" t="str">
        <f>IF('各会計、関係団体の財政状況及び健全化判断比率'!BS7="","",'各会計、関係団体の財政状況及び健全化判断比率'!BS7)</f>
        <v>株式会社ネクサスファームおおくま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坂下ダム施設管理事業特別会計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f t="shared" ref="BE35:BE43" si="1">IF(BG35="","",BE34+1)</f>
        <v>9</v>
      </c>
      <c r="BF35" s="597"/>
      <c r="BG35" s="598" t="str">
        <f>IF('各会計、関係団体の財政状況及び健全化判断比率'!B33="","",'各会計、関係団体の財政状況及び健全化判断比率'!B33)</f>
        <v>農業集落排水事業特別会計</v>
      </c>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双葉地方広域市町村圏組合（下水道事業特別会計）</v>
      </c>
      <c r="BZ35" s="598"/>
      <c r="CA35" s="598"/>
      <c r="CB35" s="598"/>
      <c r="CC35" s="598"/>
      <c r="CD35" s="598"/>
      <c r="CE35" s="598"/>
      <c r="CF35" s="598"/>
      <c r="CG35" s="598"/>
      <c r="CH35" s="598"/>
      <c r="CI35" s="598"/>
      <c r="CJ35" s="598"/>
      <c r="CK35" s="598"/>
      <c r="CL35" s="598"/>
      <c r="CM35" s="598"/>
      <c r="CN35" s="169"/>
      <c r="CO35" s="597">
        <f t="shared" ref="CO35:CO43" si="3">IF(CQ35="","",CO34+1)</f>
        <v>22</v>
      </c>
      <c r="CP35" s="597"/>
      <c r="CQ35" s="598" t="str">
        <f>IF('各会計、関係団体の財政状況及び健全化判断比率'!BS8="","",'各会計、関係団体の財政状況及び健全化判断比率'!BS8)</f>
        <v>一般社団法人おおくままちづくり公社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霊園管理事業特別会計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介護サービス特別会計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f t="shared" si="1"/>
        <v>10</v>
      </c>
      <c r="BF36" s="597"/>
      <c r="BG36" s="598" t="str">
        <f>IF('各会計、関係団体の財政状況及び健全化判断比率'!B34="","",'各会計、関係団体の財政状況及び健全化判断比率'!B34)</f>
        <v>宅地造成事業特別会計</v>
      </c>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福島県後期高齢者医療広域連合（一般会計）</v>
      </c>
      <c r="BZ36" s="598"/>
      <c r="CA36" s="598"/>
      <c r="CB36" s="598"/>
      <c r="CC36" s="598"/>
      <c r="CD36" s="598"/>
      <c r="CE36" s="598"/>
      <c r="CF36" s="598"/>
      <c r="CG36" s="598"/>
      <c r="CH36" s="598"/>
      <c r="CI36" s="598"/>
      <c r="CJ36" s="598"/>
      <c r="CK36" s="598"/>
      <c r="CL36" s="598"/>
      <c r="CM36" s="598"/>
      <c r="CN36" s="169"/>
      <c r="CO36" s="597">
        <f t="shared" si="3"/>
        <v>23</v>
      </c>
      <c r="CP36" s="597"/>
      <c r="CQ36" s="598" t="str">
        <f>IF('各会計、関係団体の財政状況及び健全化判断比率'!BS9="","",'各会計、関係団体の財政状況及び健全化判断比率'!BS9)</f>
        <v>大熊るるるん電力株式会社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福島県後期高齢者医療広域連合（後期高齢者医療特別会計）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福島県市町村総合事務組合（一般会計）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福島県市町村総合事務組合（消防補償等特別会計）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福島県市町村総合事務組合（消防賞じゅつ金特別会計）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福島県市町村総合事務組合（非常勤職員公務災害補償特別会計）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福島県市町村総合事務組合（自治会館管理特別会計）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20</v>
      </c>
      <c r="BX43" s="597"/>
      <c r="BY43" s="598" t="str">
        <f>IF('各会計、関係団体の財政状況及び健全化判断比率'!B77="","",'各会計、関係団体の財政状況及び健全化判断比率'!B77)</f>
        <v>双葉地方水道企業団　水道事業会計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GEm9r04bQ1O1P/x9+w1ntZrMHZYkevP8DIc5zR7crpzet/dsTRDQnZM5g1R5yjDQZ9Tv3/E5jjR5RfZME+dz/Q==" saltValue="6ixc16ezWy5/Z+gtOGDc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L32" sqref="L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535</v>
      </c>
      <c r="D34" s="1151"/>
      <c r="E34" s="1152"/>
      <c r="F34" s="32">
        <v>11.76</v>
      </c>
      <c r="G34" s="33">
        <v>10.42</v>
      </c>
      <c r="H34" s="33">
        <v>13.69</v>
      </c>
      <c r="I34" s="33">
        <v>13.53</v>
      </c>
      <c r="J34" s="34">
        <v>4.46</v>
      </c>
      <c r="K34" s="22"/>
      <c r="L34" s="22"/>
      <c r="M34" s="22"/>
      <c r="N34" s="22"/>
      <c r="O34" s="22"/>
      <c r="P34" s="22"/>
    </row>
    <row r="35" spans="1:16" ht="39" customHeight="1" x14ac:dyDescent="0.15">
      <c r="A35" s="22"/>
      <c r="B35" s="35"/>
      <c r="C35" s="1145" t="s">
        <v>536</v>
      </c>
      <c r="D35" s="1146"/>
      <c r="E35" s="1147"/>
      <c r="F35" s="36">
        <v>0.5</v>
      </c>
      <c r="G35" s="37">
        <v>0.48</v>
      </c>
      <c r="H35" s="37">
        <v>0</v>
      </c>
      <c r="I35" s="37">
        <v>0</v>
      </c>
      <c r="J35" s="38">
        <v>1.61</v>
      </c>
      <c r="K35" s="22"/>
      <c r="L35" s="22"/>
      <c r="M35" s="22"/>
      <c r="N35" s="22"/>
      <c r="O35" s="22"/>
      <c r="P35" s="22"/>
    </row>
    <row r="36" spans="1:16" ht="39" customHeight="1" x14ac:dyDescent="0.15">
      <c r="A36" s="22"/>
      <c r="B36" s="35"/>
      <c r="C36" s="1145" t="s">
        <v>537</v>
      </c>
      <c r="D36" s="1146"/>
      <c r="E36" s="1147"/>
      <c r="F36" s="36">
        <v>0</v>
      </c>
      <c r="G36" s="37">
        <v>1.31</v>
      </c>
      <c r="H36" s="37">
        <v>1.23</v>
      </c>
      <c r="I36" s="37">
        <v>1.23</v>
      </c>
      <c r="J36" s="38">
        <v>1.31</v>
      </c>
      <c r="K36" s="22"/>
      <c r="L36" s="22"/>
      <c r="M36" s="22"/>
      <c r="N36" s="22"/>
      <c r="O36" s="22"/>
      <c r="P36" s="22"/>
    </row>
    <row r="37" spans="1:16" ht="39" customHeight="1" x14ac:dyDescent="0.15">
      <c r="A37" s="22"/>
      <c r="B37" s="35"/>
      <c r="C37" s="1145" t="s">
        <v>538</v>
      </c>
      <c r="D37" s="1146"/>
      <c r="E37" s="1147"/>
      <c r="F37" s="36">
        <v>3.01</v>
      </c>
      <c r="G37" s="37">
        <v>1.24</v>
      </c>
      <c r="H37" s="37">
        <v>0.99</v>
      </c>
      <c r="I37" s="37">
        <v>0.97</v>
      </c>
      <c r="J37" s="38">
        <v>0.56999999999999995</v>
      </c>
      <c r="K37" s="22"/>
      <c r="L37" s="22"/>
      <c r="M37" s="22"/>
      <c r="N37" s="22"/>
      <c r="O37" s="22"/>
      <c r="P37" s="22"/>
    </row>
    <row r="38" spans="1:16" ht="39" customHeight="1" x14ac:dyDescent="0.15">
      <c r="A38" s="22"/>
      <c r="B38" s="35"/>
      <c r="C38" s="1145" t="s">
        <v>539</v>
      </c>
      <c r="D38" s="1146"/>
      <c r="E38" s="1147"/>
      <c r="F38" s="36">
        <v>0.38</v>
      </c>
      <c r="G38" s="37">
        <v>0.28999999999999998</v>
      </c>
      <c r="H38" s="37">
        <v>0.24</v>
      </c>
      <c r="I38" s="37">
        <v>0.27</v>
      </c>
      <c r="J38" s="38">
        <v>0.28999999999999998</v>
      </c>
      <c r="K38" s="22"/>
      <c r="L38" s="22"/>
      <c r="M38" s="22"/>
      <c r="N38" s="22"/>
      <c r="O38" s="22"/>
      <c r="P38" s="22"/>
    </row>
    <row r="39" spans="1:16" ht="39" customHeight="1" x14ac:dyDescent="0.15">
      <c r="A39" s="22"/>
      <c r="B39" s="35"/>
      <c r="C39" s="1145" t="s">
        <v>540</v>
      </c>
      <c r="D39" s="1146"/>
      <c r="E39" s="1147"/>
      <c r="F39" s="36">
        <v>0</v>
      </c>
      <c r="G39" s="37">
        <v>0.01</v>
      </c>
      <c r="H39" s="37">
        <v>0</v>
      </c>
      <c r="I39" s="37">
        <v>0</v>
      </c>
      <c r="J39" s="38">
        <v>0</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542</v>
      </c>
      <c r="D41" s="1146"/>
      <c r="E41" s="1147"/>
      <c r="F41" s="36" t="s">
        <v>488</v>
      </c>
      <c r="G41" s="37" t="s">
        <v>488</v>
      </c>
      <c r="H41" s="37" t="s">
        <v>488</v>
      </c>
      <c r="I41" s="37">
        <v>0</v>
      </c>
      <c r="J41" s="38">
        <v>0</v>
      </c>
      <c r="K41" s="22"/>
      <c r="L41" s="22"/>
      <c r="M41" s="22"/>
      <c r="N41" s="22"/>
      <c r="O41" s="22"/>
      <c r="P41" s="22"/>
    </row>
    <row r="42" spans="1:16" ht="39" customHeight="1" x14ac:dyDescent="0.15">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544</v>
      </c>
      <c r="D43" s="1149"/>
      <c r="E43" s="1150"/>
      <c r="F43" s="41">
        <v>0.04</v>
      </c>
      <c r="G43" s="42">
        <v>0</v>
      </c>
      <c r="H43" s="42">
        <v>0.13</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BgCjgu2wesl/1A1U2psMHQRNh3GnBUxV4QevGDY0wzkWAnzAjcqthnAq+9WLdFB112RL46IX2CMInhIf828yQ==" saltValue="5r7xSABwohMj8bwOqpWU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61" sqref="Q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t="s">
        <v>488</v>
      </c>
      <c r="L45" s="60" t="s">
        <v>488</v>
      </c>
      <c r="M45" s="60" t="s">
        <v>488</v>
      </c>
      <c r="N45" s="60" t="s">
        <v>488</v>
      </c>
      <c r="O45" s="61" t="s">
        <v>488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t="s">
        <v>488</v>
      </c>
      <c r="L48" s="64" t="s">
        <v>488</v>
      </c>
      <c r="M48" s="64" t="s">
        <v>488</v>
      </c>
      <c r="N48" s="64" t="s">
        <v>488</v>
      </c>
      <c r="O48" s="65" t="s">
        <v>488</v>
      </c>
      <c r="P48" s="48"/>
      <c r="Q48" s="48"/>
      <c r="R48" s="48"/>
      <c r="S48" s="48"/>
      <c r="T48" s="48"/>
      <c r="U48" s="48"/>
    </row>
    <row r="49" spans="1:21" ht="30.75" customHeight="1" x14ac:dyDescent="0.15">
      <c r="A49" s="48"/>
      <c r="B49" s="1155"/>
      <c r="C49" s="1156"/>
      <c r="D49" s="62"/>
      <c r="E49" s="1161" t="s">
        <v>14</v>
      </c>
      <c r="F49" s="1161"/>
      <c r="G49" s="1161"/>
      <c r="H49" s="1161"/>
      <c r="I49" s="1161"/>
      <c r="J49" s="1162"/>
      <c r="K49" s="63">
        <v>34</v>
      </c>
      <c r="L49" s="64">
        <v>41</v>
      </c>
      <c r="M49" s="64">
        <v>42</v>
      </c>
      <c r="N49" s="64">
        <v>41</v>
      </c>
      <c r="O49" s="65">
        <v>40</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146</v>
      </c>
      <c r="L52" s="64">
        <v>140</v>
      </c>
      <c r="M52" s="64">
        <v>128</v>
      </c>
      <c r="N52" s="64">
        <v>115</v>
      </c>
      <c r="O52" s="65">
        <v>95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-112</v>
      </c>
      <c r="L53" s="69">
        <v>-99</v>
      </c>
      <c r="M53" s="69">
        <v>-86</v>
      </c>
      <c r="N53" s="69">
        <v>-74</v>
      </c>
      <c r="O53" s="70">
        <v>-55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WQGUkEjWM7Zsrhtf/hn9Cv05b8ctk7P9Q8HE/zXdt8kb4Tx7rMwruvbRPRkvndVG5AMlFWvjUZv1Fuqoks61Q==" saltValue="QwsqRE35JDWEWrebvE/N9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t="s">
        <v>488</v>
      </c>
      <c r="J41" s="344" t="s">
        <v>488</v>
      </c>
      <c r="K41" s="344" t="s">
        <v>488</v>
      </c>
      <c r="L41" s="344" t="s">
        <v>488</v>
      </c>
      <c r="M41" s="345" t="s">
        <v>488</v>
      </c>
    </row>
    <row r="42" spans="2:13" ht="27.75" customHeight="1" x14ac:dyDescent="0.15">
      <c r="B42" s="1186"/>
      <c r="C42" s="1187"/>
      <c r="D42" s="106"/>
      <c r="E42" s="1192" t="s">
        <v>32</v>
      </c>
      <c r="F42" s="1192"/>
      <c r="G42" s="1192"/>
      <c r="H42" s="1193"/>
      <c r="I42" s="346" t="s">
        <v>488</v>
      </c>
      <c r="J42" s="347" t="s">
        <v>488</v>
      </c>
      <c r="K42" s="347" t="s">
        <v>488</v>
      </c>
      <c r="L42" s="347" t="s">
        <v>488</v>
      </c>
      <c r="M42" s="348" t="s">
        <v>488</v>
      </c>
    </row>
    <row r="43" spans="2:13" ht="27.75" customHeight="1" x14ac:dyDescent="0.15">
      <c r="B43" s="1186"/>
      <c r="C43" s="1187"/>
      <c r="D43" s="106"/>
      <c r="E43" s="1192" t="s">
        <v>33</v>
      </c>
      <c r="F43" s="1192"/>
      <c r="G43" s="1192"/>
      <c r="H43" s="1193"/>
      <c r="I43" s="346" t="s">
        <v>488</v>
      </c>
      <c r="J43" s="347" t="s">
        <v>488</v>
      </c>
      <c r="K43" s="347" t="s">
        <v>488</v>
      </c>
      <c r="L43" s="347" t="s">
        <v>488</v>
      </c>
      <c r="M43" s="348" t="s">
        <v>488</v>
      </c>
    </row>
    <row r="44" spans="2:13" ht="27.75" customHeight="1" x14ac:dyDescent="0.15">
      <c r="B44" s="1186"/>
      <c r="C44" s="1187"/>
      <c r="D44" s="106"/>
      <c r="E44" s="1192" t="s">
        <v>34</v>
      </c>
      <c r="F44" s="1192"/>
      <c r="G44" s="1192"/>
      <c r="H44" s="1193"/>
      <c r="I44" s="346">
        <v>45</v>
      </c>
      <c r="J44" s="347">
        <v>37</v>
      </c>
      <c r="K44" s="347">
        <v>29</v>
      </c>
      <c r="L44" s="347">
        <v>20</v>
      </c>
      <c r="M44" s="348">
        <v>22</v>
      </c>
    </row>
    <row r="45" spans="2:13" ht="27.75" customHeight="1" x14ac:dyDescent="0.15">
      <c r="B45" s="1186"/>
      <c r="C45" s="1187"/>
      <c r="D45" s="106"/>
      <c r="E45" s="1192" t="s">
        <v>35</v>
      </c>
      <c r="F45" s="1192"/>
      <c r="G45" s="1192"/>
      <c r="H45" s="1193"/>
      <c r="I45" s="346">
        <v>230</v>
      </c>
      <c r="J45" s="347">
        <v>148</v>
      </c>
      <c r="K45" s="347">
        <v>141</v>
      </c>
      <c r="L45" s="347">
        <v>178</v>
      </c>
      <c r="M45" s="348">
        <v>93</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33077</v>
      </c>
      <c r="J50" s="347">
        <v>35918</v>
      </c>
      <c r="K50" s="347">
        <v>38814</v>
      </c>
      <c r="L50" s="347">
        <v>42298</v>
      </c>
      <c r="M50" s="348">
        <v>48471</v>
      </c>
    </row>
    <row r="51" spans="2:13" ht="27.75" customHeight="1" x14ac:dyDescent="0.15">
      <c r="B51" s="1186"/>
      <c r="C51" s="1187"/>
      <c r="D51" s="106"/>
      <c r="E51" s="1192" t="s">
        <v>42</v>
      </c>
      <c r="F51" s="1192"/>
      <c r="G51" s="1192"/>
      <c r="H51" s="1193"/>
      <c r="I51" s="346" t="s">
        <v>488</v>
      </c>
      <c r="J51" s="347" t="s">
        <v>488</v>
      </c>
      <c r="K51" s="347" t="s">
        <v>488</v>
      </c>
      <c r="L51" s="347" t="s">
        <v>488</v>
      </c>
      <c r="M51" s="348" t="s">
        <v>488</v>
      </c>
    </row>
    <row r="52" spans="2:13" ht="27.75" customHeight="1" x14ac:dyDescent="0.15">
      <c r="B52" s="1188"/>
      <c r="C52" s="1189"/>
      <c r="D52" s="106"/>
      <c r="E52" s="1192" t="s">
        <v>43</v>
      </c>
      <c r="F52" s="1192"/>
      <c r="G52" s="1192"/>
      <c r="H52" s="1193"/>
      <c r="I52" s="346">
        <v>819</v>
      </c>
      <c r="J52" s="347">
        <v>682</v>
      </c>
      <c r="K52" s="347">
        <v>554</v>
      </c>
      <c r="L52" s="347">
        <v>441</v>
      </c>
      <c r="M52" s="348">
        <v>331</v>
      </c>
    </row>
    <row r="53" spans="2:13" ht="27.75" customHeight="1" thickBot="1" x14ac:dyDescent="0.2">
      <c r="B53" s="1199" t="s">
        <v>19</v>
      </c>
      <c r="C53" s="1200"/>
      <c r="D53" s="110"/>
      <c r="E53" s="1201" t="s">
        <v>44</v>
      </c>
      <c r="F53" s="1201"/>
      <c r="G53" s="1201"/>
      <c r="H53" s="1202"/>
      <c r="I53" s="349">
        <v>-33620</v>
      </c>
      <c r="J53" s="350">
        <v>-36414</v>
      </c>
      <c r="K53" s="350">
        <v>-39198</v>
      </c>
      <c r="L53" s="350">
        <v>-42541</v>
      </c>
      <c r="M53" s="351">
        <v>-48688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2MA83AmX3RhsHqUQIs9IKTTIy1LREEz6RKkl7ekK1JjsuyVviRA4Kov/mvYMQBcf+omfbbONAiCdnYdOB7DFg==" saltValue="vx+t01RT6048ct4KzbOp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10164</v>
      </c>
      <c r="G55" s="352">
        <v>9956</v>
      </c>
      <c r="H55" s="353">
        <v>9661</v>
      </c>
    </row>
    <row r="56" spans="2:8" ht="52.5" customHeight="1" x14ac:dyDescent="0.15">
      <c r="B56" s="122"/>
      <c r="C56" s="1213" t="s">
        <v>47</v>
      </c>
      <c r="D56" s="1213"/>
      <c r="E56" s="1214"/>
      <c r="F56" s="354">
        <v>24</v>
      </c>
      <c r="G56" s="354">
        <v>24</v>
      </c>
      <c r="H56" s="355">
        <v>24</v>
      </c>
    </row>
    <row r="57" spans="2:8" ht="53.25" customHeight="1" x14ac:dyDescent="0.15">
      <c r="B57" s="122"/>
      <c r="C57" s="1215" t="s">
        <v>48</v>
      </c>
      <c r="D57" s="1215"/>
      <c r="E57" s="1216"/>
      <c r="F57" s="356">
        <v>94840</v>
      </c>
      <c r="G57" s="356">
        <v>89856</v>
      </c>
      <c r="H57" s="357">
        <v>95079</v>
      </c>
    </row>
    <row r="58" spans="2:8" ht="45.75" customHeight="1" x14ac:dyDescent="0.15">
      <c r="B58" s="123"/>
      <c r="C58" s="1203" t="s">
        <v>565</v>
      </c>
      <c r="D58" s="1204"/>
      <c r="E58" s="1205"/>
      <c r="F58" s="358">
        <v>41497</v>
      </c>
      <c r="G58" s="358">
        <v>38545</v>
      </c>
      <c r="H58" s="359">
        <v>35944</v>
      </c>
    </row>
    <row r="59" spans="2:8" ht="45.75" customHeight="1" x14ac:dyDescent="0.15">
      <c r="B59" s="123"/>
      <c r="C59" s="1203" t="s">
        <v>566</v>
      </c>
      <c r="D59" s="1204"/>
      <c r="E59" s="1205"/>
      <c r="F59" s="358">
        <v>20645</v>
      </c>
      <c r="G59" s="358">
        <v>24289</v>
      </c>
      <c r="H59" s="359">
        <v>30650</v>
      </c>
    </row>
    <row r="60" spans="2:8" ht="45.75" customHeight="1" x14ac:dyDescent="0.15">
      <c r="B60" s="123"/>
      <c r="C60" s="1203" t="s">
        <v>567</v>
      </c>
      <c r="D60" s="1204"/>
      <c r="E60" s="1205"/>
      <c r="F60" s="358">
        <v>13311</v>
      </c>
      <c r="G60" s="358">
        <v>11740</v>
      </c>
      <c r="H60" s="359">
        <v>10363</v>
      </c>
    </row>
    <row r="61" spans="2:8" ht="45.75" customHeight="1" x14ac:dyDescent="0.15">
      <c r="B61" s="123"/>
      <c r="C61" s="1203" t="s">
        <v>568</v>
      </c>
      <c r="D61" s="1204"/>
      <c r="E61" s="1205"/>
      <c r="F61" s="358">
        <v>10371</v>
      </c>
      <c r="G61" s="358">
        <v>5620</v>
      </c>
      <c r="H61" s="359">
        <v>8255</v>
      </c>
    </row>
    <row r="62" spans="2:8" ht="45.75" customHeight="1" thickBot="1" x14ac:dyDescent="0.2">
      <c r="B62" s="124"/>
      <c r="C62" s="1206" t="s">
        <v>569</v>
      </c>
      <c r="D62" s="1207"/>
      <c r="E62" s="1208"/>
      <c r="F62" s="360">
        <v>4247</v>
      </c>
      <c r="G62" s="360">
        <v>4247</v>
      </c>
      <c r="H62" s="361">
        <v>4248</v>
      </c>
    </row>
    <row r="63" spans="2:8" ht="52.5" customHeight="1" thickBot="1" x14ac:dyDescent="0.2">
      <c r="B63" s="125"/>
      <c r="C63" s="1209" t="s">
        <v>49</v>
      </c>
      <c r="D63" s="1209"/>
      <c r="E63" s="1210"/>
      <c r="F63" s="362">
        <v>105028</v>
      </c>
      <c r="G63" s="362">
        <v>99835</v>
      </c>
      <c r="H63" s="363">
        <v>104764</v>
      </c>
    </row>
    <row r="64" spans="2:8" x14ac:dyDescent="0.15"/>
  </sheetData>
  <sheetProtection algorithmName="SHA-512" hashValue="Q+8lNL0St91D7i+EioPqZoraHuSXKddDLGhvWX2DrhXU1uEZq0rd6HYXD4zwvJZKdrPt/k56qyDzCydp2mZTDg==" saltValue="ss/j8DTAfBprLqPP/OK+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595029</v>
      </c>
      <c r="E3" s="144"/>
      <c r="F3" s="145">
        <v>301035</v>
      </c>
      <c r="G3" s="146"/>
      <c r="H3" s="147"/>
    </row>
    <row r="4" spans="1:8" x14ac:dyDescent="0.15">
      <c r="A4" s="148"/>
      <c r="B4" s="149"/>
      <c r="C4" s="150"/>
      <c r="D4" s="151">
        <v>59389</v>
      </c>
      <c r="E4" s="152"/>
      <c r="F4" s="153">
        <v>154376</v>
      </c>
      <c r="G4" s="154"/>
      <c r="H4" s="155"/>
    </row>
    <row r="5" spans="1:8" x14ac:dyDescent="0.15">
      <c r="A5" s="136" t="s">
        <v>521</v>
      </c>
      <c r="B5" s="141"/>
      <c r="C5" s="142"/>
      <c r="D5" s="143">
        <v>1096624</v>
      </c>
      <c r="E5" s="144"/>
      <c r="F5" s="145">
        <v>362690</v>
      </c>
      <c r="G5" s="146"/>
      <c r="H5" s="147"/>
    </row>
    <row r="6" spans="1:8" x14ac:dyDescent="0.15">
      <c r="A6" s="148"/>
      <c r="B6" s="149"/>
      <c r="C6" s="150"/>
      <c r="D6" s="151">
        <v>115792</v>
      </c>
      <c r="E6" s="152"/>
      <c r="F6" s="153">
        <v>172580</v>
      </c>
      <c r="G6" s="154"/>
      <c r="H6" s="155"/>
    </row>
    <row r="7" spans="1:8" x14ac:dyDescent="0.15">
      <c r="A7" s="136" t="s">
        <v>522</v>
      </c>
      <c r="B7" s="141"/>
      <c r="C7" s="142"/>
      <c r="D7" s="143">
        <v>670193</v>
      </c>
      <c r="E7" s="144"/>
      <c r="F7" s="145">
        <v>296093</v>
      </c>
      <c r="G7" s="146"/>
      <c r="H7" s="147"/>
    </row>
    <row r="8" spans="1:8" x14ac:dyDescent="0.15">
      <c r="A8" s="148"/>
      <c r="B8" s="149"/>
      <c r="C8" s="150"/>
      <c r="D8" s="151">
        <v>203602</v>
      </c>
      <c r="E8" s="152"/>
      <c r="F8" s="153">
        <v>140545</v>
      </c>
      <c r="G8" s="154"/>
      <c r="H8" s="155"/>
    </row>
    <row r="9" spans="1:8" x14ac:dyDescent="0.15">
      <c r="A9" s="136" t="s">
        <v>523</v>
      </c>
      <c r="B9" s="141"/>
      <c r="C9" s="142"/>
      <c r="D9" s="143">
        <v>1590108</v>
      </c>
      <c r="E9" s="144"/>
      <c r="F9" s="145">
        <v>308655</v>
      </c>
      <c r="G9" s="146"/>
      <c r="H9" s="147"/>
    </row>
    <row r="10" spans="1:8" x14ac:dyDescent="0.15">
      <c r="A10" s="148"/>
      <c r="B10" s="149"/>
      <c r="C10" s="150"/>
      <c r="D10" s="151">
        <v>134593</v>
      </c>
      <c r="E10" s="152"/>
      <c r="F10" s="153">
        <v>169887</v>
      </c>
      <c r="G10" s="154"/>
      <c r="H10" s="155"/>
    </row>
    <row r="11" spans="1:8" x14ac:dyDescent="0.15">
      <c r="A11" s="136" t="s">
        <v>524</v>
      </c>
      <c r="B11" s="141"/>
      <c r="C11" s="142"/>
      <c r="D11" s="143">
        <v>1597750</v>
      </c>
      <c r="E11" s="144"/>
      <c r="F11" s="145">
        <v>325476</v>
      </c>
      <c r="G11" s="146"/>
      <c r="H11" s="147"/>
    </row>
    <row r="12" spans="1:8" x14ac:dyDescent="0.15">
      <c r="A12" s="148"/>
      <c r="B12" s="149"/>
      <c r="C12" s="156"/>
      <c r="D12" s="151">
        <v>90808</v>
      </c>
      <c r="E12" s="152"/>
      <c r="F12" s="153">
        <v>190204</v>
      </c>
      <c r="G12" s="154"/>
      <c r="H12" s="155"/>
    </row>
    <row r="13" spans="1:8" x14ac:dyDescent="0.15">
      <c r="A13" s="136"/>
      <c r="B13" s="141"/>
      <c r="C13" s="157"/>
      <c r="D13" s="158">
        <v>1109941</v>
      </c>
      <c r="E13" s="159"/>
      <c r="F13" s="160">
        <v>318790</v>
      </c>
      <c r="G13" s="161"/>
      <c r="H13" s="147"/>
    </row>
    <row r="14" spans="1:8" x14ac:dyDescent="0.15">
      <c r="A14" s="148"/>
      <c r="B14" s="149"/>
      <c r="C14" s="150"/>
      <c r="D14" s="151">
        <v>120837</v>
      </c>
      <c r="E14" s="152"/>
      <c r="F14" s="153">
        <v>165518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12.2</v>
      </c>
      <c r="C19" s="162">
        <f>ROUND(VALUE(SUBSTITUTE(実質収支比率等に係る経年分析!G$48,"▲","-")),2)</f>
        <v>10.72</v>
      </c>
      <c r="D19" s="162">
        <f>ROUND(VALUE(SUBSTITUTE(実質収支比率等に係る経年分析!H$48,"▲","-")),2)</f>
        <v>14.04</v>
      </c>
      <c r="E19" s="162">
        <f>ROUND(VALUE(SUBSTITUTE(実質収支比率等に係る経年分析!I$48,"▲","-")),2)</f>
        <v>14.21</v>
      </c>
      <c r="F19" s="162">
        <f>ROUND(VALUE(SUBSTITUTE(実質収支比率等に係る経年分析!J$48,"▲","-")),2)</f>
        <v>4.8600000000000003</v>
      </c>
    </row>
    <row r="20" spans="1:11" x14ac:dyDescent="0.15">
      <c r="A20" s="162" t="s">
        <v>53</v>
      </c>
      <c r="B20" s="162">
        <f>ROUND(VALUE(SUBSTITUTE(実質収支比率等に係る経年分析!F$47,"▲","-")),2)</f>
        <v>199.08</v>
      </c>
      <c r="C20" s="162">
        <f>ROUND(VALUE(SUBSTITUTE(実質収支比率等に係る経年分析!G$47,"▲","-")),2)</f>
        <v>192.49</v>
      </c>
      <c r="D20" s="162">
        <f>ROUND(VALUE(SUBSTITUTE(実質収支比率等に係る経年分析!H$47,"▲","-")),2)</f>
        <v>149.05000000000001</v>
      </c>
      <c r="E20" s="162">
        <f>ROUND(VALUE(SUBSTITUTE(実質収支比率等に係る経年分析!I$47,"▲","-")),2)</f>
        <v>150.82</v>
      </c>
      <c r="F20" s="162">
        <f>ROUND(VALUE(SUBSTITUTE(実質収支比率等に係る経年分析!J$47,"▲","-")),2)</f>
        <v>140.38</v>
      </c>
    </row>
    <row r="21" spans="1:11" x14ac:dyDescent="0.15">
      <c r="A21" s="162" t="s">
        <v>54</v>
      </c>
      <c r="B21" s="162">
        <f>IF(ISNUMBER(VALUE(SUBSTITUTE(実質収支比率等に係る経年分析!F$49,"▲","-"))),ROUND(VALUE(SUBSTITUTE(実質収支比率等に係る経年分析!F$49,"▲","-")),2),NA())</f>
        <v>5.46</v>
      </c>
      <c r="C21" s="162">
        <f>IF(ISNUMBER(VALUE(SUBSTITUTE(実質収支比率等に係る経年分析!G$49,"▲","-"))),ROUND(VALUE(SUBSTITUTE(実質収支比率等に係る経年分析!G$49,"▲","-")),2),NA())</f>
        <v>-0.57999999999999996</v>
      </c>
      <c r="D21" s="162">
        <f>IF(ISNUMBER(VALUE(SUBSTITUTE(実質収支比率等に係る経年分析!H$49,"▲","-"))),ROUND(VALUE(SUBSTITUTE(実質収支比率等に係る経年分析!H$49,"▲","-")),2),NA())</f>
        <v>1.44</v>
      </c>
      <c r="E21" s="162">
        <f>IF(ISNUMBER(VALUE(SUBSTITUTE(実質収支比率等に係る経年分析!I$49,"▲","-"))),ROUND(VALUE(SUBSTITUTE(実質収支比率等に係る経年分析!I$49,"▲","-")),2),NA())</f>
        <v>-10.72</v>
      </c>
      <c r="F21" s="162">
        <f>IF(ISNUMBER(VALUE(SUBSTITUTE(実質収支比率等に係る経年分析!J$49,"▲","-"))),ROUND(VALUE(SUBSTITUTE(実質収支比率等に係る経年分析!J$49,"▲","-")),2),NA())</f>
        <v>-19.73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霊園管理事業特別会計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介護サービス特別会計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坂下ダム施設管理事業特別会計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0.28999999999999998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0.28999999999999998</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0.56999999999999995</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1.31</v>
      </c>
    </row>
    <row r="35" spans="1:16" x14ac:dyDescent="0.15">
      <c r="A35" s="163" t="str">
        <f>IF(連結実質赤字比率に係る赤字・黒字の構成分析!C$35="",NA(),連結実質赤字比率に係る赤字・黒字の構成分析!C$35)</f>
        <v>宅地造成事業特別会計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0.48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1.61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11.76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10.42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13.69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13.53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4.46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146</v>
      </c>
      <c r="E42" s="164"/>
      <c r="F42" s="164"/>
      <c r="G42" s="164">
        <f>'実質公債費比率（分子）の構造'!L$52</f>
        <v>140</v>
      </c>
      <c r="H42" s="164"/>
      <c r="I42" s="164"/>
      <c r="J42" s="164">
        <f>'実質公債費比率（分子）の構造'!M$52</f>
        <v>128</v>
      </c>
      <c r="K42" s="164"/>
      <c r="L42" s="164"/>
      <c r="M42" s="164">
        <f>'実質公債費比率（分子）の構造'!N$52</f>
        <v>115</v>
      </c>
      <c r="N42" s="164"/>
      <c r="O42" s="164"/>
      <c r="P42" s="164">
        <f>'実質公債費比率（分子）の構造'!O$52</f>
        <v>95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34</v>
      </c>
      <c r="C45" s="164"/>
      <c r="D45" s="164"/>
      <c r="E45" s="164">
        <f>'実質公債費比率（分子）の構造'!L$49</f>
        <v>41</v>
      </c>
      <c r="F45" s="164"/>
      <c r="G45" s="164"/>
      <c r="H45" s="164">
        <f>'実質公債費比率（分子）の構造'!M$49</f>
        <v>42</v>
      </c>
      <c r="I45" s="164"/>
      <c r="J45" s="164"/>
      <c r="K45" s="164">
        <f>'実質公債費比率（分子）の構造'!N$49</f>
        <v>41</v>
      </c>
      <c r="L45" s="164"/>
      <c r="M45" s="164"/>
      <c r="N45" s="164">
        <f>'実質公債費比率（分子）の構造'!O$49</f>
        <v>40</v>
      </c>
      <c r="O45" s="164"/>
      <c r="P45" s="164"/>
    </row>
    <row r="46" spans="1:16" x14ac:dyDescent="0.15">
      <c r="A46" s="164" t="s">
        <v>64</v>
      </c>
      <c r="B46" s="164" t="str">
        <f>'実質公債費比率（分子）の構造'!K$48</f>
        <v>-</v>
      </c>
      <c r="C46" s="164"/>
      <c r="D46" s="164"/>
      <c r="E46" s="164" t="str">
        <f>'実質公債費比率（分子）の構造'!L$48</f>
        <v>-</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t="str">
        <f>'実質公債費比率（分子）の構造'!K$45</f>
        <v>-</v>
      </c>
      <c r="C49" s="164"/>
      <c r="D49" s="164"/>
      <c r="E49" s="164" t="str">
        <f>'実質公債費比率（分子）の構造'!L$45</f>
        <v>-</v>
      </c>
      <c r="F49" s="164"/>
      <c r="G49" s="164"/>
      <c r="H49" s="164" t="str">
        <f>'実質公債費比率（分子）の構造'!M$45</f>
        <v>-</v>
      </c>
      <c r="I49" s="164"/>
      <c r="J49" s="164"/>
      <c r="K49" s="164" t="str">
        <f>'実質公債費比率（分子）の構造'!N$45</f>
        <v>-</v>
      </c>
      <c r="L49" s="164"/>
      <c r="M49" s="164"/>
      <c r="N49" s="164" t="str">
        <f>'実質公債費比率（分子）の構造'!O$45</f>
        <v>-</v>
      </c>
      <c r="O49" s="164"/>
      <c r="P49" s="164"/>
    </row>
    <row r="50" spans="1:16" x14ac:dyDescent="0.15">
      <c r="A50" s="164" t="s">
        <v>67</v>
      </c>
      <c r="B50" s="164" t="e">
        <f>NA()</f>
        <v>#N/A</v>
      </c>
      <c r="C50" s="164">
        <f>IF(ISNUMBER('実質公債費比率（分子）の構造'!K$53),'実質公債費比率（分子）の構造'!K$53,NA())</f>
        <v>-112</v>
      </c>
      <c r="D50" s="164" t="e">
        <f>NA()</f>
        <v>#N/A</v>
      </c>
      <c r="E50" s="164" t="e">
        <f>NA()</f>
        <v>#N/A</v>
      </c>
      <c r="F50" s="164">
        <f>IF(ISNUMBER('実質公債費比率（分子）の構造'!L$53),'実質公債費比率（分子）の構造'!L$53,NA())</f>
        <v>-99</v>
      </c>
      <c r="G50" s="164" t="e">
        <f>NA()</f>
        <v>#N/A</v>
      </c>
      <c r="H50" s="164" t="e">
        <f>NA()</f>
        <v>#N/A</v>
      </c>
      <c r="I50" s="164">
        <f>IF(ISNUMBER('実質公債費比率（分子）の構造'!M$53),'実質公債費比率（分子）の構造'!M$53,NA())</f>
        <v>-86</v>
      </c>
      <c r="J50" s="164" t="e">
        <f>NA()</f>
        <v>#N/A</v>
      </c>
      <c r="K50" s="164" t="e">
        <f>NA()</f>
        <v>#N/A</v>
      </c>
      <c r="L50" s="164">
        <f>IF(ISNUMBER('実質公債費比率（分子）の構造'!N$53),'実質公債費比率（分子）の構造'!N$53,NA())</f>
        <v>-74</v>
      </c>
      <c r="M50" s="164" t="e">
        <f>NA()</f>
        <v>#N/A</v>
      </c>
      <c r="N50" s="164" t="e">
        <f>NA()</f>
        <v>#N/A</v>
      </c>
      <c r="O50" s="164">
        <f>IF(ISNUMBER('実質公債費比率（分子）の構造'!O$53),'実質公債費比率（分子）の構造'!O$53,NA())</f>
        <v>-55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819</v>
      </c>
      <c r="E56" s="163"/>
      <c r="F56" s="163"/>
      <c r="G56" s="163">
        <f>'将来負担比率（分子）の構造'!J$52</f>
        <v>682</v>
      </c>
      <c r="H56" s="163"/>
      <c r="I56" s="163"/>
      <c r="J56" s="163">
        <f>'将来負担比率（分子）の構造'!K$52</f>
        <v>554</v>
      </c>
      <c r="K56" s="163"/>
      <c r="L56" s="163"/>
      <c r="M56" s="163">
        <f>'将来負担比率（分子）の構造'!L$52</f>
        <v>441</v>
      </c>
      <c r="N56" s="163"/>
      <c r="O56" s="163"/>
      <c r="P56" s="163">
        <f>'将来負担比率（分子）の構造'!M$52</f>
        <v>331</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33077</v>
      </c>
      <c r="E58" s="163"/>
      <c r="F58" s="163"/>
      <c r="G58" s="163">
        <f>'将来負担比率（分子）の構造'!J$50</f>
        <v>35918</v>
      </c>
      <c r="H58" s="163"/>
      <c r="I58" s="163"/>
      <c r="J58" s="163">
        <f>'将来負担比率（分子）の構造'!K$50</f>
        <v>38814</v>
      </c>
      <c r="K58" s="163"/>
      <c r="L58" s="163"/>
      <c r="M58" s="163">
        <f>'将来負担比率（分子）の構造'!L$50</f>
        <v>42298</v>
      </c>
      <c r="N58" s="163"/>
      <c r="O58" s="163"/>
      <c r="P58" s="163">
        <f>'将来負担比率（分子）の構造'!M$50</f>
        <v>48471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230</v>
      </c>
      <c r="C62" s="163"/>
      <c r="D62" s="163"/>
      <c r="E62" s="163">
        <f>'将来負担比率（分子）の構造'!J$45</f>
        <v>148</v>
      </c>
      <c r="F62" s="163"/>
      <c r="G62" s="163"/>
      <c r="H62" s="163">
        <f>'将来負担比率（分子）の構造'!K$45</f>
        <v>141</v>
      </c>
      <c r="I62" s="163"/>
      <c r="J62" s="163"/>
      <c r="K62" s="163">
        <f>'将来負担比率（分子）の構造'!L$45</f>
        <v>178</v>
      </c>
      <c r="L62" s="163"/>
      <c r="M62" s="163"/>
      <c r="N62" s="163">
        <f>'将来負担比率（分子）の構造'!M$45</f>
        <v>93</v>
      </c>
      <c r="O62" s="163"/>
      <c r="P62" s="163"/>
    </row>
    <row r="63" spans="1:16" x14ac:dyDescent="0.15">
      <c r="A63" s="163" t="s">
        <v>34</v>
      </c>
      <c r="B63" s="163">
        <f>'将来負担比率（分子）の構造'!I$44</f>
        <v>45</v>
      </c>
      <c r="C63" s="163"/>
      <c r="D63" s="163"/>
      <c r="E63" s="163">
        <f>'将来負担比率（分子）の構造'!J$44</f>
        <v>37</v>
      </c>
      <c r="F63" s="163"/>
      <c r="G63" s="163"/>
      <c r="H63" s="163">
        <f>'将来負担比率（分子）の構造'!K$44</f>
        <v>29</v>
      </c>
      <c r="I63" s="163"/>
      <c r="J63" s="163"/>
      <c r="K63" s="163">
        <f>'将来負担比率（分子）の構造'!L$44</f>
        <v>20</v>
      </c>
      <c r="L63" s="163"/>
      <c r="M63" s="163"/>
      <c r="N63" s="163">
        <f>'将来負担比率（分子）の構造'!M$44</f>
        <v>22</v>
      </c>
      <c r="O63" s="163"/>
      <c r="P63" s="163"/>
    </row>
    <row r="64" spans="1:16" x14ac:dyDescent="0.15">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t="str">
        <f>'将来負担比率（分子）の構造'!I$41</f>
        <v>-</v>
      </c>
      <c r="C66" s="163"/>
      <c r="D66" s="163"/>
      <c r="E66" s="163" t="str">
        <f>'将来負担比率（分子）の構造'!J$41</f>
        <v>-</v>
      </c>
      <c r="F66" s="163"/>
      <c r="G66" s="163"/>
      <c r="H66" s="163" t="str">
        <f>'将来負担比率（分子）の構造'!K$41</f>
        <v>-</v>
      </c>
      <c r="I66" s="163"/>
      <c r="J66" s="163"/>
      <c r="K66" s="163" t="str">
        <f>'将来負担比率（分子）の構造'!L$41</f>
        <v>-</v>
      </c>
      <c r="L66" s="163"/>
      <c r="M66" s="163"/>
      <c r="N66" s="163" t="str">
        <f>'将来負担比率（分子）の構造'!M$41</f>
        <v>-</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10164</v>
      </c>
      <c r="C72" s="167">
        <f>基金残高に係る経年分析!G55</f>
        <v>9956</v>
      </c>
      <c r="D72" s="167">
        <f>基金残高に係る経年分析!H55</f>
        <v>9661</v>
      </c>
    </row>
    <row r="73" spans="1:16" x14ac:dyDescent="0.15">
      <c r="A73" s="166" t="s">
        <v>74</v>
      </c>
      <c r="B73" s="167">
        <f>基金残高に係る経年分析!F56</f>
        <v>24</v>
      </c>
      <c r="C73" s="167">
        <f>基金残高に係る経年分析!G56</f>
        <v>24</v>
      </c>
      <c r="D73" s="167">
        <f>基金残高に係る経年分析!H56</f>
        <v>24</v>
      </c>
    </row>
    <row r="74" spans="1:16" x14ac:dyDescent="0.15">
      <c r="A74" s="166" t="s">
        <v>75</v>
      </c>
      <c r="B74" s="167">
        <f>基金残高に係る経年分析!F57</f>
        <v>94840</v>
      </c>
      <c r="C74" s="167">
        <f>基金残高に係る経年分析!G57</f>
        <v>89856</v>
      </c>
      <c r="D74" s="167">
        <f>基金残高に係る経年分析!H57</f>
        <v>95079</v>
      </c>
    </row>
  </sheetData>
  <sheetProtection algorithmName="SHA-512" hashValue="xsR/ZPqZ3lpXDqBeH5HbEdCRDL2k5FWkuCMFupws3QZWiN+OS+0hsugzusCNl3XHdj4l4E3dhABX1c0pggdAhg==" saltValue="/MmxORfba9yZJIiywIgT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W25" sqref="DW25:EC25"/>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6131860</v>
      </c>
      <c r="S5" s="613"/>
      <c r="T5" s="613"/>
      <c r="U5" s="613"/>
      <c r="V5" s="613"/>
      <c r="W5" s="613"/>
      <c r="X5" s="613"/>
      <c r="Y5" s="614"/>
      <c r="Z5" s="615">
        <v>12.5</v>
      </c>
      <c r="AA5" s="615"/>
      <c r="AB5" s="615"/>
      <c r="AC5" s="615"/>
      <c r="AD5" s="616">
        <v>6131860</v>
      </c>
      <c r="AE5" s="616"/>
      <c r="AF5" s="616"/>
      <c r="AG5" s="616"/>
      <c r="AH5" s="616"/>
      <c r="AI5" s="616"/>
      <c r="AJ5" s="616"/>
      <c r="AK5" s="616"/>
      <c r="AL5" s="617">
        <v>92.6</v>
      </c>
      <c r="AM5" s="618"/>
      <c r="AN5" s="618"/>
      <c r="AO5" s="619"/>
      <c r="AP5" s="609" t="s">
        <v>216</v>
      </c>
      <c r="AQ5" s="610"/>
      <c r="AR5" s="610"/>
      <c r="AS5" s="610"/>
      <c r="AT5" s="610"/>
      <c r="AU5" s="610"/>
      <c r="AV5" s="610"/>
      <c r="AW5" s="610"/>
      <c r="AX5" s="610"/>
      <c r="AY5" s="610"/>
      <c r="AZ5" s="610"/>
      <c r="BA5" s="610"/>
      <c r="BB5" s="610"/>
      <c r="BC5" s="610"/>
      <c r="BD5" s="610"/>
      <c r="BE5" s="610"/>
      <c r="BF5" s="611"/>
      <c r="BG5" s="623">
        <v>6131860</v>
      </c>
      <c r="BH5" s="624"/>
      <c r="BI5" s="624"/>
      <c r="BJ5" s="624"/>
      <c r="BK5" s="624"/>
      <c r="BL5" s="624"/>
      <c r="BM5" s="624"/>
      <c r="BN5" s="625"/>
      <c r="BO5" s="626">
        <v>100</v>
      </c>
      <c r="BP5" s="626"/>
      <c r="BQ5" s="626"/>
      <c r="BR5" s="626"/>
      <c r="BS5" s="627" t="s">
        <v>113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66239</v>
      </c>
      <c r="S6" s="624"/>
      <c r="T6" s="624"/>
      <c r="U6" s="624"/>
      <c r="V6" s="624"/>
      <c r="W6" s="624"/>
      <c r="X6" s="624"/>
      <c r="Y6" s="625"/>
      <c r="Z6" s="626">
        <v>0.1</v>
      </c>
      <c r="AA6" s="626"/>
      <c r="AB6" s="626"/>
      <c r="AC6" s="626"/>
      <c r="AD6" s="627">
        <v>66239</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6131860</v>
      </c>
      <c r="BH6" s="624"/>
      <c r="BI6" s="624"/>
      <c r="BJ6" s="624"/>
      <c r="BK6" s="624"/>
      <c r="BL6" s="624"/>
      <c r="BM6" s="624"/>
      <c r="BN6" s="625"/>
      <c r="BO6" s="626">
        <v>100</v>
      </c>
      <c r="BP6" s="626"/>
      <c r="BQ6" s="626"/>
      <c r="BR6" s="626"/>
      <c r="BS6" s="627" t="s">
        <v>113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93095</v>
      </c>
      <c r="CS6" s="624"/>
      <c r="CT6" s="624"/>
      <c r="CU6" s="624"/>
      <c r="CV6" s="624"/>
      <c r="CW6" s="624"/>
      <c r="CX6" s="624"/>
      <c r="CY6" s="625"/>
      <c r="CZ6" s="617">
        <v>0.2</v>
      </c>
      <c r="DA6" s="618"/>
      <c r="DB6" s="618"/>
      <c r="DC6" s="634"/>
      <c r="DD6" s="632" t="s">
        <v>113</v>
      </c>
      <c r="DE6" s="624"/>
      <c r="DF6" s="624"/>
      <c r="DG6" s="624"/>
      <c r="DH6" s="624"/>
      <c r="DI6" s="624"/>
      <c r="DJ6" s="624"/>
      <c r="DK6" s="624"/>
      <c r="DL6" s="624"/>
      <c r="DM6" s="624"/>
      <c r="DN6" s="624"/>
      <c r="DO6" s="624"/>
      <c r="DP6" s="625"/>
      <c r="DQ6" s="632">
        <v>78095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273</v>
      </c>
      <c r="S7" s="624"/>
      <c r="T7" s="624"/>
      <c r="U7" s="624"/>
      <c r="V7" s="624"/>
      <c r="W7" s="624"/>
      <c r="X7" s="624"/>
      <c r="Y7" s="625"/>
      <c r="Z7" s="626">
        <v>0</v>
      </c>
      <c r="AA7" s="626"/>
      <c r="AB7" s="626"/>
      <c r="AC7" s="626"/>
      <c r="AD7" s="627">
        <v>273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472320</v>
      </c>
      <c r="BH7" s="624"/>
      <c r="BI7" s="624"/>
      <c r="BJ7" s="624"/>
      <c r="BK7" s="624"/>
      <c r="BL7" s="624"/>
      <c r="BM7" s="624"/>
      <c r="BN7" s="625"/>
      <c r="BO7" s="626">
        <v>7.7</v>
      </c>
      <c r="BP7" s="626"/>
      <c r="BQ7" s="626"/>
      <c r="BR7" s="626"/>
      <c r="BS7" s="627" t="s">
        <v>113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19281588</v>
      </c>
      <c r="CS7" s="624"/>
      <c r="CT7" s="624"/>
      <c r="CU7" s="624"/>
      <c r="CV7" s="624"/>
      <c r="CW7" s="624"/>
      <c r="CX7" s="624"/>
      <c r="CY7" s="625"/>
      <c r="CZ7" s="626">
        <v>45.4</v>
      </c>
      <c r="DA7" s="626"/>
      <c r="DB7" s="626"/>
      <c r="DC7" s="626"/>
      <c r="DD7" s="632">
        <v>907276</v>
      </c>
      <c r="DE7" s="624"/>
      <c r="DF7" s="624"/>
      <c r="DG7" s="624"/>
      <c r="DH7" s="624"/>
      <c r="DI7" s="624"/>
      <c r="DJ7" s="624"/>
      <c r="DK7" s="624"/>
      <c r="DL7" s="624"/>
      <c r="DM7" s="624"/>
      <c r="DN7" s="624"/>
      <c r="DO7" s="624"/>
      <c r="DP7" s="625"/>
      <c r="DQ7" s="632">
        <v>8579021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4366</v>
      </c>
      <c r="S8" s="624"/>
      <c r="T8" s="624"/>
      <c r="U8" s="624"/>
      <c r="V8" s="624"/>
      <c r="W8" s="624"/>
      <c r="X8" s="624"/>
      <c r="Y8" s="625"/>
      <c r="Z8" s="626">
        <v>0</v>
      </c>
      <c r="AA8" s="626"/>
      <c r="AB8" s="626"/>
      <c r="AC8" s="626"/>
      <c r="AD8" s="627">
        <v>4366</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3701</v>
      </c>
      <c r="BH8" s="624"/>
      <c r="BI8" s="624"/>
      <c r="BJ8" s="624"/>
      <c r="BK8" s="624"/>
      <c r="BL8" s="624"/>
      <c r="BM8" s="624"/>
      <c r="BN8" s="625"/>
      <c r="BO8" s="626">
        <v>0.1</v>
      </c>
      <c r="BP8" s="626"/>
      <c r="BQ8" s="626"/>
      <c r="BR8" s="626"/>
      <c r="BS8" s="627" t="s">
        <v>113</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1685204</v>
      </c>
      <c r="CS8" s="624"/>
      <c r="CT8" s="624"/>
      <c r="CU8" s="624"/>
      <c r="CV8" s="624"/>
      <c r="CW8" s="624"/>
      <c r="CX8" s="624"/>
      <c r="CY8" s="625"/>
      <c r="CZ8" s="626">
        <v>4</v>
      </c>
      <c r="DA8" s="626"/>
      <c r="DB8" s="626"/>
      <c r="DC8" s="626"/>
      <c r="DD8" s="632">
        <v>1531</v>
      </c>
      <c r="DE8" s="624"/>
      <c r="DF8" s="624"/>
      <c r="DG8" s="624"/>
      <c r="DH8" s="624"/>
      <c r="DI8" s="624"/>
      <c r="DJ8" s="624"/>
      <c r="DK8" s="624"/>
      <c r="DL8" s="624"/>
      <c r="DM8" s="624"/>
      <c r="DN8" s="624"/>
      <c r="DO8" s="624"/>
      <c r="DP8" s="625"/>
      <c r="DQ8" s="632">
        <v>928120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5642</v>
      </c>
      <c r="S9" s="624"/>
      <c r="T9" s="624"/>
      <c r="U9" s="624"/>
      <c r="V9" s="624"/>
      <c r="W9" s="624"/>
      <c r="X9" s="624"/>
      <c r="Y9" s="625"/>
      <c r="Z9" s="626">
        <v>0</v>
      </c>
      <c r="AA9" s="626"/>
      <c r="AB9" s="626"/>
      <c r="AC9" s="626"/>
      <c r="AD9" s="627">
        <v>5642</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294570</v>
      </c>
      <c r="BH9" s="624"/>
      <c r="BI9" s="624"/>
      <c r="BJ9" s="624"/>
      <c r="BK9" s="624"/>
      <c r="BL9" s="624"/>
      <c r="BM9" s="624"/>
      <c r="BN9" s="625"/>
      <c r="BO9" s="626">
        <v>4.8</v>
      </c>
      <c r="BP9" s="626"/>
      <c r="BQ9" s="626"/>
      <c r="BR9" s="626"/>
      <c r="BS9" s="627" t="s">
        <v>113</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1162327</v>
      </c>
      <c r="CS9" s="624"/>
      <c r="CT9" s="624"/>
      <c r="CU9" s="624"/>
      <c r="CV9" s="624"/>
      <c r="CW9" s="624"/>
      <c r="CX9" s="624"/>
      <c r="CY9" s="625"/>
      <c r="CZ9" s="626">
        <v>2.7</v>
      </c>
      <c r="DA9" s="626"/>
      <c r="DB9" s="626"/>
      <c r="DC9" s="626"/>
      <c r="DD9" s="632">
        <v>44557</v>
      </c>
      <c r="DE9" s="624"/>
      <c r="DF9" s="624"/>
      <c r="DG9" s="624"/>
      <c r="DH9" s="624"/>
      <c r="DI9" s="624"/>
      <c r="DJ9" s="624"/>
      <c r="DK9" s="624"/>
      <c r="DL9" s="624"/>
      <c r="DM9" s="624"/>
      <c r="DN9" s="624"/>
      <c r="DO9" s="624"/>
      <c r="DP9" s="625"/>
      <c r="DQ9" s="632">
        <v>885517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113</v>
      </c>
      <c r="S10" s="624"/>
      <c r="T10" s="624"/>
      <c r="U10" s="624"/>
      <c r="V10" s="624"/>
      <c r="W10" s="624"/>
      <c r="X10" s="624"/>
      <c r="Y10" s="625"/>
      <c r="Z10" s="626" t="s">
        <v>113</v>
      </c>
      <c r="AA10" s="626"/>
      <c r="AB10" s="626"/>
      <c r="AC10" s="626"/>
      <c r="AD10" s="627" t="s">
        <v>113</v>
      </c>
      <c r="AE10" s="627"/>
      <c r="AF10" s="627"/>
      <c r="AG10" s="627"/>
      <c r="AH10" s="627"/>
      <c r="AI10" s="627"/>
      <c r="AJ10" s="627"/>
      <c r="AK10" s="627"/>
      <c r="AL10" s="628" t="s">
        <v>113</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41208</v>
      </c>
      <c r="BH10" s="624"/>
      <c r="BI10" s="624"/>
      <c r="BJ10" s="624"/>
      <c r="BK10" s="624"/>
      <c r="BL10" s="624"/>
      <c r="BM10" s="624"/>
      <c r="BN10" s="625"/>
      <c r="BO10" s="626">
        <v>0.7</v>
      </c>
      <c r="BP10" s="626"/>
      <c r="BQ10" s="626"/>
      <c r="BR10" s="626"/>
      <c r="BS10" s="627" t="s">
        <v>113</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113</v>
      </c>
      <c r="CS10" s="624"/>
      <c r="CT10" s="624"/>
      <c r="CU10" s="624"/>
      <c r="CV10" s="624"/>
      <c r="CW10" s="624"/>
      <c r="CX10" s="624"/>
      <c r="CY10" s="625"/>
      <c r="CZ10" s="626" t="s">
        <v>113</v>
      </c>
      <c r="DA10" s="626"/>
      <c r="DB10" s="626"/>
      <c r="DC10" s="626"/>
      <c r="DD10" s="632" t="s">
        <v>113</v>
      </c>
      <c r="DE10" s="624"/>
      <c r="DF10" s="624"/>
      <c r="DG10" s="624"/>
      <c r="DH10" s="624"/>
      <c r="DI10" s="624"/>
      <c r="DJ10" s="624"/>
      <c r="DK10" s="624"/>
      <c r="DL10" s="624"/>
      <c r="DM10" s="624"/>
      <c r="DN10" s="624"/>
      <c r="DO10" s="624"/>
      <c r="DP10" s="625"/>
      <c r="DQ10" s="632" t="s">
        <v>113</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318136</v>
      </c>
      <c r="S11" s="624"/>
      <c r="T11" s="624"/>
      <c r="U11" s="624"/>
      <c r="V11" s="624"/>
      <c r="W11" s="624"/>
      <c r="X11" s="624"/>
      <c r="Y11" s="625"/>
      <c r="Z11" s="628">
        <v>0.6</v>
      </c>
      <c r="AA11" s="629"/>
      <c r="AB11" s="629"/>
      <c r="AC11" s="635"/>
      <c r="AD11" s="632">
        <v>318136</v>
      </c>
      <c r="AE11" s="624"/>
      <c r="AF11" s="624"/>
      <c r="AG11" s="624"/>
      <c r="AH11" s="624"/>
      <c r="AI11" s="624"/>
      <c r="AJ11" s="624"/>
      <c r="AK11" s="625"/>
      <c r="AL11" s="628">
        <v>4.8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132841</v>
      </c>
      <c r="BH11" s="624"/>
      <c r="BI11" s="624"/>
      <c r="BJ11" s="624"/>
      <c r="BK11" s="624"/>
      <c r="BL11" s="624"/>
      <c r="BM11" s="624"/>
      <c r="BN11" s="625"/>
      <c r="BO11" s="626">
        <v>2.2000000000000002</v>
      </c>
      <c r="BP11" s="626"/>
      <c r="BQ11" s="626"/>
      <c r="BR11" s="626"/>
      <c r="BS11" s="627" t="s">
        <v>113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975105</v>
      </c>
      <c r="CS11" s="624"/>
      <c r="CT11" s="624"/>
      <c r="CU11" s="624"/>
      <c r="CV11" s="624"/>
      <c r="CW11" s="624"/>
      <c r="CX11" s="624"/>
      <c r="CY11" s="625"/>
      <c r="CZ11" s="626">
        <v>2.2999999999999998</v>
      </c>
      <c r="DA11" s="626"/>
      <c r="DB11" s="626"/>
      <c r="DC11" s="626"/>
      <c r="DD11" s="632">
        <v>467791</v>
      </c>
      <c r="DE11" s="624"/>
      <c r="DF11" s="624"/>
      <c r="DG11" s="624"/>
      <c r="DH11" s="624"/>
      <c r="DI11" s="624"/>
      <c r="DJ11" s="624"/>
      <c r="DK11" s="624"/>
      <c r="DL11" s="624"/>
      <c r="DM11" s="624"/>
      <c r="DN11" s="624"/>
      <c r="DO11" s="624"/>
      <c r="DP11" s="625"/>
      <c r="DQ11" s="632">
        <v>379850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113</v>
      </c>
      <c r="S12" s="624"/>
      <c r="T12" s="624"/>
      <c r="U12" s="624"/>
      <c r="V12" s="624"/>
      <c r="W12" s="624"/>
      <c r="X12" s="624"/>
      <c r="Y12" s="625"/>
      <c r="Z12" s="626" t="s">
        <v>113</v>
      </c>
      <c r="AA12" s="626"/>
      <c r="AB12" s="626"/>
      <c r="AC12" s="626"/>
      <c r="AD12" s="627" t="s">
        <v>113</v>
      </c>
      <c r="AE12" s="627"/>
      <c r="AF12" s="627"/>
      <c r="AG12" s="627"/>
      <c r="AH12" s="627"/>
      <c r="AI12" s="627"/>
      <c r="AJ12" s="627"/>
      <c r="AK12" s="627"/>
      <c r="AL12" s="628" t="s">
        <v>113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5629986</v>
      </c>
      <c r="BH12" s="624"/>
      <c r="BI12" s="624"/>
      <c r="BJ12" s="624"/>
      <c r="BK12" s="624"/>
      <c r="BL12" s="624"/>
      <c r="BM12" s="624"/>
      <c r="BN12" s="625"/>
      <c r="BO12" s="626">
        <v>91.8</v>
      </c>
      <c r="BP12" s="626"/>
      <c r="BQ12" s="626"/>
      <c r="BR12" s="626"/>
      <c r="BS12" s="627" t="s">
        <v>113</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10830495</v>
      </c>
      <c r="CS12" s="624"/>
      <c r="CT12" s="624"/>
      <c r="CU12" s="624"/>
      <c r="CV12" s="624"/>
      <c r="CW12" s="624"/>
      <c r="CX12" s="624"/>
      <c r="CY12" s="625"/>
      <c r="CZ12" s="626">
        <v>25.5</v>
      </c>
      <c r="DA12" s="626"/>
      <c r="DB12" s="626"/>
      <c r="DC12" s="626"/>
      <c r="DD12" s="632">
        <v>8488564</v>
      </c>
      <c r="DE12" s="624"/>
      <c r="DF12" s="624"/>
      <c r="DG12" s="624"/>
      <c r="DH12" s="624"/>
      <c r="DI12" s="624"/>
      <c r="DJ12" s="624"/>
      <c r="DK12" s="624"/>
      <c r="DL12" s="624"/>
      <c r="DM12" s="624"/>
      <c r="DN12" s="624"/>
      <c r="DO12" s="624"/>
      <c r="DP12" s="625"/>
      <c r="DQ12" s="632">
        <v>1811103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113</v>
      </c>
      <c r="S13" s="624"/>
      <c r="T13" s="624"/>
      <c r="U13" s="624"/>
      <c r="V13" s="624"/>
      <c r="W13" s="624"/>
      <c r="X13" s="624"/>
      <c r="Y13" s="625"/>
      <c r="Z13" s="626" t="s">
        <v>113</v>
      </c>
      <c r="AA13" s="626"/>
      <c r="AB13" s="626"/>
      <c r="AC13" s="626"/>
      <c r="AD13" s="627" t="s">
        <v>113</v>
      </c>
      <c r="AE13" s="627"/>
      <c r="AF13" s="627"/>
      <c r="AG13" s="627"/>
      <c r="AH13" s="627"/>
      <c r="AI13" s="627"/>
      <c r="AJ13" s="627"/>
      <c r="AK13" s="627"/>
      <c r="AL13" s="628" t="s">
        <v>113</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5623437</v>
      </c>
      <c r="BH13" s="624"/>
      <c r="BI13" s="624"/>
      <c r="BJ13" s="624"/>
      <c r="BK13" s="624"/>
      <c r="BL13" s="624"/>
      <c r="BM13" s="624"/>
      <c r="BN13" s="625"/>
      <c r="BO13" s="626">
        <v>91.7</v>
      </c>
      <c r="BP13" s="626"/>
      <c r="BQ13" s="626"/>
      <c r="BR13" s="626"/>
      <c r="BS13" s="627" t="s">
        <v>113</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7213693</v>
      </c>
      <c r="CS13" s="624"/>
      <c r="CT13" s="624"/>
      <c r="CU13" s="624"/>
      <c r="CV13" s="624"/>
      <c r="CW13" s="624"/>
      <c r="CX13" s="624"/>
      <c r="CY13" s="625"/>
      <c r="CZ13" s="626">
        <v>17</v>
      </c>
      <c r="DA13" s="626"/>
      <c r="DB13" s="626"/>
      <c r="DC13" s="626"/>
      <c r="DD13" s="632">
        <v>5935959</v>
      </c>
      <c r="DE13" s="624"/>
      <c r="DF13" s="624"/>
      <c r="DG13" s="624"/>
      <c r="DH13" s="624"/>
      <c r="DI13" s="624"/>
      <c r="DJ13" s="624"/>
      <c r="DK13" s="624"/>
      <c r="DL13" s="624"/>
      <c r="DM13" s="624"/>
      <c r="DN13" s="624"/>
      <c r="DO13" s="624"/>
      <c r="DP13" s="625"/>
      <c r="DQ13" s="632">
        <v>705442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113</v>
      </c>
      <c r="S14" s="624"/>
      <c r="T14" s="624"/>
      <c r="U14" s="624"/>
      <c r="V14" s="624"/>
      <c r="W14" s="624"/>
      <c r="X14" s="624"/>
      <c r="Y14" s="625"/>
      <c r="Z14" s="626" t="s">
        <v>113</v>
      </c>
      <c r="AA14" s="626"/>
      <c r="AB14" s="626"/>
      <c r="AC14" s="626"/>
      <c r="AD14" s="627" t="s">
        <v>113</v>
      </c>
      <c r="AE14" s="627"/>
      <c r="AF14" s="627"/>
      <c r="AG14" s="627"/>
      <c r="AH14" s="627"/>
      <c r="AI14" s="627"/>
      <c r="AJ14" s="627"/>
      <c r="AK14" s="627"/>
      <c r="AL14" s="628" t="s">
        <v>113</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13292</v>
      </c>
      <c r="BH14" s="624"/>
      <c r="BI14" s="624"/>
      <c r="BJ14" s="624"/>
      <c r="BK14" s="624"/>
      <c r="BL14" s="624"/>
      <c r="BM14" s="624"/>
      <c r="BN14" s="625"/>
      <c r="BO14" s="626">
        <v>0.2</v>
      </c>
      <c r="BP14" s="626"/>
      <c r="BQ14" s="626"/>
      <c r="BR14" s="626"/>
      <c r="BS14" s="627" t="s">
        <v>113</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231598</v>
      </c>
      <c r="CS14" s="624"/>
      <c r="CT14" s="624"/>
      <c r="CU14" s="624"/>
      <c r="CV14" s="624"/>
      <c r="CW14" s="624"/>
      <c r="CX14" s="624"/>
      <c r="CY14" s="625"/>
      <c r="CZ14" s="626">
        <v>0.5</v>
      </c>
      <c r="DA14" s="626"/>
      <c r="DB14" s="626"/>
      <c r="DC14" s="626"/>
      <c r="DD14" s="632">
        <v>2396</v>
      </c>
      <c r="DE14" s="624"/>
      <c r="DF14" s="624"/>
      <c r="DG14" s="624"/>
      <c r="DH14" s="624"/>
      <c r="DI14" s="624"/>
      <c r="DJ14" s="624"/>
      <c r="DK14" s="624"/>
      <c r="DL14" s="624"/>
      <c r="DM14" s="624"/>
      <c r="DN14" s="624"/>
      <c r="DO14" s="624"/>
      <c r="DP14" s="625"/>
      <c r="DQ14" s="632">
        <v>231598</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5671</v>
      </c>
      <c r="S15" s="624"/>
      <c r="T15" s="624"/>
      <c r="U15" s="624"/>
      <c r="V15" s="624"/>
      <c r="W15" s="624"/>
      <c r="X15" s="624"/>
      <c r="Y15" s="625"/>
      <c r="Z15" s="626">
        <v>0</v>
      </c>
      <c r="AA15" s="626"/>
      <c r="AB15" s="626"/>
      <c r="AC15" s="626"/>
      <c r="AD15" s="627">
        <v>5671</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16262</v>
      </c>
      <c r="BH15" s="624"/>
      <c r="BI15" s="624"/>
      <c r="BJ15" s="624"/>
      <c r="BK15" s="624"/>
      <c r="BL15" s="624"/>
      <c r="BM15" s="624"/>
      <c r="BN15" s="625"/>
      <c r="BO15" s="626">
        <v>0.3</v>
      </c>
      <c r="BP15" s="626"/>
      <c r="BQ15" s="626"/>
      <c r="BR15" s="626"/>
      <c r="BS15" s="627" t="s">
        <v>113</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659123</v>
      </c>
      <c r="CS15" s="624"/>
      <c r="CT15" s="624"/>
      <c r="CU15" s="624"/>
      <c r="CV15" s="624"/>
      <c r="CW15" s="624"/>
      <c r="CX15" s="624"/>
      <c r="CY15" s="625"/>
      <c r="CZ15" s="626">
        <v>1.6</v>
      </c>
      <c r="DA15" s="626"/>
      <c r="DB15" s="626"/>
      <c r="DC15" s="626"/>
      <c r="DD15" s="632">
        <v>39956</v>
      </c>
      <c r="DE15" s="624"/>
      <c r="DF15" s="624"/>
      <c r="DG15" s="624"/>
      <c r="DH15" s="624"/>
      <c r="DI15" s="624"/>
      <c r="DJ15" s="624"/>
      <c r="DK15" s="624"/>
      <c r="DL15" s="624"/>
      <c r="DM15" s="624"/>
      <c r="DN15" s="624"/>
      <c r="DO15" s="624"/>
      <c r="DP15" s="625"/>
      <c r="DQ15" s="632">
        <v>414560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44262</v>
      </c>
      <c r="S16" s="624"/>
      <c r="T16" s="624"/>
      <c r="U16" s="624"/>
      <c r="V16" s="624"/>
      <c r="W16" s="624"/>
      <c r="X16" s="624"/>
      <c r="Y16" s="625"/>
      <c r="Z16" s="626">
        <v>0.1</v>
      </c>
      <c r="AA16" s="626"/>
      <c r="AB16" s="626"/>
      <c r="AC16" s="626"/>
      <c r="AD16" s="627">
        <v>44262</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113</v>
      </c>
      <c r="BH16" s="624"/>
      <c r="BI16" s="624"/>
      <c r="BJ16" s="624"/>
      <c r="BK16" s="624"/>
      <c r="BL16" s="624"/>
      <c r="BM16" s="624"/>
      <c r="BN16" s="625"/>
      <c r="BO16" s="626" t="s">
        <v>113</v>
      </c>
      <c r="BP16" s="626"/>
      <c r="BQ16" s="626"/>
      <c r="BR16" s="626"/>
      <c r="BS16" s="627" t="s">
        <v>113</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342947</v>
      </c>
      <c r="CS16" s="624"/>
      <c r="CT16" s="624"/>
      <c r="CU16" s="624"/>
      <c r="CV16" s="624"/>
      <c r="CW16" s="624"/>
      <c r="CX16" s="624"/>
      <c r="CY16" s="625"/>
      <c r="CZ16" s="626">
        <v>0.8</v>
      </c>
      <c r="DA16" s="626"/>
      <c r="DB16" s="626"/>
      <c r="DC16" s="626"/>
      <c r="DD16" s="632" t="s">
        <v>113</v>
      </c>
      <c r="DE16" s="624"/>
      <c r="DF16" s="624"/>
      <c r="DG16" s="624"/>
      <c r="DH16" s="624"/>
      <c r="DI16" s="624"/>
      <c r="DJ16" s="624"/>
      <c r="DK16" s="624"/>
      <c r="DL16" s="624"/>
      <c r="DM16" s="624"/>
      <c r="DN16" s="624"/>
      <c r="DO16" s="624"/>
      <c r="DP16" s="625"/>
      <c r="DQ16" s="632">
        <v>102922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47458</v>
      </c>
      <c r="S17" s="624"/>
      <c r="T17" s="624"/>
      <c r="U17" s="624"/>
      <c r="V17" s="624"/>
      <c r="W17" s="624"/>
      <c r="X17" s="624"/>
      <c r="Y17" s="625"/>
      <c r="Z17" s="626">
        <v>0.1</v>
      </c>
      <c r="AA17" s="626"/>
      <c r="AB17" s="626"/>
      <c r="AC17" s="626"/>
      <c r="AD17" s="627">
        <v>47458</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113</v>
      </c>
      <c r="BH17" s="624"/>
      <c r="BI17" s="624"/>
      <c r="BJ17" s="624"/>
      <c r="BK17" s="624"/>
      <c r="BL17" s="624"/>
      <c r="BM17" s="624"/>
      <c r="BN17" s="625"/>
      <c r="BO17" s="626" t="s">
        <v>113</v>
      </c>
      <c r="BP17" s="626"/>
      <c r="BQ17" s="626"/>
      <c r="BR17" s="626"/>
      <c r="BS17" s="627" t="s">
        <v>113</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t="s">
        <v>113</v>
      </c>
      <c r="CS17" s="624"/>
      <c r="CT17" s="624"/>
      <c r="CU17" s="624"/>
      <c r="CV17" s="624"/>
      <c r="CW17" s="624"/>
      <c r="CX17" s="624"/>
      <c r="CY17" s="625"/>
      <c r="CZ17" s="626" t="s">
        <v>113</v>
      </c>
      <c r="DA17" s="626"/>
      <c r="DB17" s="626"/>
      <c r="DC17" s="626"/>
      <c r="DD17" s="632" t="s">
        <v>113</v>
      </c>
      <c r="DE17" s="624"/>
      <c r="DF17" s="624"/>
      <c r="DG17" s="624"/>
      <c r="DH17" s="624"/>
      <c r="DI17" s="624"/>
      <c r="DJ17" s="624"/>
      <c r="DK17" s="624"/>
      <c r="DL17" s="624"/>
      <c r="DM17" s="624"/>
      <c r="DN17" s="624"/>
      <c r="DO17" s="624"/>
      <c r="DP17" s="625"/>
      <c r="DQ17" s="632" t="s">
        <v>113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6231</v>
      </c>
      <c r="S18" s="624"/>
      <c r="T18" s="624"/>
      <c r="U18" s="624"/>
      <c r="V18" s="624"/>
      <c r="W18" s="624"/>
      <c r="X18" s="624"/>
      <c r="Y18" s="625"/>
      <c r="Z18" s="626">
        <v>0</v>
      </c>
      <c r="AA18" s="626"/>
      <c r="AB18" s="626"/>
      <c r="AC18" s="626"/>
      <c r="AD18" s="627">
        <v>6231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113</v>
      </c>
      <c r="BH18" s="624"/>
      <c r="BI18" s="624"/>
      <c r="BJ18" s="624"/>
      <c r="BK18" s="624"/>
      <c r="BL18" s="624"/>
      <c r="BM18" s="624"/>
      <c r="BN18" s="625"/>
      <c r="BO18" s="626" t="s">
        <v>113</v>
      </c>
      <c r="BP18" s="626"/>
      <c r="BQ18" s="626"/>
      <c r="BR18" s="626"/>
      <c r="BS18" s="627" t="s">
        <v>113</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113</v>
      </c>
      <c r="CS18" s="624"/>
      <c r="CT18" s="624"/>
      <c r="CU18" s="624"/>
      <c r="CV18" s="624"/>
      <c r="CW18" s="624"/>
      <c r="CX18" s="624"/>
      <c r="CY18" s="625"/>
      <c r="CZ18" s="626" t="s">
        <v>113</v>
      </c>
      <c r="DA18" s="626"/>
      <c r="DB18" s="626"/>
      <c r="DC18" s="626"/>
      <c r="DD18" s="632" t="s">
        <v>113</v>
      </c>
      <c r="DE18" s="624"/>
      <c r="DF18" s="624"/>
      <c r="DG18" s="624"/>
      <c r="DH18" s="624"/>
      <c r="DI18" s="624"/>
      <c r="DJ18" s="624"/>
      <c r="DK18" s="624"/>
      <c r="DL18" s="624"/>
      <c r="DM18" s="624"/>
      <c r="DN18" s="624"/>
      <c r="DO18" s="624"/>
      <c r="DP18" s="625"/>
      <c r="DQ18" s="632" t="s">
        <v>113</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41227</v>
      </c>
      <c r="S19" s="624"/>
      <c r="T19" s="624"/>
      <c r="U19" s="624"/>
      <c r="V19" s="624"/>
      <c r="W19" s="624"/>
      <c r="X19" s="624"/>
      <c r="Y19" s="625"/>
      <c r="Z19" s="626">
        <v>0.1</v>
      </c>
      <c r="AA19" s="626"/>
      <c r="AB19" s="626"/>
      <c r="AC19" s="626"/>
      <c r="AD19" s="627">
        <v>41227</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113</v>
      </c>
      <c r="BH19" s="624"/>
      <c r="BI19" s="624"/>
      <c r="BJ19" s="624"/>
      <c r="BK19" s="624"/>
      <c r="BL19" s="624"/>
      <c r="BM19" s="624"/>
      <c r="BN19" s="625"/>
      <c r="BO19" s="626" t="s">
        <v>113</v>
      </c>
      <c r="BP19" s="626"/>
      <c r="BQ19" s="626"/>
      <c r="BR19" s="626"/>
      <c r="BS19" s="627" t="s">
        <v>113</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113</v>
      </c>
      <c r="CS19" s="624"/>
      <c r="CT19" s="624"/>
      <c r="CU19" s="624"/>
      <c r="CV19" s="624"/>
      <c r="CW19" s="624"/>
      <c r="CX19" s="624"/>
      <c r="CY19" s="625"/>
      <c r="CZ19" s="626" t="s">
        <v>113</v>
      </c>
      <c r="DA19" s="626"/>
      <c r="DB19" s="626"/>
      <c r="DC19" s="626"/>
      <c r="DD19" s="632" t="s">
        <v>113</v>
      </c>
      <c r="DE19" s="624"/>
      <c r="DF19" s="624"/>
      <c r="DG19" s="624"/>
      <c r="DH19" s="624"/>
      <c r="DI19" s="624"/>
      <c r="DJ19" s="624"/>
      <c r="DK19" s="624"/>
      <c r="DL19" s="624"/>
      <c r="DM19" s="624"/>
      <c r="DN19" s="624"/>
      <c r="DO19" s="624"/>
      <c r="DP19" s="625"/>
      <c r="DQ19" s="632" t="s">
        <v>113</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113</v>
      </c>
      <c r="S20" s="624"/>
      <c r="T20" s="624"/>
      <c r="U20" s="624"/>
      <c r="V20" s="624"/>
      <c r="W20" s="624"/>
      <c r="X20" s="624"/>
      <c r="Y20" s="625"/>
      <c r="Z20" s="626" t="s">
        <v>113</v>
      </c>
      <c r="AA20" s="626"/>
      <c r="AB20" s="626"/>
      <c r="AC20" s="626"/>
      <c r="AD20" s="627" t="s">
        <v>113</v>
      </c>
      <c r="AE20" s="627"/>
      <c r="AF20" s="627"/>
      <c r="AG20" s="627"/>
      <c r="AH20" s="627"/>
      <c r="AI20" s="627"/>
      <c r="AJ20" s="627"/>
      <c r="AK20" s="627"/>
      <c r="AL20" s="628" t="s">
        <v>113</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113</v>
      </c>
      <c r="BH20" s="624"/>
      <c r="BI20" s="624"/>
      <c r="BJ20" s="624"/>
      <c r="BK20" s="624"/>
      <c r="BL20" s="624"/>
      <c r="BM20" s="624"/>
      <c r="BN20" s="625"/>
      <c r="BO20" s="626" t="s">
        <v>113</v>
      </c>
      <c r="BP20" s="626"/>
      <c r="BQ20" s="626"/>
      <c r="BR20" s="626"/>
      <c r="BS20" s="627" t="s">
        <v>113</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42475175</v>
      </c>
      <c r="CS20" s="624"/>
      <c r="CT20" s="624"/>
      <c r="CU20" s="624"/>
      <c r="CV20" s="624"/>
      <c r="CW20" s="624"/>
      <c r="CX20" s="624"/>
      <c r="CY20" s="625"/>
      <c r="CZ20" s="626">
        <v>100</v>
      </c>
      <c r="DA20" s="626"/>
      <c r="DB20" s="626"/>
      <c r="DC20" s="626"/>
      <c r="DD20" s="632">
        <v>15888030</v>
      </c>
      <c r="DE20" s="624"/>
      <c r="DF20" s="624"/>
      <c r="DG20" s="624"/>
      <c r="DH20" s="624"/>
      <c r="DI20" s="624"/>
      <c r="DJ20" s="624"/>
      <c r="DK20" s="624"/>
      <c r="DL20" s="624"/>
      <c r="DM20" s="624"/>
      <c r="DN20" s="624"/>
      <c r="DO20" s="624"/>
      <c r="DP20" s="625"/>
      <c r="DQ20" s="632">
        <v>14116228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4368953</v>
      </c>
      <c r="S21" s="624"/>
      <c r="T21" s="624"/>
      <c r="U21" s="624"/>
      <c r="V21" s="624"/>
      <c r="W21" s="624"/>
      <c r="X21" s="624"/>
      <c r="Y21" s="625"/>
      <c r="Z21" s="626">
        <v>8.9</v>
      </c>
      <c r="AA21" s="626"/>
      <c r="AB21" s="626"/>
      <c r="AC21" s="626"/>
      <c r="AD21" s="627" t="s">
        <v>113</v>
      </c>
      <c r="AE21" s="627"/>
      <c r="AF21" s="627"/>
      <c r="AG21" s="627"/>
      <c r="AH21" s="627"/>
      <c r="AI21" s="627"/>
      <c r="AJ21" s="627"/>
      <c r="AK21" s="627"/>
      <c r="AL21" s="628" t="s">
        <v>113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113</v>
      </c>
      <c r="BH21" s="624"/>
      <c r="BI21" s="624"/>
      <c r="BJ21" s="624"/>
      <c r="BK21" s="624"/>
      <c r="BL21" s="624"/>
      <c r="BM21" s="624"/>
      <c r="BN21" s="625"/>
      <c r="BO21" s="626" t="s">
        <v>113</v>
      </c>
      <c r="BP21" s="626"/>
      <c r="BQ21" s="626"/>
      <c r="BR21" s="626"/>
      <c r="BS21" s="627" t="s">
        <v>113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t="s">
        <v>113</v>
      </c>
      <c r="S22" s="624"/>
      <c r="T22" s="624"/>
      <c r="U22" s="624"/>
      <c r="V22" s="624"/>
      <c r="W22" s="624"/>
      <c r="X22" s="624"/>
      <c r="Y22" s="625"/>
      <c r="Z22" s="626" t="s">
        <v>113</v>
      </c>
      <c r="AA22" s="626"/>
      <c r="AB22" s="626"/>
      <c r="AC22" s="626"/>
      <c r="AD22" s="627" t="s">
        <v>113</v>
      </c>
      <c r="AE22" s="627"/>
      <c r="AF22" s="627"/>
      <c r="AG22" s="627"/>
      <c r="AH22" s="627"/>
      <c r="AI22" s="627"/>
      <c r="AJ22" s="627"/>
      <c r="AK22" s="627"/>
      <c r="AL22" s="628" t="s">
        <v>113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113</v>
      </c>
      <c r="BH22" s="624"/>
      <c r="BI22" s="624"/>
      <c r="BJ22" s="624"/>
      <c r="BK22" s="624"/>
      <c r="BL22" s="624"/>
      <c r="BM22" s="624"/>
      <c r="BN22" s="625"/>
      <c r="BO22" s="626" t="s">
        <v>113</v>
      </c>
      <c r="BP22" s="626"/>
      <c r="BQ22" s="626"/>
      <c r="BR22" s="626"/>
      <c r="BS22" s="627" t="s">
        <v>113</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3795</v>
      </c>
      <c r="S23" s="624"/>
      <c r="T23" s="624"/>
      <c r="U23" s="624"/>
      <c r="V23" s="624"/>
      <c r="W23" s="624"/>
      <c r="X23" s="624"/>
      <c r="Y23" s="625"/>
      <c r="Z23" s="626">
        <v>0</v>
      </c>
      <c r="AA23" s="626"/>
      <c r="AB23" s="626"/>
      <c r="AC23" s="626"/>
      <c r="AD23" s="627" t="s">
        <v>113</v>
      </c>
      <c r="AE23" s="627"/>
      <c r="AF23" s="627"/>
      <c r="AG23" s="627"/>
      <c r="AH23" s="627"/>
      <c r="AI23" s="627"/>
      <c r="AJ23" s="627"/>
      <c r="AK23" s="627"/>
      <c r="AL23" s="628" t="s">
        <v>113</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113</v>
      </c>
      <c r="BH23" s="624"/>
      <c r="BI23" s="624"/>
      <c r="BJ23" s="624"/>
      <c r="BK23" s="624"/>
      <c r="BL23" s="624"/>
      <c r="BM23" s="624"/>
      <c r="BN23" s="625"/>
      <c r="BO23" s="626" t="s">
        <v>113</v>
      </c>
      <c r="BP23" s="626"/>
      <c r="BQ23" s="626"/>
      <c r="BR23" s="626"/>
      <c r="BS23" s="627" t="s">
        <v>113</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4365158</v>
      </c>
      <c r="S24" s="624"/>
      <c r="T24" s="624"/>
      <c r="U24" s="624"/>
      <c r="V24" s="624"/>
      <c r="W24" s="624"/>
      <c r="X24" s="624"/>
      <c r="Y24" s="625"/>
      <c r="Z24" s="626">
        <v>8.9</v>
      </c>
      <c r="AA24" s="626"/>
      <c r="AB24" s="626"/>
      <c r="AC24" s="626"/>
      <c r="AD24" s="627" t="s">
        <v>113</v>
      </c>
      <c r="AE24" s="627"/>
      <c r="AF24" s="627"/>
      <c r="AG24" s="627"/>
      <c r="AH24" s="627"/>
      <c r="AI24" s="627"/>
      <c r="AJ24" s="627"/>
      <c r="AK24" s="627"/>
      <c r="AL24" s="628" t="s">
        <v>113</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113</v>
      </c>
      <c r="BH24" s="624"/>
      <c r="BI24" s="624"/>
      <c r="BJ24" s="624"/>
      <c r="BK24" s="624"/>
      <c r="BL24" s="624"/>
      <c r="BM24" s="624"/>
      <c r="BN24" s="625"/>
      <c r="BO24" s="626" t="s">
        <v>113</v>
      </c>
      <c r="BP24" s="626"/>
      <c r="BQ24" s="626"/>
      <c r="BR24" s="626"/>
      <c r="BS24" s="627" t="s">
        <v>113</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2202353</v>
      </c>
      <c r="CS24" s="613"/>
      <c r="CT24" s="613"/>
      <c r="CU24" s="613"/>
      <c r="CV24" s="613"/>
      <c r="CW24" s="613"/>
      <c r="CX24" s="613"/>
      <c r="CY24" s="614"/>
      <c r="CZ24" s="617">
        <v>5.2</v>
      </c>
      <c r="DA24" s="618"/>
      <c r="DB24" s="618"/>
      <c r="DC24" s="634"/>
      <c r="DD24" s="655">
        <v>674753</v>
      </c>
      <c r="DE24" s="613"/>
      <c r="DF24" s="613"/>
      <c r="DG24" s="613"/>
      <c r="DH24" s="613"/>
      <c r="DI24" s="613"/>
      <c r="DJ24" s="613"/>
      <c r="DK24" s="614"/>
      <c r="DL24" s="655">
        <v>607093</v>
      </c>
      <c r="DM24" s="613"/>
      <c r="DN24" s="613"/>
      <c r="DO24" s="613"/>
      <c r="DP24" s="613"/>
      <c r="DQ24" s="613"/>
      <c r="DR24" s="613"/>
      <c r="DS24" s="613"/>
      <c r="DT24" s="613"/>
      <c r="DU24" s="613"/>
      <c r="DV24" s="614"/>
      <c r="DW24" s="617">
        <v>9.1999999999999993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10992860</v>
      </c>
      <c r="S25" s="624"/>
      <c r="T25" s="624"/>
      <c r="U25" s="624"/>
      <c r="V25" s="624"/>
      <c r="W25" s="624"/>
      <c r="X25" s="624"/>
      <c r="Y25" s="625"/>
      <c r="Z25" s="626">
        <v>22.4</v>
      </c>
      <c r="AA25" s="626"/>
      <c r="AB25" s="626"/>
      <c r="AC25" s="626"/>
      <c r="AD25" s="627">
        <v>6623907</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113</v>
      </c>
      <c r="BH25" s="624"/>
      <c r="BI25" s="624"/>
      <c r="BJ25" s="624"/>
      <c r="BK25" s="624"/>
      <c r="BL25" s="624"/>
      <c r="BM25" s="624"/>
      <c r="BN25" s="625"/>
      <c r="BO25" s="626" t="s">
        <v>113</v>
      </c>
      <c r="BP25" s="626"/>
      <c r="BQ25" s="626"/>
      <c r="BR25" s="626"/>
      <c r="BS25" s="627" t="s">
        <v>113</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1541138</v>
      </c>
      <c r="CS25" s="656"/>
      <c r="CT25" s="656"/>
      <c r="CU25" s="656"/>
      <c r="CV25" s="656"/>
      <c r="CW25" s="656"/>
      <c r="CX25" s="656"/>
      <c r="CY25" s="657"/>
      <c r="CZ25" s="628">
        <v>3.6</v>
      </c>
      <c r="DA25" s="653"/>
      <c r="DB25" s="653"/>
      <c r="DC25" s="658"/>
      <c r="DD25" s="632">
        <v>556690</v>
      </c>
      <c r="DE25" s="656"/>
      <c r="DF25" s="656"/>
      <c r="DG25" s="656"/>
      <c r="DH25" s="656"/>
      <c r="DI25" s="656"/>
      <c r="DJ25" s="656"/>
      <c r="DK25" s="657"/>
      <c r="DL25" s="632">
        <v>489104</v>
      </c>
      <c r="DM25" s="656"/>
      <c r="DN25" s="656"/>
      <c r="DO25" s="656"/>
      <c r="DP25" s="656"/>
      <c r="DQ25" s="656"/>
      <c r="DR25" s="656"/>
      <c r="DS25" s="656"/>
      <c r="DT25" s="656"/>
      <c r="DU25" s="656"/>
      <c r="DV25" s="657"/>
      <c r="DW25" s="628">
        <v>7.4</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113</v>
      </c>
      <c r="S26" s="624"/>
      <c r="T26" s="624"/>
      <c r="U26" s="624"/>
      <c r="V26" s="624"/>
      <c r="W26" s="624"/>
      <c r="X26" s="624"/>
      <c r="Y26" s="625"/>
      <c r="Z26" s="626" t="s">
        <v>113</v>
      </c>
      <c r="AA26" s="626"/>
      <c r="AB26" s="626"/>
      <c r="AC26" s="626"/>
      <c r="AD26" s="627" t="s">
        <v>113</v>
      </c>
      <c r="AE26" s="627"/>
      <c r="AF26" s="627"/>
      <c r="AG26" s="627"/>
      <c r="AH26" s="627"/>
      <c r="AI26" s="627"/>
      <c r="AJ26" s="627"/>
      <c r="AK26" s="627"/>
      <c r="AL26" s="628" t="s">
        <v>113</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113</v>
      </c>
      <c r="BH26" s="624"/>
      <c r="BI26" s="624"/>
      <c r="BJ26" s="624"/>
      <c r="BK26" s="624"/>
      <c r="BL26" s="624"/>
      <c r="BM26" s="624"/>
      <c r="BN26" s="625"/>
      <c r="BO26" s="626" t="s">
        <v>113</v>
      </c>
      <c r="BP26" s="626"/>
      <c r="BQ26" s="626"/>
      <c r="BR26" s="626"/>
      <c r="BS26" s="627" t="s">
        <v>113</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1038857</v>
      </c>
      <c r="CS26" s="624"/>
      <c r="CT26" s="624"/>
      <c r="CU26" s="624"/>
      <c r="CV26" s="624"/>
      <c r="CW26" s="624"/>
      <c r="CX26" s="624"/>
      <c r="CY26" s="625"/>
      <c r="CZ26" s="628">
        <v>2.4</v>
      </c>
      <c r="DA26" s="653"/>
      <c r="DB26" s="653"/>
      <c r="DC26" s="658"/>
      <c r="DD26" s="632">
        <v>207433</v>
      </c>
      <c r="DE26" s="624"/>
      <c r="DF26" s="624"/>
      <c r="DG26" s="624"/>
      <c r="DH26" s="624"/>
      <c r="DI26" s="624"/>
      <c r="DJ26" s="624"/>
      <c r="DK26" s="625"/>
      <c r="DL26" s="632" t="s">
        <v>113</v>
      </c>
      <c r="DM26" s="624"/>
      <c r="DN26" s="624"/>
      <c r="DO26" s="624"/>
      <c r="DP26" s="624"/>
      <c r="DQ26" s="624"/>
      <c r="DR26" s="624"/>
      <c r="DS26" s="624"/>
      <c r="DT26" s="624"/>
      <c r="DU26" s="624"/>
      <c r="DV26" s="625"/>
      <c r="DW26" s="628" t="s">
        <v>113</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53669</v>
      </c>
      <c r="S27" s="624"/>
      <c r="T27" s="624"/>
      <c r="U27" s="624"/>
      <c r="V27" s="624"/>
      <c r="W27" s="624"/>
      <c r="X27" s="624"/>
      <c r="Y27" s="625"/>
      <c r="Z27" s="626">
        <v>0.1</v>
      </c>
      <c r="AA27" s="626"/>
      <c r="AB27" s="626"/>
      <c r="AC27" s="626"/>
      <c r="AD27" s="627" t="s">
        <v>113</v>
      </c>
      <c r="AE27" s="627"/>
      <c r="AF27" s="627"/>
      <c r="AG27" s="627"/>
      <c r="AH27" s="627"/>
      <c r="AI27" s="627"/>
      <c r="AJ27" s="627"/>
      <c r="AK27" s="627"/>
      <c r="AL27" s="628" t="s">
        <v>113</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6131860</v>
      </c>
      <c r="BH27" s="624"/>
      <c r="BI27" s="624"/>
      <c r="BJ27" s="624"/>
      <c r="BK27" s="624"/>
      <c r="BL27" s="624"/>
      <c r="BM27" s="624"/>
      <c r="BN27" s="625"/>
      <c r="BO27" s="626">
        <v>100</v>
      </c>
      <c r="BP27" s="626"/>
      <c r="BQ27" s="626"/>
      <c r="BR27" s="626"/>
      <c r="BS27" s="627" t="s">
        <v>113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661215</v>
      </c>
      <c r="CS27" s="656"/>
      <c r="CT27" s="656"/>
      <c r="CU27" s="656"/>
      <c r="CV27" s="656"/>
      <c r="CW27" s="656"/>
      <c r="CX27" s="656"/>
      <c r="CY27" s="657"/>
      <c r="CZ27" s="628">
        <v>1.6</v>
      </c>
      <c r="DA27" s="653"/>
      <c r="DB27" s="653"/>
      <c r="DC27" s="658"/>
      <c r="DD27" s="632">
        <v>118063</v>
      </c>
      <c r="DE27" s="656"/>
      <c r="DF27" s="656"/>
      <c r="DG27" s="656"/>
      <c r="DH27" s="656"/>
      <c r="DI27" s="656"/>
      <c r="DJ27" s="656"/>
      <c r="DK27" s="657"/>
      <c r="DL27" s="632">
        <v>117989</v>
      </c>
      <c r="DM27" s="656"/>
      <c r="DN27" s="656"/>
      <c r="DO27" s="656"/>
      <c r="DP27" s="656"/>
      <c r="DQ27" s="656"/>
      <c r="DR27" s="656"/>
      <c r="DS27" s="656"/>
      <c r="DT27" s="656"/>
      <c r="DU27" s="656"/>
      <c r="DV27" s="657"/>
      <c r="DW27" s="628">
        <v>1.8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51997</v>
      </c>
      <c r="S28" s="624"/>
      <c r="T28" s="624"/>
      <c r="U28" s="624"/>
      <c r="V28" s="624"/>
      <c r="W28" s="624"/>
      <c r="X28" s="624"/>
      <c r="Y28" s="625"/>
      <c r="Z28" s="626">
        <v>0.1</v>
      </c>
      <c r="AA28" s="626"/>
      <c r="AB28" s="626"/>
      <c r="AC28" s="626"/>
      <c r="AD28" s="627" t="s">
        <v>113</v>
      </c>
      <c r="AE28" s="627"/>
      <c r="AF28" s="627"/>
      <c r="AG28" s="627"/>
      <c r="AH28" s="627"/>
      <c r="AI28" s="627"/>
      <c r="AJ28" s="627"/>
      <c r="AK28" s="627"/>
      <c r="AL28" s="628" t="s">
        <v>113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t="s">
        <v>113</v>
      </c>
      <c r="CS28" s="624"/>
      <c r="CT28" s="624"/>
      <c r="CU28" s="624"/>
      <c r="CV28" s="624"/>
      <c r="CW28" s="624"/>
      <c r="CX28" s="624"/>
      <c r="CY28" s="625"/>
      <c r="CZ28" s="628" t="s">
        <v>113</v>
      </c>
      <c r="DA28" s="653"/>
      <c r="DB28" s="653"/>
      <c r="DC28" s="658"/>
      <c r="DD28" s="632" t="s">
        <v>113</v>
      </c>
      <c r="DE28" s="624"/>
      <c r="DF28" s="624"/>
      <c r="DG28" s="624"/>
      <c r="DH28" s="624"/>
      <c r="DI28" s="624"/>
      <c r="DJ28" s="624"/>
      <c r="DK28" s="625"/>
      <c r="DL28" s="632" t="s">
        <v>113</v>
      </c>
      <c r="DM28" s="624"/>
      <c r="DN28" s="624"/>
      <c r="DO28" s="624"/>
      <c r="DP28" s="624"/>
      <c r="DQ28" s="624"/>
      <c r="DR28" s="624"/>
      <c r="DS28" s="624"/>
      <c r="DT28" s="624"/>
      <c r="DU28" s="624"/>
      <c r="DV28" s="625"/>
      <c r="DW28" s="628" t="s">
        <v>113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6895</v>
      </c>
      <c r="S29" s="624"/>
      <c r="T29" s="624"/>
      <c r="U29" s="624"/>
      <c r="V29" s="624"/>
      <c r="W29" s="624"/>
      <c r="X29" s="624"/>
      <c r="Y29" s="625"/>
      <c r="Z29" s="626">
        <v>0</v>
      </c>
      <c r="AA29" s="626"/>
      <c r="AB29" s="626"/>
      <c r="AC29" s="626"/>
      <c r="AD29" s="627" t="s">
        <v>113</v>
      </c>
      <c r="AE29" s="627"/>
      <c r="AF29" s="627"/>
      <c r="AG29" s="627"/>
      <c r="AH29" s="627"/>
      <c r="AI29" s="627"/>
      <c r="AJ29" s="627"/>
      <c r="AK29" s="627"/>
      <c r="AL29" s="628" t="s">
        <v>113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t="s">
        <v>113</v>
      </c>
      <c r="CS29" s="656"/>
      <c r="CT29" s="656"/>
      <c r="CU29" s="656"/>
      <c r="CV29" s="656"/>
      <c r="CW29" s="656"/>
      <c r="CX29" s="656"/>
      <c r="CY29" s="657"/>
      <c r="CZ29" s="628" t="s">
        <v>113</v>
      </c>
      <c r="DA29" s="653"/>
      <c r="DB29" s="653"/>
      <c r="DC29" s="658"/>
      <c r="DD29" s="632" t="s">
        <v>113</v>
      </c>
      <c r="DE29" s="656"/>
      <c r="DF29" s="656"/>
      <c r="DG29" s="656"/>
      <c r="DH29" s="656"/>
      <c r="DI29" s="656"/>
      <c r="DJ29" s="656"/>
      <c r="DK29" s="657"/>
      <c r="DL29" s="632" t="s">
        <v>113</v>
      </c>
      <c r="DM29" s="656"/>
      <c r="DN29" s="656"/>
      <c r="DO29" s="656"/>
      <c r="DP29" s="656"/>
      <c r="DQ29" s="656"/>
      <c r="DR29" s="656"/>
      <c r="DS29" s="656"/>
      <c r="DT29" s="656"/>
      <c r="DU29" s="656"/>
      <c r="DV29" s="657"/>
      <c r="DW29" s="628" t="s">
        <v>113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7837766</v>
      </c>
      <c r="S30" s="624"/>
      <c r="T30" s="624"/>
      <c r="U30" s="624"/>
      <c r="V30" s="624"/>
      <c r="W30" s="624"/>
      <c r="X30" s="624"/>
      <c r="Y30" s="625"/>
      <c r="Z30" s="626">
        <v>16</v>
      </c>
      <c r="AA30" s="626"/>
      <c r="AB30" s="626"/>
      <c r="AC30" s="626"/>
      <c r="AD30" s="627" t="s">
        <v>113</v>
      </c>
      <c r="AE30" s="627"/>
      <c r="AF30" s="627"/>
      <c r="AG30" s="627"/>
      <c r="AH30" s="627"/>
      <c r="AI30" s="627"/>
      <c r="AJ30" s="627"/>
      <c r="AK30" s="627"/>
      <c r="AL30" s="628" t="s">
        <v>113</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t="s">
        <v>113</v>
      </c>
      <c r="CS30" s="624"/>
      <c r="CT30" s="624"/>
      <c r="CU30" s="624"/>
      <c r="CV30" s="624"/>
      <c r="CW30" s="624"/>
      <c r="CX30" s="624"/>
      <c r="CY30" s="625"/>
      <c r="CZ30" s="628" t="s">
        <v>113</v>
      </c>
      <c r="DA30" s="653"/>
      <c r="DB30" s="653"/>
      <c r="DC30" s="658"/>
      <c r="DD30" s="632" t="s">
        <v>113</v>
      </c>
      <c r="DE30" s="624"/>
      <c r="DF30" s="624"/>
      <c r="DG30" s="624"/>
      <c r="DH30" s="624"/>
      <c r="DI30" s="624"/>
      <c r="DJ30" s="624"/>
      <c r="DK30" s="625"/>
      <c r="DL30" s="632" t="s">
        <v>113</v>
      </c>
      <c r="DM30" s="624"/>
      <c r="DN30" s="624"/>
      <c r="DO30" s="624"/>
      <c r="DP30" s="624"/>
      <c r="DQ30" s="624"/>
      <c r="DR30" s="624"/>
      <c r="DS30" s="624"/>
      <c r="DT30" s="624"/>
      <c r="DU30" s="624"/>
      <c r="DV30" s="625"/>
      <c r="DW30" s="628" t="s">
        <v>113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113</v>
      </c>
      <c r="S31" s="624"/>
      <c r="T31" s="624"/>
      <c r="U31" s="624"/>
      <c r="V31" s="624"/>
      <c r="W31" s="624"/>
      <c r="X31" s="624"/>
      <c r="Y31" s="625"/>
      <c r="Z31" s="626" t="s">
        <v>113</v>
      </c>
      <c r="AA31" s="626"/>
      <c r="AB31" s="626"/>
      <c r="AC31" s="626"/>
      <c r="AD31" s="627" t="s">
        <v>113</v>
      </c>
      <c r="AE31" s="627"/>
      <c r="AF31" s="627"/>
      <c r="AG31" s="627"/>
      <c r="AH31" s="627"/>
      <c r="AI31" s="627"/>
      <c r="AJ31" s="627"/>
      <c r="AK31" s="627"/>
      <c r="AL31" s="628" t="s">
        <v>113</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100</v>
      </c>
      <c r="BH31" s="667"/>
      <c r="BI31" s="667"/>
      <c r="BJ31" s="667"/>
      <c r="BK31" s="667"/>
      <c r="BL31" s="667"/>
      <c r="BM31" s="618">
        <v>100</v>
      </c>
      <c r="BN31" s="667"/>
      <c r="BO31" s="667"/>
      <c r="BP31" s="667"/>
      <c r="BQ31" s="668"/>
      <c r="BR31" s="670">
        <v>100</v>
      </c>
      <c r="BS31" s="667"/>
      <c r="BT31" s="667"/>
      <c r="BU31" s="667"/>
      <c r="BV31" s="667"/>
      <c r="BW31" s="667"/>
      <c r="BX31" s="618">
        <v>99.9</v>
      </c>
      <c r="BY31" s="667"/>
      <c r="BZ31" s="667"/>
      <c r="CA31" s="667"/>
      <c r="CB31" s="668"/>
      <c r="CD31" s="663"/>
      <c r="CE31" s="664"/>
      <c r="CF31" s="620" t="s">
        <v>300</v>
      </c>
      <c r="CG31" s="621"/>
      <c r="CH31" s="621"/>
      <c r="CI31" s="621"/>
      <c r="CJ31" s="621"/>
      <c r="CK31" s="621"/>
      <c r="CL31" s="621"/>
      <c r="CM31" s="621"/>
      <c r="CN31" s="621"/>
      <c r="CO31" s="621"/>
      <c r="CP31" s="621"/>
      <c r="CQ31" s="622"/>
      <c r="CR31" s="623" t="s">
        <v>113</v>
      </c>
      <c r="CS31" s="656"/>
      <c r="CT31" s="656"/>
      <c r="CU31" s="656"/>
      <c r="CV31" s="656"/>
      <c r="CW31" s="656"/>
      <c r="CX31" s="656"/>
      <c r="CY31" s="657"/>
      <c r="CZ31" s="628" t="s">
        <v>113</v>
      </c>
      <c r="DA31" s="653"/>
      <c r="DB31" s="653"/>
      <c r="DC31" s="658"/>
      <c r="DD31" s="632" t="s">
        <v>113</v>
      </c>
      <c r="DE31" s="656"/>
      <c r="DF31" s="656"/>
      <c r="DG31" s="656"/>
      <c r="DH31" s="656"/>
      <c r="DI31" s="656"/>
      <c r="DJ31" s="656"/>
      <c r="DK31" s="657"/>
      <c r="DL31" s="632" t="s">
        <v>113</v>
      </c>
      <c r="DM31" s="656"/>
      <c r="DN31" s="656"/>
      <c r="DO31" s="656"/>
      <c r="DP31" s="656"/>
      <c r="DQ31" s="656"/>
      <c r="DR31" s="656"/>
      <c r="DS31" s="656"/>
      <c r="DT31" s="656"/>
      <c r="DU31" s="656"/>
      <c r="DV31" s="657"/>
      <c r="DW31" s="628" t="s">
        <v>113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2861179</v>
      </c>
      <c r="S32" s="624"/>
      <c r="T32" s="624"/>
      <c r="U32" s="624"/>
      <c r="V32" s="624"/>
      <c r="W32" s="624"/>
      <c r="X32" s="624"/>
      <c r="Y32" s="625"/>
      <c r="Z32" s="626">
        <v>5.8</v>
      </c>
      <c r="AA32" s="626"/>
      <c r="AB32" s="626"/>
      <c r="AC32" s="626"/>
      <c r="AD32" s="627" t="s">
        <v>113</v>
      </c>
      <c r="AE32" s="627"/>
      <c r="AF32" s="627"/>
      <c r="AG32" s="627"/>
      <c r="AH32" s="627"/>
      <c r="AI32" s="627"/>
      <c r="AJ32" s="627"/>
      <c r="AK32" s="627"/>
      <c r="AL32" s="628" t="s">
        <v>113</v>
      </c>
      <c r="AM32" s="629"/>
      <c r="AN32" s="629"/>
      <c r="AO32" s="630"/>
      <c r="AP32" s="673"/>
      <c r="AQ32" s="674"/>
      <c r="AR32" s="674"/>
      <c r="AS32" s="674"/>
      <c r="AT32" s="678"/>
      <c r="AU32" s="202" t="s">
        <v>302</v>
      </c>
      <c r="AX32" s="620" t="s">
        <v>303</v>
      </c>
      <c r="AY32" s="621"/>
      <c r="AZ32" s="621"/>
      <c r="BA32" s="621"/>
      <c r="BB32" s="621"/>
      <c r="BC32" s="621"/>
      <c r="BD32" s="621"/>
      <c r="BE32" s="621"/>
      <c r="BF32" s="622"/>
      <c r="BG32" s="680">
        <v>99.9</v>
      </c>
      <c r="BH32" s="656"/>
      <c r="BI32" s="656"/>
      <c r="BJ32" s="656"/>
      <c r="BK32" s="656"/>
      <c r="BL32" s="656"/>
      <c r="BM32" s="629">
        <v>99.8</v>
      </c>
      <c r="BN32" s="656"/>
      <c r="BO32" s="656"/>
      <c r="BP32" s="656"/>
      <c r="BQ32" s="669"/>
      <c r="BR32" s="680">
        <v>100</v>
      </c>
      <c r="BS32" s="656"/>
      <c r="BT32" s="656"/>
      <c r="BU32" s="656"/>
      <c r="BV32" s="656"/>
      <c r="BW32" s="656"/>
      <c r="BX32" s="629">
        <v>99.4</v>
      </c>
      <c r="BY32" s="656"/>
      <c r="BZ32" s="656"/>
      <c r="CA32" s="656"/>
      <c r="CB32" s="669"/>
      <c r="CD32" s="665"/>
      <c r="CE32" s="666"/>
      <c r="CF32" s="620" t="s">
        <v>304</v>
      </c>
      <c r="CG32" s="621"/>
      <c r="CH32" s="621"/>
      <c r="CI32" s="621"/>
      <c r="CJ32" s="621"/>
      <c r="CK32" s="621"/>
      <c r="CL32" s="621"/>
      <c r="CM32" s="621"/>
      <c r="CN32" s="621"/>
      <c r="CO32" s="621"/>
      <c r="CP32" s="621"/>
      <c r="CQ32" s="622"/>
      <c r="CR32" s="623" t="s">
        <v>113</v>
      </c>
      <c r="CS32" s="624"/>
      <c r="CT32" s="624"/>
      <c r="CU32" s="624"/>
      <c r="CV32" s="624"/>
      <c r="CW32" s="624"/>
      <c r="CX32" s="624"/>
      <c r="CY32" s="625"/>
      <c r="CZ32" s="628" t="s">
        <v>113</v>
      </c>
      <c r="DA32" s="653"/>
      <c r="DB32" s="653"/>
      <c r="DC32" s="658"/>
      <c r="DD32" s="632" t="s">
        <v>113</v>
      </c>
      <c r="DE32" s="624"/>
      <c r="DF32" s="624"/>
      <c r="DG32" s="624"/>
      <c r="DH32" s="624"/>
      <c r="DI32" s="624"/>
      <c r="DJ32" s="624"/>
      <c r="DK32" s="625"/>
      <c r="DL32" s="632" t="s">
        <v>113</v>
      </c>
      <c r="DM32" s="624"/>
      <c r="DN32" s="624"/>
      <c r="DO32" s="624"/>
      <c r="DP32" s="624"/>
      <c r="DQ32" s="624"/>
      <c r="DR32" s="624"/>
      <c r="DS32" s="624"/>
      <c r="DT32" s="624"/>
      <c r="DU32" s="624"/>
      <c r="DV32" s="625"/>
      <c r="DW32" s="628" t="s">
        <v>113</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433596</v>
      </c>
      <c r="S33" s="624"/>
      <c r="T33" s="624"/>
      <c r="U33" s="624"/>
      <c r="V33" s="624"/>
      <c r="W33" s="624"/>
      <c r="X33" s="624"/>
      <c r="Y33" s="625"/>
      <c r="Z33" s="626">
        <v>0.9</v>
      </c>
      <c r="AA33" s="626"/>
      <c r="AB33" s="626"/>
      <c r="AC33" s="626"/>
      <c r="AD33" s="627" t="s">
        <v>113</v>
      </c>
      <c r="AE33" s="627"/>
      <c r="AF33" s="627"/>
      <c r="AG33" s="627"/>
      <c r="AH33" s="627"/>
      <c r="AI33" s="627"/>
      <c r="AJ33" s="627"/>
      <c r="AK33" s="627"/>
      <c r="AL33" s="628" t="s">
        <v>113</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100</v>
      </c>
      <c r="BH33" s="682"/>
      <c r="BI33" s="682"/>
      <c r="BJ33" s="682"/>
      <c r="BK33" s="682"/>
      <c r="BL33" s="682"/>
      <c r="BM33" s="683">
        <v>100</v>
      </c>
      <c r="BN33" s="682"/>
      <c r="BO33" s="682"/>
      <c r="BP33" s="682"/>
      <c r="BQ33" s="684"/>
      <c r="BR33" s="681">
        <v>100</v>
      </c>
      <c r="BS33" s="682"/>
      <c r="BT33" s="682"/>
      <c r="BU33" s="682"/>
      <c r="BV33" s="682"/>
      <c r="BW33" s="682"/>
      <c r="BX33" s="683">
        <v>100</v>
      </c>
      <c r="BY33" s="682"/>
      <c r="BZ33" s="682"/>
      <c r="CA33" s="682"/>
      <c r="CB33" s="684"/>
      <c r="CD33" s="620" t="s">
        <v>307</v>
      </c>
      <c r="CE33" s="621"/>
      <c r="CF33" s="621"/>
      <c r="CG33" s="621"/>
      <c r="CH33" s="621"/>
      <c r="CI33" s="621"/>
      <c r="CJ33" s="621"/>
      <c r="CK33" s="621"/>
      <c r="CL33" s="621"/>
      <c r="CM33" s="621"/>
      <c r="CN33" s="621"/>
      <c r="CO33" s="621"/>
      <c r="CP33" s="621"/>
      <c r="CQ33" s="622"/>
      <c r="CR33" s="623">
        <v>24041845</v>
      </c>
      <c r="CS33" s="656"/>
      <c r="CT33" s="656"/>
      <c r="CU33" s="656"/>
      <c r="CV33" s="656"/>
      <c r="CW33" s="656"/>
      <c r="CX33" s="656"/>
      <c r="CY33" s="657"/>
      <c r="CZ33" s="628">
        <v>56.6</v>
      </c>
      <c r="DA33" s="653"/>
      <c r="DB33" s="653"/>
      <c r="DC33" s="658"/>
      <c r="DD33" s="632">
        <v>11311578</v>
      </c>
      <c r="DE33" s="656"/>
      <c r="DF33" s="656"/>
      <c r="DG33" s="656"/>
      <c r="DH33" s="656"/>
      <c r="DI33" s="656"/>
      <c r="DJ33" s="656"/>
      <c r="DK33" s="657"/>
      <c r="DL33" s="632">
        <v>3188740</v>
      </c>
      <c r="DM33" s="656"/>
      <c r="DN33" s="656"/>
      <c r="DO33" s="656"/>
      <c r="DP33" s="656"/>
      <c r="DQ33" s="656"/>
      <c r="DR33" s="656"/>
      <c r="DS33" s="656"/>
      <c r="DT33" s="656"/>
      <c r="DU33" s="656"/>
      <c r="DV33" s="657"/>
      <c r="DW33" s="628">
        <v>48.1</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11552</v>
      </c>
      <c r="S34" s="624"/>
      <c r="T34" s="624"/>
      <c r="U34" s="624"/>
      <c r="V34" s="624"/>
      <c r="W34" s="624"/>
      <c r="X34" s="624"/>
      <c r="Y34" s="625"/>
      <c r="Z34" s="626">
        <v>0</v>
      </c>
      <c r="AA34" s="626"/>
      <c r="AB34" s="626"/>
      <c r="AC34" s="626"/>
      <c r="AD34" s="627" t="s">
        <v>113</v>
      </c>
      <c r="AE34" s="627"/>
      <c r="AF34" s="627"/>
      <c r="AG34" s="627"/>
      <c r="AH34" s="627"/>
      <c r="AI34" s="627"/>
      <c r="AJ34" s="627"/>
      <c r="AK34" s="627"/>
      <c r="AL34" s="628" t="s">
        <v>113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3493133</v>
      </c>
      <c r="CS34" s="624"/>
      <c r="CT34" s="624"/>
      <c r="CU34" s="624"/>
      <c r="CV34" s="624"/>
      <c r="CW34" s="624"/>
      <c r="CX34" s="624"/>
      <c r="CY34" s="625"/>
      <c r="CZ34" s="628">
        <v>8.1999999999999993</v>
      </c>
      <c r="DA34" s="653"/>
      <c r="DB34" s="653"/>
      <c r="DC34" s="658"/>
      <c r="DD34" s="632">
        <v>2308772</v>
      </c>
      <c r="DE34" s="624"/>
      <c r="DF34" s="624"/>
      <c r="DG34" s="624"/>
      <c r="DH34" s="624"/>
      <c r="DI34" s="624"/>
      <c r="DJ34" s="624"/>
      <c r="DK34" s="625"/>
      <c r="DL34" s="632">
        <v>1341237</v>
      </c>
      <c r="DM34" s="624"/>
      <c r="DN34" s="624"/>
      <c r="DO34" s="624"/>
      <c r="DP34" s="624"/>
      <c r="DQ34" s="624"/>
      <c r="DR34" s="624"/>
      <c r="DS34" s="624"/>
      <c r="DT34" s="624"/>
      <c r="DU34" s="624"/>
      <c r="DV34" s="625"/>
      <c r="DW34" s="628">
        <v>20.2</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11123108</v>
      </c>
      <c r="S35" s="624"/>
      <c r="T35" s="624"/>
      <c r="U35" s="624"/>
      <c r="V35" s="624"/>
      <c r="W35" s="624"/>
      <c r="X35" s="624"/>
      <c r="Y35" s="625"/>
      <c r="Z35" s="626">
        <v>22.7</v>
      </c>
      <c r="AA35" s="626"/>
      <c r="AB35" s="626"/>
      <c r="AC35" s="626"/>
      <c r="AD35" s="627" t="s">
        <v>113</v>
      </c>
      <c r="AE35" s="627"/>
      <c r="AF35" s="627"/>
      <c r="AG35" s="627"/>
      <c r="AH35" s="627"/>
      <c r="AI35" s="627"/>
      <c r="AJ35" s="627"/>
      <c r="AK35" s="627"/>
      <c r="AL35" s="628" t="s">
        <v>113</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293615</v>
      </c>
      <c r="CS35" s="656"/>
      <c r="CT35" s="656"/>
      <c r="CU35" s="656"/>
      <c r="CV35" s="656"/>
      <c r="CW35" s="656"/>
      <c r="CX35" s="656"/>
      <c r="CY35" s="657"/>
      <c r="CZ35" s="628">
        <v>0.7</v>
      </c>
      <c r="DA35" s="653"/>
      <c r="DB35" s="653"/>
      <c r="DC35" s="658"/>
      <c r="DD35" s="632">
        <v>108513</v>
      </c>
      <c r="DE35" s="656"/>
      <c r="DF35" s="656"/>
      <c r="DG35" s="656"/>
      <c r="DH35" s="656"/>
      <c r="DI35" s="656"/>
      <c r="DJ35" s="656"/>
      <c r="DK35" s="657"/>
      <c r="DL35" s="632">
        <v>76774</v>
      </c>
      <c r="DM35" s="656"/>
      <c r="DN35" s="656"/>
      <c r="DO35" s="656"/>
      <c r="DP35" s="656"/>
      <c r="DQ35" s="656"/>
      <c r="DR35" s="656"/>
      <c r="DS35" s="656"/>
      <c r="DT35" s="656"/>
      <c r="DU35" s="656"/>
      <c r="DV35" s="657"/>
      <c r="DW35" s="628">
        <v>1.2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13494284</v>
      </c>
      <c r="S36" s="624"/>
      <c r="T36" s="624"/>
      <c r="U36" s="624"/>
      <c r="V36" s="624"/>
      <c r="W36" s="624"/>
      <c r="X36" s="624"/>
      <c r="Y36" s="625"/>
      <c r="Z36" s="626">
        <v>27.5</v>
      </c>
      <c r="AA36" s="626"/>
      <c r="AB36" s="626"/>
      <c r="AC36" s="626"/>
      <c r="AD36" s="627" t="s">
        <v>113</v>
      </c>
      <c r="AE36" s="627"/>
      <c r="AF36" s="627"/>
      <c r="AG36" s="627"/>
      <c r="AH36" s="627"/>
      <c r="AI36" s="627"/>
      <c r="AJ36" s="627"/>
      <c r="AK36" s="627"/>
      <c r="AL36" s="628" t="s">
        <v>113</v>
      </c>
      <c r="AM36" s="629"/>
      <c r="AN36" s="629"/>
      <c r="AO36" s="630"/>
      <c r="AP36" s="210"/>
      <c r="AQ36" s="689" t="s">
        <v>315</v>
      </c>
      <c r="AR36" s="690"/>
      <c r="AS36" s="690"/>
      <c r="AT36" s="690"/>
      <c r="AU36" s="690"/>
      <c r="AV36" s="690"/>
      <c r="AW36" s="690"/>
      <c r="AX36" s="690"/>
      <c r="AY36" s="691"/>
      <c r="AZ36" s="612">
        <v>2510195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90294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2130782</v>
      </c>
      <c r="CS36" s="624"/>
      <c r="CT36" s="624"/>
      <c r="CU36" s="624"/>
      <c r="CV36" s="624"/>
      <c r="CW36" s="624"/>
      <c r="CX36" s="624"/>
      <c r="CY36" s="625"/>
      <c r="CZ36" s="628">
        <v>5</v>
      </c>
      <c r="DA36" s="653"/>
      <c r="DB36" s="653"/>
      <c r="DC36" s="658"/>
      <c r="DD36" s="632">
        <v>1587710</v>
      </c>
      <c r="DE36" s="624"/>
      <c r="DF36" s="624"/>
      <c r="DG36" s="624"/>
      <c r="DH36" s="624"/>
      <c r="DI36" s="624"/>
      <c r="DJ36" s="624"/>
      <c r="DK36" s="625"/>
      <c r="DL36" s="632">
        <v>1328845</v>
      </c>
      <c r="DM36" s="624"/>
      <c r="DN36" s="624"/>
      <c r="DO36" s="624"/>
      <c r="DP36" s="624"/>
      <c r="DQ36" s="624"/>
      <c r="DR36" s="624"/>
      <c r="DS36" s="624"/>
      <c r="DT36" s="624"/>
      <c r="DU36" s="624"/>
      <c r="DV36" s="625"/>
      <c r="DW36" s="628">
        <v>20.100000000000001</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2129341</v>
      </c>
      <c r="S37" s="624"/>
      <c r="T37" s="624"/>
      <c r="U37" s="624"/>
      <c r="V37" s="624"/>
      <c r="W37" s="624"/>
      <c r="X37" s="624"/>
      <c r="Y37" s="625"/>
      <c r="Z37" s="626">
        <v>4.3</v>
      </c>
      <c r="AA37" s="626"/>
      <c r="AB37" s="626"/>
      <c r="AC37" s="626"/>
      <c r="AD37" s="627">
        <v>37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1625897</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90294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753539</v>
      </c>
      <c r="CS37" s="656"/>
      <c r="CT37" s="656"/>
      <c r="CU37" s="656"/>
      <c r="CV37" s="656"/>
      <c r="CW37" s="656"/>
      <c r="CX37" s="656"/>
      <c r="CY37" s="657"/>
      <c r="CZ37" s="628">
        <v>1.8</v>
      </c>
      <c r="DA37" s="653"/>
      <c r="DB37" s="653"/>
      <c r="DC37" s="658"/>
      <c r="DD37" s="632">
        <v>753539</v>
      </c>
      <c r="DE37" s="656"/>
      <c r="DF37" s="656"/>
      <c r="DG37" s="656"/>
      <c r="DH37" s="656"/>
      <c r="DI37" s="656"/>
      <c r="DJ37" s="656"/>
      <c r="DK37" s="657"/>
      <c r="DL37" s="632">
        <v>750403</v>
      </c>
      <c r="DM37" s="656"/>
      <c r="DN37" s="656"/>
      <c r="DO37" s="656"/>
      <c r="DP37" s="656"/>
      <c r="DQ37" s="656"/>
      <c r="DR37" s="656"/>
      <c r="DS37" s="656"/>
      <c r="DT37" s="656"/>
      <c r="DU37" s="656"/>
      <c r="DV37" s="657"/>
      <c r="DW37" s="628">
        <v>11.3</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t="s">
        <v>113</v>
      </c>
      <c r="S38" s="624"/>
      <c r="T38" s="624"/>
      <c r="U38" s="624"/>
      <c r="V38" s="624"/>
      <c r="W38" s="624"/>
      <c r="X38" s="624"/>
      <c r="Y38" s="625"/>
      <c r="Z38" s="626" t="s">
        <v>113</v>
      </c>
      <c r="AA38" s="626"/>
      <c r="AB38" s="626"/>
      <c r="AC38" s="626"/>
      <c r="AD38" s="627" t="s">
        <v>113</v>
      </c>
      <c r="AE38" s="627"/>
      <c r="AF38" s="627"/>
      <c r="AG38" s="627"/>
      <c r="AH38" s="627"/>
      <c r="AI38" s="627"/>
      <c r="AJ38" s="627"/>
      <c r="AK38" s="627"/>
      <c r="AL38" s="628" t="s">
        <v>113</v>
      </c>
      <c r="AM38" s="629"/>
      <c r="AN38" s="629"/>
      <c r="AO38" s="630"/>
      <c r="AQ38" s="686" t="s">
        <v>323</v>
      </c>
      <c r="AR38" s="687"/>
      <c r="AS38" s="687"/>
      <c r="AT38" s="687"/>
      <c r="AU38" s="687"/>
      <c r="AV38" s="687"/>
      <c r="AW38" s="687"/>
      <c r="AX38" s="687"/>
      <c r="AY38" s="688"/>
      <c r="AZ38" s="623">
        <v>352919</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1708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2424766</v>
      </c>
      <c r="CS38" s="624"/>
      <c r="CT38" s="624"/>
      <c r="CU38" s="624"/>
      <c r="CV38" s="624"/>
      <c r="CW38" s="624"/>
      <c r="CX38" s="624"/>
      <c r="CY38" s="625"/>
      <c r="CZ38" s="628">
        <v>5.7</v>
      </c>
      <c r="DA38" s="653"/>
      <c r="DB38" s="653"/>
      <c r="DC38" s="658"/>
      <c r="DD38" s="632">
        <v>862967</v>
      </c>
      <c r="DE38" s="624"/>
      <c r="DF38" s="624"/>
      <c r="DG38" s="624"/>
      <c r="DH38" s="624"/>
      <c r="DI38" s="624"/>
      <c r="DJ38" s="624"/>
      <c r="DK38" s="625"/>
      <c r="DL38" s="632">
        <v>441884</v>
      </c>
      <c r="DM38" s="624"/>
      <c r="DN38" s="624"/>
      <c r="DO38" s="624"/>
      <c r="DP38" s="624"/>
      <c r="DQ38" s="624"/>
      <c r="DR38" s="624"/>
      <c r="DS38" s="624"/>
      <c r="DT38" s="624"/>
      <c r="DU38" s="624"/>
      <c r="DV38" s="625"/>
      <c r="DW38" s="628">
        <v>6.7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113</v>
      </c>
      <c r="S39" s="624"/>
      <c r="T39" s="624"/>
      <c r="U39" s="624"/>
      <c r="V39" s="624"/>
      <c r="W39" s="624"/>
      <c r="X39" s="624"/>
      <c r="Y39" s="625"/>
      <c r="Z39" s="626" t="s">
        <v>113</v>
      </c>
      <c r="AA39" s="626"/>
      <c r="AB39" s="626"/>
      <c r="AC39" s="626"/>
      <c r="AD39" s="627" t="s">
        <v>113</v>
      </c>
      <c r="AE39" s="627"/>
      <c r="AF39" s="627"/>
      <c r="AG39" s="627"/>
      <c r="AH39" s="627"/>
      <c r="AI39" s="627"/>
      <c r="AJ39" s="627"/>
      <c r="AK39" s="627"/>
      <c r="AL39" s="628" t="s">
        <v>113</v>
      </c>
      <c r="AM39" s="629"/>
      <c r="AN39" s="629"/>
      <c r="AO39" s="630"/>
      <c r="AQ39" s="686" t="s">
        <v>327</v>
      </c>
      <c r="AR39" s="687"/>
      <c r="AS39" s="687"/>
      <c r="AT39" s="687"/>
      <c r="AU39" s="687"/>
      <c r="AV39" s="687"/>
      <c r="AW39" s="687"/>
      <c r="AX39" s="687"/>
      <c r="AY39" s="688"/>
      <c r="AZ39" s="623">
        <v>92222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2870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15584549</v>
      </c>
      <c r="CS39" s="656"/>
      <c r="CT39" s="656"/>
      <c r="CU39" s="656"/>
      <c r="CV39" s="656"/>
      <c r="CW39" s="656"/>
      <c r="CX39" s="656"/>
      <c r="CY39" s="657"/>
      <c r="CZ39" s="628">
        <v>36.700000000000003</v>
      </c>
      <c r="DA39" s="653"/>
      <c r="DB39" s="653"/>
      <c r="DC39" s="658"/>
      <c r="DD39" s="632">
        <v>6443616</v>
      </c>
      <c r="DE39" s="656"/>
      <c r="DF39" s="656"/>
      <c r="DG39" s="656"/>
      <c r="DH39" s="656"/>
      <c r="DI39" s="656"/>
      <c r="DJ39" s="656"/>
      <c r="DK39" s="657"/>
      <c r="DL39" s="632" t="s">
        <v>113</v>
      </c>
      <c r="DM39" s="656"/>
      <c r="DN39" s="656"/>
      <c r="DO39" s="656"/>
      <c r="DP39" s="656"/>
      <c r="DQ39" s="656"/>
      <c r="DR39" s="656"/>
      <c r="DS39" s="656"/>
      <c r="DT39" s="656"/>
      <c r="DU39" s="656"/>
      <c r="DV39" s="657"/>
      <c r="DW39" s="628" t="s">
        <v>113</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113</v>
      </c>
      <c r="S40" s="624"/>
      <c r="T40" s="624"/>
      <c r="U40" s="624"/>
      <c r="V40" s="624"/>
      <c r="W40" s="624"/>
      <c r="X40" s="624"/>
      <c r="Y40" s="625"/>
      <c r="Z40" s="626" t="s">
        <v>113</v>
      </c>
      <c r="AA40" s="626"/>
      <c r="AB40" s="626"/>
      <c r="AC40" s="626"/>
      <c r="AD40" s="627" t="s">
        <v>113</v>
      </c>
      <c r="AE40" s="627"/>
      <c r="AF40" s="627"/>
      <c r="AG40" s="627"/>
      <c r="AH40" s="627"/>
      <c r="AI40" s="627"/>
      <c r="AJ40" s="627"/>
      <c r="AK40" s="627"/>
      <c r="AL40" s="628" t="s">
        <v>113</v>
      </c>
      <c r="AM40" s="629"/>
      <c r="AN40" s="629"/>
      <c r="AO40" s="630"/>
      <c r="AQ40" s="686" t="s">
        <v>331</v>
      </c>
      <c r="AR40" s="687"/>
      <c r="AS40" s="687"/>
      <c r="AT40" s="687"/>
      <c r="AU40" s="687"/>
      <c r="AV40" s="687"/>
      <c r="AW40" s="687"/>
      <c r="AX40" s="687"/>
      <c r="AY40" s="688"/>
      <c r="AZ40" s="623">
        <v>47903</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115000</v>
      </c>
      <c r="CS40" s="624"/>
      <c r="CT40" s="624"/>
      <c r="CU40" s="624"/>
      <c r="CV40" s="624"/>
      <c r="CW40" s="624"/>
      <c r="CX40" s="624"/>
      <c r="CY40" s="625"/>
      <c r="CZ40" s="628">
        <v>0.3</v>
      </c>
      <c r="DA40" s="653"/>
      <c r="DB40" s="653"/>
      <c r="DC40" s="658"/>
      <c r="DD40" s="632" t="s">
        <v>113</v>
      </c>
      <c r="DE40" s="624"/>
      <c r="DF40" s="624"/>
      <c r="DG40" s="624"/>
      <c r="DH40" s="624"/>
      <c r="DI40" s="624"/>
      <c r="DJ40" s="624"/>
      <c r="DK40" s="625"/>
      <c r="DL40" s="632" t="s">
        <v>113</v>
      </c>
      <c r="DM40" s="624"/>
      <c r="DN40" s="624"/>
      <c r="DO40" s="624"/>
      <c r="DP40" s="624"/>
      <c r="DQ40" s="624"/>
      <c r="DR40" s="624"/>
      <c r="DS40" s="624"/>
      <c r="DT40" s="624"/>
      <c r="DU40" s="624"/>
      <c r="DV40" s="625"/>
      <c r="DW40" s="628" t="s">
        <v>113</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48996247</v>
      </c>
      <c r="S41" s="696"/>
      <c r="T41" s="696"/>
      <c r="U41" s="696"/>
      <c r="V41" s="696"/>
      <c r="W41" s="696"/>
      <c r="X41" s="696"/>
      <c r="Y41" s="700"/>
      <c r="Z41" s="701">
        <v>100</v>
      </c>
      <c r="AA41" s="701"/>
      <c r="AB41" s="701"/>
      <c r="AC41" s="701"/>
      <c r="AD41" s="702">
        <v>6623944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138648</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60</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113</v>
      </c>
      <c r="CS41" s="656"/>
      <c r="CT41" s="656"/>
      <c r="CU41" s="656"/>
      <c r="CV41" s="656"/>
      <c r="CW41" s="656"/>
      <c r="CX41" s="656"/>
      <c r="CY41" s="657"/>
      <c r="CZ41" s="628" t="s">
        <v>113</v>
      </c>
      <c r="DA41" s="653"/>
      <c r="DB41" s="653"/>
      <c r="DC41" s="658"/>
      <c r="DD41" s="632" t="s">
        <v>113</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327</v>
      </c>
      <c r="AR42" s="693"/>
      <c r="AS42" s="693"/>
      <c r="AT42" s="693"/>
      <c r="AU42" s="693"/>
      <c r="AV42" s="693"/>
      <c r="AW42" s="693"/>
      <c r="AX42" s="693"/>
      <c r="AY42" s="694"/>
      <c r="AZ42" s="695">
        <v>252606</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502</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16230977</v>
      </c>
      <c r="CS42" s="656"/>
      <c r="CT42" s="656"/>
      <c r="CU42" s="656"/>
      <c r="CV42" s="656"/>
      <c r="CW42" s="656"/>
      <c r="CX42" s="656"/>
      <c r="CY42" s="657"/>
      <c r="CZ42" s="628">
        <v>38.200000000000003</v>
      </c>
      <c r="DA42" s="653"/>
      <c r="DB42" s="653"/>
      <c r="DC42" s="658"/>
      <c r="DD42" s="632">
        <v>2129897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t="s">
        <v>113</v>
      </c>
      <c r="CS43" s="656"/>
      <c r="CT43" s="656"/>
      <c r="CU43" s="656"/>
      <c r="CV43" s="656"/>
      <c r="CW43" s="656"/>
      <c r="CX43" s="656"/>
      <c r="CY43" s="657"/>
      <c r="CZ43" s="628" t="s">
        <v>113</v>
      </c>
      <c r="DA43" s="653"/>
      <c r="DB43" s="653"/>
      <c r="DC43" s="658"/>
      <c r="DD43" s="632" t="s">
        <v>113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344</v>
      </c>
      <c r="CG44" s="621"/>
      <c r="CH44" s="621"/>
      <c r="CI44" s="621"/>
      <c r="CJ44" s="621"/>
      <c r="CK44" s="621"/>
      <c r="CL44" s="621"/>
      <c r="CM44" s="621"/>
      <c r="CN44" s="621"/>
      <c r="CO44" s="621"/>
      <c r="CP44" s="621"/>
      <c r="CQ44" s="622"/>
      <c r="CR44" s="623">
        <v>15888030</v>
      </c>
      <c r="CS44" s="624"/>
      <c r="CT44" s="624"/>
      <c r="CU44" s="624"/>
      <c r="CV44" s="624"/>
      <c r="CW44" s="624"/>
      <c r="CX44" s="624"/>
      <c r="CY44" s="625"/>
      <c r="CZ44" s="628">
        <v>37.4</v>
      </c>
      <c r="DA44" s="629"/>
      <c r="DB44" s="629"/>
      <c r="DC44" s="635"/>
      <c r="DD44" s="632">
        <v>2026975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14985040</v>
      </c>
      <c r="CS45" s="656"/>
      <c r="CT45" s="656"/>
      <c r="CU45" s="656"/>
      <c r="CV45" s="656"/>
      <c r="CW45" s="656"/>
      <c r="CX45" s="656"/>
      <c r="CY45" s="657"/>
      <c r="CZ45" s="628">
        <v>35.299999999999997</v>
      </c>
      <c r="DA45" s="653"/>
      <c r="DB45" s="653"/>
      <c r="DC45" s="658"/>
      <c r="DD45" s="632">
        <v>1188993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902990</v>
      </c>
      <c r="CS46" s="624"/>
      <c r="CT46" s="624"/>
      <c r="CU46" s="624"/>
      <c r="CV46" s="624"/>
      <c r="CW46" s="624"/>
      <c r="CX46" s="624"/>
      <c r="CY46" s="625"/>
      <c r="CZ46" s="628">
        <v>2.1</v>
      </c>
      <c r="DA46" s="629"/>
      <c r="DB46" s="629"/>
      <c r="DC46" s="635"/>
      <c r="DD46" s="632">
        <v>837982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342947</v>
      </c>
      <c r="CS47" s="656"/>
      <c r="CT47" s="656"/>
      <c r="CU47" s="656"/>
      <c r="CV47" s="656"/>
      <c r="CW47" s="656"/>
      <c r="CX47" s="656"/>
      <c r="CY47" s="657"/>
      <c r="CZ47" s="628">
        <v>0.8</v>
      </c>
      <c r="DA47" s="653"/>
      <c r="DB47" s="653"/>
      <c r="DC47" s="658"/>
      <c r="DD47" s="632">
        <v>102922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113</v>
      </c>
      <c r="CS48" s="624"/>
      <c r="CT48" s="624"/>
      <c r="CU48" s="624"/>
      <c r="CV48" s="624"/>
      <c r="CW48" s="624"/>
      <c r="CX48" s="624"/>
      <c r="CY48" s="625"/>
      <c r="CZ48" s="628" t="s">
        <v>113</v>
      </c>
      <c r="DA48" s="629"/>
      <c r="DB48" s="629"/>
      <c r="DC48" s="635"/>
      <c r="DD48" s="632" t="s">
        <v>113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42475175</v>
      </c>
      <c r="CS49" s="682"/>
      <c r="CT49" s="682"/>
      <c r="CU49" s="682"/>
      <c r="CV49" s="682"/>
      <c r="CW49" s="682"/>
      <c r="CX49" s="682"/>
      <c r="CY49" s="711"/>
      <c r="CZ49" s="703">
        <v>100</v>
      </c>
      <c r="DA49" s="712"/>
      <c r="DB49" s="712"/>
      <c r="DC49" s="713"/>
      <c r="DD49" s="714">
        <v>14116228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Sg/RLJznxCxgQNtnQdbr9qVM+zN5I7NHd/t+nzhrrzD7BGxi3MUu5TNSDEOJLe9ZZGxGOx2dY+JWEiZClmCug==" saltValue="7mEY42p6jk5v6TP+ukzV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DB20" sqref="DB20:DF2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48932</v>
      </c>
      <c r="R7" s="753"/>
      <c r="S7" s="753"/>
      <c r="T7" s="753"/>
      <c r="U7" s="753"/>
      <c r="V7" s="753">
        <v>42431</v>
      </c>
      <c r="W7" s="753"/>
      <c r="X7" s="753"/>
      <c r="Y7" s="753"/>
      <c r="Z7" s="753"/>
      <c r="AA7" s="753">
        <v>6501</v>
      </c>
      <c r="AB7" s="753"/>
      <c r="AC7" s="753"/>
      <c r="AD7" s="753"/>
      <c r="AE7" s="754"/>
      <c r="AF7" s="755">
        <v>307</v>
      </c>
      <c r="AG7" s="756"/>
      <c r="AH7" s="756"/>
      <c r="AI7" s="756"/>
      <c r="AJ7" s="757"/>
      <c r="AK7" s="758">
        <v>11123</v>
      </c>
      <c r="AL7" s="759"/>
      <c r="AM7" s="759"/>
      <c r="AN7" s="759"/>
      <c r="AO7" s="759"/>
      <c r="AP7" s="759" t="s">
        <v>550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562</v>
      </c>
      <c r="BT7" s="747"/>
      <c r="BU7" s="747"/>
      <c r="BV7" s="747"/>
      <c r="BW7" s="747"/>
      <c r="BX7" s="747"/>
      <c r="BY7" s="747"/>
      <c r="BZ7" s="747"/>
      <c r="CA7" s="747"/>
      <c r="CB7" s="747"/>
      <c r="CC7" s="747"/>
      <c r="CD7" s="747"/>
      <c r="CE7" s="747"/>
      <c r="CF7" s="747"/>
      <c r="CG7" s="762"/>
      <c r="CH7" s="743">
        <v>-9</v>
      </c>
      <c r="CI7" s="744"/>
      <c r="CJ7" s="744"/>
      <c r="CK7" s="744"/>
      <c r="CL7" s="745"/>
      <c r="CM7" s="743">
        <v>75</v>
      </c>
      <c r="CN7" s="744"/>
      <c r="CO7" s="744"/>
      <c r="CP7" s="744"/>
      <c r="CQ7" s="745"/>
      <c r="CR7" s="743">
        <v>280</v>
      </c>
      <c r="CS7" s="744"/>
      <c r="CT7" s="744"/>
      <c r="CU7" s="744"/>
      <c r="CV7" s="745"/>
      <c r="CW7" s="743">
        <v>46</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85</v>
      </c>
      <c r="R8" s="784"/>
      <c r="S8" s="784"/>
      <c r="T8" s="784"/>
      <c r="U8" s="784"/>
      <c r="V8" s="784">
        <v>65</v>
      </c>
      <c r="W8" s="784"/>
      <c r="X8" s="784"/>
      <c r="Y8" s="784"/>
      <c r="Z8" s="784"/>
      <c r="AA8" s="784">
        <v>20</v>
      </c>
      <c r="AB8" s="784"/>
      <c r="AC8" s="784"/>
      <c r="AD8" s="784"/>
      <c r="AE8" s="785"/>
      <c r="AF8" s="786">
        <v>20</v>
      </c>
      <c r="AG8" s="787"/>
      <c r="AH8" s="787"/>
      <c r="AI8" s="787"/>
      <c r="AJ8" s="788"/>
      <c r="AK8" s="769">
        <v>22</v>
      </c>
      <c r="AL8" s="770"/>
      <c r="AM8" s="770"/>
      <c r="AN8" s="770"/>
      <c r="AO8" s="770"/>
      <c r="AP8" s="770" t="s">
        <v>550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563</v>
      </c>
      <c r="BT8" s="774"/>
      <c r="BU8" s="774"/>
      <c r="BV8" s="774"/>
      <c r="BW8" s="774"/>
      <c r="BX8" s="774"/>
      <c r="BY8" s="774"/>
      <c r="BZ8" s="774"/>
      <c r="CA8" s="774"/>
      <c r="CB8" s="774"/>
      <c r="CC8" s="774"/>
      <c r="CD8" s="774"/>
      <c r="CE8" s="774"/>
      <c r="CF8" s="774"/>
      <c r="CG8" s="775"/>
      <c r="CH8" s="776">
        <v>12</v>
      </c>
      <c r="CI8" s="777"/>
      <c r="CJ8" s="777"/>
      <c r="CK8" s="777"/>
      <c r="CL8" s="778"/>
      <c r="CM8" s="776">
        <v>134</v>
      </c>
      <c r="CN8" s="777"/>
      <c r="CO8" s="777"/>
      <c r="CP8" s="777"/>
      <c r="CQ8" s="778"/>
      <c r="CR8" s="776" t="s">
        <v>550</v>
      </c>
      <c r="CS8" s="777"/>
      <c r="CT8" s="777"/>
      <c r="CU8" s="777"/>
      <c r="CV8" s="778"/>
      <c r="CW8" s="776" t="s">
        <v>550</v>
      </c>
      <c r="CX8" s="777"/>
      <c r="CY8" s="777"/>
      <c r="CZ8" s="777"/>
      <c r="DA8" s="778"/>
      <c r="DB8" s="776" t="s">
        <v>550</v>
      </c>
      <c r="DC8" s="777"/>
      <c r="DD8" s="777"/>
      <c r="DE8" s="777"/>
      <c r="DF8" s="778"/>
      <c r="DG8" s="776" t="s">
        <v>550</v>
      </c>
      <c r="DH8" s="777"/>
      <c r="DI8" s="777"/>
      <c r="DJ8" s="777"/>
      <c r="DK8" s="778"/>
      <c r="DL8" s="776" t="s">
        <v>550</v>
      </c>
      <c r="DM8" s="777"/>
      <c r="DN8" s="777"/>
      <c r="DO8" s="777"/>
      <c r="DP8" s="778"/>
      <c r="DQ8" s="776" t="s">
        <v>550</v>
      </c>
      <c r="DR8" s="777"/>
      <c r="DS8" s="777"/>
      <c r="DT8" s="777"/>
      <c r="DU8" s="778"/>
      <c r="DV8" s="773"/>
      <c r="DW8" s="774"/>
      <c r="DX8" s="774"/>
      <c r="DY8" s="774"/>
      <c r="DZ8" s="779"/>
      <c r="EA8" s="222"/>
    </row>
    <row r="9" spans="1:131" s="223" customFormat="1" ht="26.25" customHeight="1" x14ac:dyDescent="0.15">
      <c r="A9" s="226">
        <v>3</v>
      </c>
      <c r="B9" s="780" t="s">
        <v>375</v>
      </c>
      <c r="C9" s="781"/>
      <c r="D9" s="781"/>
      <c r="E9" s="781"/>
      <c r="F9" s="781"/>
      <c r="G9" s="781"/>
      <c r="H9" s="781"/>
      <c r="I9" s="781"/>
      <c r="J9" s="781"/>
      <c r="K9" s="781"/>
      <c r="L9" s="781"/>
      <c r="M9" s="781"/>
      <c r="N9" s="781"/>
      <c r="O9" s="781"/>
      <c r="P9" s="782"/>
      <c r="Q9" s="783">
        <v>14</v>
      </c>
      <c r="R9" s="784"/>
      <c r="S9" s="784"/>
      <c r="T9" s="784"/>
      <c r="U9" s="784"/>
      <c r="V9" s="784">
        <v>14</v>
      </c>
      <c r="W9" s="784"/>
      <c r="X9" s="784"/>
      <c r="Y9" s="784"/>
      <c r="Z9" s="784"/>
      <c r="AA9" s="784">
        <v>0</v>
      </c>
      <c r="AB9" s="784"/>
      <c r="AC9" s="784"/>
      <c r="AD9" s="784"/>
      <c r="AE9" s="785"/>
      <c r="AF9" s="786">
        <v>0</v>
      </c>
      <c r="AG9" s="787"/>
      <c r="AH9" s="787"/>
      <c r="AI9" s="787"/>
      <c r="AJ9" s="788"/>
      <c r="AK9" s="769">
        <v>13</v>
      </c>
      <c r="AL9" s="770"/>
      <c r="AM9" s="770"/>
      <c r="AN9" s="770"/>
      <c r="AO9" s="770"/>
      <c r="AP9" s="770" t="s">
        <v>550</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564</v>
      </c>
      <c r="BT9" s="774"/>
      <c r="BU9" s="774"/>
      <c r="BV9" s="774"/>
      <c r="BW9" s="774"/>
      <c r="BX9" s="774"/>
      <c r="BY9" s="774"/>
      <c r="BZ9" s="774"/>
      <c r="CA9" s="774"/>
      <c r="CB9" s="774"/>
      <c r="CC9" s="774"/>
      <c r="CD9" s="774"/>
      <c r="CE9" s="774"/>
      <c r="CF9" s="774"/>
      <c r="CG9" s="775"/>
      <c r="CH9" s="776">
        <v>32</v>
      </c>
      <c r="CI9" s="777"/>
      <c r="CJ9" s="777"/>
      <c r="CK9" s="777"/>
      <c r="CL9" s="778"/>
      <c r="CM9" s="776">
        <v>194</v>
      </c>
      <c r="CN9" s="777"/>
      <c r="CO9" s="777"/>
      <c r="CP9" s="777"/>
      <c r="CQ9" s="778"/>
      <c r="CR9" s="776">
        <v>150</v>
      </c>
      <c r="CS9" s="777"/>
      <c r="CT9" s="777"/>
      <c r="CU9" s="777"/>
      <c r="CV9" s="778"/>
      <c r="CW9" s="776" t="s">
        <v>550</v>
      </c>
      <c r="CX9" s="777"/>
      <c r="CY9" s="777"/>
      <c r="CZ9" s="777"/>
      <c r="DA9" s="778"/>
      <c r="DB9" s="776" t="s">
        <v>550</v>
      </c>
      <c r="DC9" s="777"/>
      <c r="DD9" s="777"/>
      <c r="DE9" s="777"/>
      <c r="DF9" s="778"/>
      <c r="DG9" s="776" t="s">
        <v>550</v>
      </c>
      <c r="DH9" s="777"/>
      <c r="DI9" s="777"/>
      <c r="DJ9" s="777"/>
      <c r="DK9" s="778"/>
      <c r="DL9" s="776" t="s">
        <v>550</v>
      </c>
      <c r="DM9" s="777"/>
      <c r="DN9" s="777"/>
      <c r="DO9" s="777"/>
      <c r="DP9" s="778"/>
      <c r="DQ9" s="776" t="s">
        <v>550</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48996</v>
      </c>
      <c r="R23" s="793"/>
      <c r="S23" s="793"/>
      <c r="T23" s="793"/>
      <c r="U23" s="793"/>
      <c r="V23" s="793">
        <v>42475</v>
      </c>
      <c r="W23" s="793"/>
      <c r="X23" s="793"/>
      <c r="Y23" s="793"/>
      <c r="Z23" s="793"/>
      <c r="AA23" s="793">
        <v>6521</v>
      </c>
      <c r="AB23" s="793"/>
      <c r="AC23" s="793"/>
      <c r="AD23" s="793"/>
      <c r="AE23" s="794"/>
      <c r="AF23" s="795">
        <v>327</v>
      </c>
      <c r="AG23" s="793"/>
      <c r="AH23" s="793"/>
      <c r="AI23" s="793"/>
      <c r="AJ23" s="796"/>
      <c r="AK23" s="797"/>
      <c r="AL23" s="798"/>
      <c r="AM23" s="798"/>
      <c r="AN23" s="798"/>
      <c r="AO23" s="798"/>
      <c r="AP23" s="793" t="s">
        <v>550</v>
      </c>
      <c r="AQ23" s="793"/>
      <c r="AR23" s="793"/>
      <c r="AS23" s="793"/>
      <c r="AT23" s="793"/>
      <c r="AU23" s="809"/>
      <c r="AV23" s="809"/>
      <c r="AW23" s="809"/>
      <c r="AX23" s="809"/>
      <c r="AY23" s="810"/>
      <c r="AZ23" s="811" t="s">
        <v>113</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2179</v>
      </c>
      <c r="R28" s="823"/>
      <c r="S28" s="823"/>
      <c r="T28" s="823"/>
      <c r="U28" s="823"/>
      <c r="V28" s="823">
        <v>2089</v>
      </c>
      <c r="W28" s="823"/>
      <c r="X28" s="823"/>
      <c r="Y28" s="823"/>
      <c r="Z28" s="823"/>
      <c r="AA28" s="823">
        <v>90</v>
      </c>
      <c r="AB28" s="823"/>
      <c r="AC28" s="823"/>
      <c r="AD28" s="823"/>
      <c r="AE28" s="824"/>
      <c r="AF28" s="825">
        <v>90</v>
      </c>
      <c r="AG28" s="823"/>
      <c r="AH28" s="823"/>
      <c r="AI28" s="823"/>
      <c r="AJ28" s="826"/>
      <c r="AK28" s="827">
        <v>139</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1148</v>
      </c>
      <c r="R29" s="784"/>
      <c r="S29" s="784"/>
      <c r="T29" s="784"/>
      <c r="U29" s="784"/>
      <c r="V29" s="784">
        <v>1108</v>
      </c>
      <c r="W29" s="784"/>
      <c r="X29" s="784"/>
      <c r="Y29" s="784"/>
      <c r="Z29" s="784"/>
      <c r="AA29" s="784">
        <v>40</v>
      </c>
      <c r="AB29" s="784"/>
      <c r="AC29" s="784"/>
      <c r="AD29" s="784"/>
      <c r="AE29" s="785"/>
      <c r="AF29" s="786">
        <v>40</v>
      </c>
      <c r="AG29" s="787"/>
      <c r="AH29" s="787"/>
      <c r="AI29" s="787"/>
      <c r="AJ29" s="788"/>
      <c r="AK29" s="834">
        <v>181</v>
      </c>
      <c r="AL29" s="830"/>
      <c r="AM29" s="830"/>
      <c r="AN29" s="830"/>
      <c r="AO29" s="830"/>
      <c r="AP29" s="830" t="s">
        <v>488</v>
      </c>
      <c r="AQ29" s="830"/>
      <c r="AR29" s="830"/>
      <c r="AS29" s="830"/>
      <c r="AT29" s="830"/>
      <c r="AU29" s="830" t="s">
        <v>488</v>
      </c>
      <c r="AV29" s="830"/>
      <c r="AW29" s="830"/>
      <c r="AX29" s="830"/>
      <c r="AY29" s="830"/>
      <c r="AZ29" s="831" t="s">
        <v>488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7</v>
      </c>
      <c r="R30" s="784"/>
      <c r="S30" s="784"/>
      <c r="T30" s="784"/>
      <c r="U30" s="784"/>
      <c r="V30" s="784">
        <v>7</v>
      </c>
      <c r="W30" s="784"/>
      <c r="X30" s="784"/>
      <c r="Y30" s="784"/>
      <c r="Z30" s="784"/>
      <c r="AA30" s="784">
        <v>0</v>
      </c>
      <c r="AB30" s="784"/>
      <c r="AC30" s="784"/>
      <c r="AD30" s="784"/>
      <c r="AE30" s="785"/>
      <c r="AF30" s="786">
        <v>0</v>
      </c>
      <c r="AG30" s="787"/>
      <c r="AH30" s="787"/>
      <c r="AI30" s="787"/>
      <c r="AJ30" s="788"/>
      <c r="AK30" s="834">
        <v>0</v>
      </c>
      <c r="AL30" s="830"/>
      <c r="AM30" s="830"/>
      <c r="AN30" s="830"/>
      <c r="AO30" s="830"/>
      <c r="AP30" s="830" t="s">
        <v>488</v>
      </c>
      <c r="AQ30" s="830"/>
      <c r="AR30" s="830"/>
      <c r="AS30" s="830"/>
      <c r="AT30" s="830"/>
      <c r="AU30" s="830" t="s">
        <v>488</v>
      </c>
      <c r="AV30" s="830"/>
      <c r="AW30" s="830"/>
      <c r="AX30" s="830"/>
      <c r="AY30" s="830"/>
      <c r="AZ30" s="831" t="s">
        <v>488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45</v>
      </c>
      <c r="R31" s="784"/>
      <c r="S31" s="784"/>
      <c r="T31" s="784"/>
      <c r="U31" s="784"/>
      <c r="V31" s="784">
        <v>45</v>
      </c>
      <c r="W31" s="784"/>
      <c r="X31" s="784"/>
      <c r="Y31" s="784"/>
      <c r="Z31" s="784"/>
      <c r="AA31" s="784">
        <v>0</v>
      </c>
      <c r="AB31" s="784"/>
      <c r="AC31" s="784"/>
      <c r="AD31" s="784"/>
      <c r="AE31" s="785"/>
      <c r="AF31" s="786">
        <v>0</v>
      </c>
      <c r="AG31" s="787"/>
      <c r="AH31" s="787"/>
      <c r="AI31" s="787"/>
      <c r="AJ31" s="788"/>
      <c r="AK31" s="834">
        <v>29</v>
      </c>
      <c r="AL31" s="830"/>
      <c r="AM31" s="830"/>
      <c r="AN31" s="830"/>
      <c r="AO31" s="830"/>
      <c r="AP31" s="830" t="s">
        <v>488</v>
      </c>
      <c r="AQ31" s="830"/>
      <c r="AR31" s="830"/>
      <c r="AS31" s="830"/>
      <c r="AT31" s="830"/>
      <c r="AU31" s="830" t="s">
        <v>488</v>
      </c>
      <c r="AV31" s="830"/>
      <c r="AW31" s="830"/>
      <c r="AX31" s="830"/>
      <c r="AY31" s="830"/>
      <c r="AZ31" s="831" t="s">
        <v>488</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236</v>
      </c>
      <c r="R32" s="784"/>
      <c r="S32" s="784"/>
      <c r="T32" s="784"/>
      <c r="U32" s="784"/>
      <c r="V32" s="784">
        <v>236</v>
      </c>
      <c r="W32" s="784"/>
      <c r="X32" s="784"/>
      <c r="Y32" s="784"/>
      <c r="Z32" s="784"/>
      <c r="AA32" s="784" t="s">
        <v>550</v>
      </c>
      <c r="AB32" s="784"/>
      <c r="AC32" s="784"/>
      <c r="AD32" s="784"/>
      <c r="AE32" s="785"/>
      <c r="AF32" s="786" t="s">
        <v>113</v>
      </c>
      <c r="AG32" s="787"/>
      <c r="AH32" s="787"/>
      <c r="AI32" s="787"/>
      <c r="AJ32" s="788"/>
      <c r="AK32" s="834">
        <v>232</v>
      </c>
      <c r="AL32" s="830"/>
      <c r="AM32" s="830"/>
      <c r="AN32" s="830"/>
      <c r="AO32" s="830"/>
      <c r="AP32" s="830" t="s">
        <v>488</v>
      </c>
      <c r="AQ32" s="830"/>
      <c r="AR32" s="830"/>
      <c r="AS32" s="830"/>
      <c r="AT32" s="830"/>
      <c r="AU32" s="830" t="s">
        <v>488</v>
      </c>
      <c r="AV32" s="830"/>
      <c r="AW32" s="830"/>
      <c r="AX32" s="830"/>
      <c r="AY32" s="830"/>
      <c r="AZ32" s="831" t="s">
        <v>488</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181</v>
      </c>
      <c r="R33" s="784"/>
      <c r="S33" s="784"/>
      <c r="T33" s="784"/>
      <c r="U33" s="784"/>
      <c r="V33" s="784">
        <v>181</v>
      </c>
      <c r="W33" s="784"/>
      <c r="X33" s="784"/>
      <c r="Y33" s="784"/>
      <c r="Z33" s="784"/>
      <c r="AA33" s="784" t="s">
        <v>550</v>
      </c>
      <c r="AB33" s="784"/>
      <c r="AC33" s="784"/>
      <c r="AD33" s="784"/>
      <c r="AE33" s="785"/>
      <c r="AF33" s="786" t="s">
        <v>113</v>
      </c>
      <c r="AG33" s="787"/>
      <c r="AH33" s="787"/>
      <c r="AI33" s="787"/>
      <c r="AJ33" s="788"/>
      <c r="AK33" s="834">
        <v>121</v>
      </c>
      <c r="AL33" s="830"/>
      <c r="AM33" s="830"/>
      <c r="AN33" s="830"/>
      <c r="AO33" s="830"/>
      <c r="AP33" s="830" t="s">
        <v>488</v>
      </c>
      <c r="AQ33" s="830"/>
      <c r="AR33" s="830"/>
      <c r="AS33" s="830"/>
      <c r="AT33" s="830"/>
      <c r="AU33" s="830" t="s">
        <v>488</v>
      </c>
      <c r="AV33" s="830"/>
      <c r="AW33" s="830"/>
      <c r="AX33" s="830"/>
      <c r="AY33" s="830"/>
      <c r="AZ33" s="831" t="s">
        <v>488</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3171</v>
      </c>
      <c r="R34" s="784"/>
      <c r="S34" s="784"/>
      <c r="T34" s="784"/>
      <c r="U34" s="784"/>
      <c r="V34" s="784">
        <v>3060</v>
      </c>
      <c r="W34" s="784"/>
      <c r="X34" s="784"/>
      <c r="Y34" s="784"/>
      <c r="Z34" s="784"/>
      <c r="AA34" s="784">
        <v>111</v>
      </c>
      <c r="AB34" s="784"/>
      <c r="AC34" s="784"/>
      <c r="AD34" s="784"/>
      <c r="AE34" s="785"/>
      <c r="AF34" s="786">
        <v>111</v>
      </c>
      <c r="AG34" s="787"/>
      <c r="AH34" s="787"/>
      <c r="AI34" s="787"/>
      <c r="AJ34" s="788"/>
      <c r="AK34" s="834">
        <v>1626</v>
      </c>
      <c r="AL34" s="830"/>
      <c r="AM34" s="830"/>
      <c r="AN34" s="830"/>
      <c r="AO34" s="830"/>
      <c r="AP34" s="830" t="s">
        <v>488</v>
      </c>
      <c r="AQ34" s="830"/>
      <c r="AR34" s="830"/>
      <c r="AS34" s="830"/>
      <c r="AT34" s="830"/>
      <c r="AU34" s="830" t="s">
        <v>488</v>
      </c>
      <c r="AV34" s="830"/>
      <c r="AW34" s="830"/>
      <c r="AX34" s="830"/>
      <c r="AY34" s="830"/>
      <c r="AZ34" s="831" t="s">
        <v>488</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241</v>
      </c>
      <c r="AG63" s="844"/>
      <c r="AH63" s="844"/>
      <c r="AI63" s="844"/>
      <c r="AJ63" s="845"/>
      <c r="AK63" s="846"/>
      <c r="AL63" s="841"/>
      <c r="AM63" s="841"/>
      <c r="AN63" s="841"/>
      <c r="AO63" s="841"/>
      <c r="AP63" s="844" t="s">
        <v>550</v>
      </c>
      <c r="AQ63" s="844"/>
      <c r="AR63" s="844"/>
      <c r="AS63" s="844"/>
      <c r="AT63" s="844"/>
      <c r="AU63" s="844" t="s">
        <v>550</v>
      </c>
      <c r="AV63" s="844"/>
      <c r="AW63" s="844"/>
      <c r="AX63" s="844"/>
      <c r="AY63" s="844"/>
      <c r="AZ63" s="848"/>
      <c r="BA63" s="848"/>
      <c r="BB63" s="848"/>
      <c r="BC63" s="848"/>
      <c r="BD63" s="848"/>
      <c r="BE63" s="849"/>
      <c r="BF63" s="849"/>
      <c r="BG63" s="849"/>
      <c r="BH63" s="849"/>
      <c r="BI63" s="850"/>
      <c r="BJ63" s="851" t="s">
        <v>113</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8989</v>
      </c>
      <c r="R68" s="866"/>
      <c r="S68" s="866"/>
      <c r="T68" s="866"/>
      <c r="U68" s="866"/>
      <c r="V68" s="866">
        <v>8935</v>
      </c>
      <c r="W68" s="866"/>
      <c r="X68" s="866"/>
      <c r="Y68" s="866"/>
      <c r="Z68" s="866"/>
      <c r="AA68" s="866">
        <v>54</v>
      </c>
      <c r="AB68" s="866"/>
      <c r="AC68" s="866"/>
      <c r="AD68" s="866"/>
      <c r="AE68" s="866"/>
      <c r="AF68" s="866">
        <v>54</v>
      </c>
      <c r="AG68" s="866"/>
      <c r="AH68" s="866"/>
      <c r="AI68" s="866"/>
      <c r="AJ68" s="866"/>
      <c r="AK68" s="866">
        <v>2644</v>
      </c>
      <c r="AL68" s="866"/>
      <c r="AM68" s="866"/>
      <c r="AN68" s="866"/>
      <c r="AO68" s="866"/>
      <c r="AP68" s="866">
        <v>126</v>
      </c>
      <c r="AQ68" s="866"/>
      <c r="AR68" s="866"/>
      <c r="AS68" s="866"/>
      <c r="AT68" s="866"/>
      <c r="AU68" s="866">
        <v>22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63</v>
      </c>
      <c r="R69" s="830"/>
      <c r="S69" s="830"/>
      <c r="T69" s="830"/>
      <c r="U69" s="830"/>
      <c r="V69" s="830">
        <v>63</v>
      </c>
      <c r="W69" s="830"/>
      <c r="X69" s="830"/>
      <c r="Y69" s="830"/>
      <c r="Z69" s="830"/>
      <c r="AA69" s="830">
        <v>0</v>
      </c>
      <c r="AB69" s="830"/>
      <c r="AC69" s="830"/>
      <c r="AD69" s="830"/>
      <c r="AE69" s="830"/>
      <c r="AF69" s="830">
        <v>0</v>
      </c>
      <c r="AG69" s="830"/>
      <c r="AH69" s="830"/>
      <c r="AI69" s="830"/>
      <c r="AJ69" s="830"/>
      <c r="AK69" s="830">
        <v>0</v>
      </c>
      <c r="AL69" s="830"/>
      <c r="AM69" s="830"/>
      <c r="AN69" s="830"/>
      <c r="AO69" s="830"/>
      <c r="AP69" s="830">
        <v>0</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553</v>
      </c>
      <c r="C70" s="874"/>
      <c r="D70" s="874"/>
      <c r="E70" s="874"/>
      <c r="F70" s="874"/>
      <c r="G70" s="874"/>
      <c r="H70" s="874"/>
      <c r="I70" s="874"/>
      <c r="J70" s="874"/>
      <c r="K70" s="874"/>
      <c r="L70" s="874"/>
      <c r="M70" s="874"/>
      <c r="N70" s="874"/>
      <c r="O70" s="874"/>
      <c r="P70" s="875"/>
      <c r="Q70" s="876">
        <v>997</v>
      </c>
      <c r="R70" s="830"/>
      <c r="S70" s="830"/>
      <c r="T70" s="830"/>
      <c r="U70" s="830"/>
      <c r="V70" s="830">
        <v>947</v>
      </c>
      <c r="W70" s="830"/>
      <c r="X70" s="830"/>
      <c r="Y70" s="830"/>
      <c r="Z70" s="830"/>
      <c r="AA70" s="830">
        <v>50</v>
      </c>
      <c r="AB70" s="830"/>
      <c r="AC70" s="830"/>
      <c r="AD70" s="830"/>
      <c r="AE70" s="830"/>
      <c r="AF70" s="830">
        <v>50</v>
      </c>
      <c r="AG70" s="830"/>
      <c r="AH70" s="830"/>
      <c r="AI70" s="830"/>
      <c r="AJ70" s="830"/>
      <c r="AK70" s="830">
        <v>0</v>
      </c>
      <c r="AL70" s="830"/>
      <c r="AM70" s="830"/>
      <c r="AN70" s="830"/>
      <c r="AO70" s="830"/>
      <c r="AP70" s="830">
        <v>0</v>
      </c>
      <c r="AQ70" s="830"/>
      <c r="AR70" s="830"/>
      <c r="AS70" s="830"/>
      <c r="AT70" s="830"/>
      <c r="AU70" s="830">
        <v>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c r="D71" s="874"/>
      <c r="E71" s="874"/>
      <c r="F71" s="874"/>
      <c r="G71" s="874"/>
      <c r="H71" s="874"/>
      <c r="I71" s="874"/>
      <c r="J71" s="874"/>
      <c r="K71" s="874"/>
      <c r="L71" s="874"/>
      <c r="M71" s="874"/>
      <c r="N71" s="874"/>
      <c r="O71" s="874"/>
      <c r="P71" s="875"/>
      <c r="Q71" s="876">
        <v>259339</v>
      </c>
      <c r="R71" s="830"/>
      <c r="S71" s="830"/>
      <c r="T71" s="830"/>
      <c r="U71" s="830"/>
      <c r="V71" s="830">
        <v>254515</v>
      </c>
      <c r="W71" s="830"/>
      <c r="X71" s="830"/>
      <c r="Y71" s="830"/>
      <c r="Z71" s="830"/>
      <c r="AA71" s="830">
        <v>4824</v>
      </c>
      <c r="AB71" s="830"/>
      <c r="AC71" s="830"/>
      <c r="AD71" s="830"/>
      <c r="AE71" s="830"/>
      <c r="AF71" s="830">
        <v>4824</v>
      </c>
      <c r="AG71" s="830"/>
      <c r="AH71" s="830"/>
      <c r="AI71" s="830"/>
      <c r="AJ71" s="830"/>
      <c r="AK71" s="830">
        <v>1141</v>
      </c>
      <c r="AL71" s="830"/>
      <c r="AM71" s="830"/>
      <c r="AN71" s="830"/>
      <c r="AO71" s="830"/>
      <c r="AP71" s="830">
        <v>0</v>
      </c>
      <c r="AQ71" s="830"/>
      <c r="AR71" s="830"/>
      <c r="AS71" s="830"/>
      <c r="AT71" s="830"/>
      <c r="AU71" s="830">
        <v>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8445</v>
      </c>
      <c r="R72" s="830"/>
      <c r="S72" s="830"/>
      <c r="T72" s="830"/>
      <c r="U72" s="830"/>
      <c r="V72" s="830">
        <v>6617</v>
      </c>
      <c r="W72" s="830"/>
      <c r="X72" s="830"/>
      <c r="Y72" s="830"/>
      <c r="Z72" s="830"/>
      <c r="AA72" s="830">
        <v>1828</v>
      </c>
      <c r="AB72" s="830"/>
      <c r="AC72" s="830"/>
      <c r="AD72" s="830"/>
      <c r="AE72" s="830"/>
      <c r="AF72" s="830">
        <v>0</v>
      </c>
      <c r="AG72" s="830"/>
      <c r="AH72" s="830"/>
      <c r="AI72" s="830"/>
      <c r="AJ72" s="830"/>
      <c r="AK72" s="830">
        <v>14</v>
      </c>
      <c r="AL72" s="830"/>
      <c r="AM72" s="830"/>
      <c r="AN72" s="830"/>
      <c r="AO72" s="830"/>
      <c r="AP72" s="830">
        <v>0</v>
      </c>
      <c r="AQ72" s="830"/>
      <c r="AR72" s="830"/>
      <c r="AS72" s="830"/>
      <c r="AT72" s="830"/>
      <c r="AU72" s="830">
        <v>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556</v>
      </c>
      <c r="C73" s="874"/>
      <c r="D73" s="874"/>
      <c r="E73" s="874"/>
      <c r="F73" s="874"/>
      <c r="G73" s="874"/>
      <c r="H73" s="874"/>
      <c r="I73" s="874"/>
      <c r="J73" s="874"/>
      <c r="K73" s="874"/>
      <c r="L73" s="874"/>
      <c r="M73" s="874"/>
      <c r="N73" s="874"/>
      <c r="O73" s="874"/>
      <c r="P73" s="875"/>
      <c r="Q73" s="876">
        <v>1514</v>
      </c>
      <c r="R73" s="830"/>
      <c r="S73" s="830"/>
      <c r="T73" s="830"/>
      <c r="U73" s="830"/>
      <c r="V73" s="830">
        <v>1513</v>
      </c>
      <c r="W73" s="830"/>
      <c r="X73" s="830"/>
      <c r="Y73" s="830"/>
      <c r="Z73" s="830"/>
      <c r="AA73" s="830">
        <v>1</v>
      </c>
      <c r="AB73" s="830"/>
      <c r="AC73" s="830"/>
      <c r="AD73" s="830"/>
      <c r="AE73" s="830"/>
      <c r="AF73" s="830">
        <v>0</v>
      </c>
      <c r="AG73" s="830"/>
      <c r="AH73" s="830"/>
      <c r="AI73" s="830"/>
      <c r="AJ73" s="830"/>
      <c r="AK73" s="830">
        <v>0</v>
      </c>
      <c r="AL73" s="830"/>
      <c r="AM73" s="830"/>
      <c r="AN73" s="830"/>
      <c r="AO73" s="830"/>
      <c r="AP73" s="830">
        <v>0</v>
      </c>
      <c r="AQ73" s="830"/>
      <c r="AR73" s="830"/>
      <c r="AS73" s="830"/>
      <c r="AT73" s="830"/>
      <c r="AU73" s="830">
        <v>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557</v>
      </c>
      <c r="C74" s="874"/>
      <c r="D74" s="874"/>
      <c r="E74" s="874"/>
      <c r="F74" s="874"/>
      <c r="G74" s="874"/>
      <c r="H74" s="874"/>
      <c r="I74" s="874"/>
      <c r="J74" s="874"/>
      <c r="K74" s="874"/>
      <c r="L74" s="874"/>
      <c r="M74" s="874"/>
      <c r="N74" s="874"/>
      <c r="O74" s="874"/>
      <c r="P74" s="875"/>
      <c r="Q74" s="876">
        <v>2</v>
      </c>
      <c r="R74" s="830"/>
      <c r="S74" s="830"/>
      <c r="T74" s="830"/>
      <c r="U74" s="830"/>
      <c r="V74" s="830">
        <v>0</v>
      </c>
      <c r="W74" s="830"/>
      <c r="X74" s="830"/>
      <c r="Y74" s="830"/>
      <c r="Z74" s="830"/>
      <c r="AA74" s="830">
        <v>2</v>
      </c>
      <c r="AB74" s="830"/>
      <c r="AC74" s="830"/>
      <c r="AD74" s="830"/>
      <c r="AE74" s="830"/>
      <c r="AF74" s="830">
        <v>0</v>
      </c>
      <c r="AG74" s="830"/>
      <c r="AH74" s="830"/>
      <c r="AI74" s="830"/>
      <c r="AJ74" s="830"/>
      <c r="AK74" s="830">
        <v>0</v>
      </c>
      <c r="AL74" s="830"/>
      <c r="AM74" s="830"/>
      <c r="AN74" s="830"/>
      <c r="AO74" s="830"/>
      <c r="AP74" s="830">
        <v>0</v>
      </c>
      <c r="AQ74" s="830"/>
      <c r="AR74" s="830"/>
      <c r="AS74" s="830"/>
      <c r="AT74" s="830"/>
      <c r="AU74" s="830">
        <v>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558</v>
      </c>
      <c r="C75" s="874"/>
      <c r="D75" s="874"/>
      <c r="E75" s="874"/>
      <c r="F75" s="874"/>
      <c r="G75" s="874"/>
      <c r="H75" s="874"/>
      <c r="I75" s="874"/>
      <c r="J75" s="874"/>
      <c r="K75" s="874"/>
      <c r="L75" s="874"/>
      <c r="M75" s="874"/>
      <c r="N75" s="874"/>
      <c r="O75" s="874"/>
      <c r="P75" s="875"/>
      <c r="Q75" s="877">
        <v>53</v>
      </c>
      <c r="R75" s="878"/>
      <c r="S75" s="878"/>
      <c r="T75" s="878"/>
      <c r="U75" s="834"/>
      <c r="V75" s="879">
        <v>29</v>
      </c>
      <c r="W75" s="878"/>
      <c r="X75" s="878"/>
      <c r="Y75" s="878"/>
      <c r="Z75" s="834"/>
      <c r="AA75" s="879">
        <v>24</v>
      </c>
      <c r="AB75" s="878"/>
      <c r="AC75" s="878"/>
      <c r="AD75" s="878"/>
      <c r="AE75" s="834"/>
      <c r="AF75" s="879">
        <v>0</v>
      </c>
      <c r="AG75" s="878"/>
      <c r="AH75" s="878"/>
      <c r="AI75" s="878"/>
      <c r="AJ75" s="834"/>
      <c r="AK75" s="879">
        <v>0</v>
      </c>
      <c r="AL75" s="878"/>
      <c r="AM75" s="878"/>
      <c r="AN75" s="878"/>
      <c r="AO75" s="834"/>
      <c r="AP75" s="879">
        <v>0</v>
      </c>
      <c r="AQ75" s="878"/>
      <c r="AR75" s="878"/>
      <c r="AS75" s="878"/>
      <c r="AT75" s="834"/>
      <c r="AU75" s="879">
        <v>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559</v>
      </c>
      <c r="C76" s="874"/>
      <c r="D76" s="874"/>
      <c r="E76" s="874"/>
      <c r="F76" s="874"/>
      <c r="G76" s="874"/>
      <c r="H76" s="874"/>
      <c r="I76" s="874"/>
      <c r="J76" s="874"/>
      <c r="K76" s="874"/>
      <c r="L76" s="874"/>
      <c r="M76" s="874"/>
      <c r="N76" s="874"/>
      <c r="O76" s="874"/>
      <c r="P76" s="875"/>
      <c r="Q76" s="877">
        <v>43</v>
      </c>
      <c r="R76" s="878"/>
      <c r="S76" s="878"/>
      <c r="T76" s="878"/>
      <c r="U76" s="834"/>
      <c r="V76" s="879">
        <v>42</v>
      </c>
      <c r="W76" s="878"/>
      <c r="X76" s="878"/>
      <c r="Y76" s="878"/>
      <c r="Z76" s="834"/>
      <c r="AA76" s="879">
        <v>1</v>
      </c>
      <c r="AB76" s="878"/>
      <c r="AC76" s="878"/>
      <c r="AD76" s="878"/>
      <c r="AE76" s="834"/>
      <c r="AF76" s="879">
        <v>0</v>
      </c>
      <c r="AG76" s="878"/>
      <c r="AH76" s="878"/>
      <c r="AI76" s="878"/>
      <c r="AJ76" s="834"/>
      <c r="AK76" s="879">
        <v>0</v>
      </c>
      <c r="AL76" s="878"/>
      <c r="AM76" s="878"/>
      <c r="AN76" s="878"/>
      <c r="AO76" s="834"/>
      <c r="AP76" s="879">
        <v>0</v>
      </c>
      <c r="AQ76" s="878"/>
      <c r="AR76" s="878"/>
      <c r="AS76" s="878"/>
      <c r="AT76" s="834"/>
      <c r="AU76" s="879">
        <v>0</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560</v>
      </c>
      <c r="C77" s="874"/>
      <c r="D77" s="874"/>
      <c r="E77" s="874"/>
      <c r="F77" s="874"/>
      <c r="G77" s="874"/>
      <c r="H77" s="874"/>
      <c r="I77" s="874"/>
      <c r="J77" s="874"/>
      <c r="K77" s="874"/>
      <c r="L77" s="874"/>
      <c r="M77" s="874"/>
      <c r="N77" s="874"/>
      <c r="O77" s="874"/>
      <c r="P77" s="875"/>
      <c r="Q77" s="877">
        <v>1354</v>
      </c>
      <c r="R77" s="878"/>
      <c r="S77" s="878"/>
      <c r="T77" s="878"/>
      <c r="U77" s="834"/>
      <c r="V77" s="879">
        <v>1564</v>
      </c>
      <c r="W77" s="878"/>
      <c r="X77" s="878"/>
      <c r="Y77" s="878"/>
      <c r="Z77" s="834"/>
      <c r="AA77" s="879">
        <v>-210</v>
      </c>
      <c r="AB77" s="878"/>
      <c r="AC77" s="878"/>
      <c r="AD77" s="878"/>
      <c r="AE77" s="834"/>
      <c r="AF77" s="879">
        <v>3496</v>
      </c>
      <c r="AG77" s="878"/>
      <c r="AH77" s="878"/>
      <c r="AI77" s="878"/>
      <c r="AJ77" s="834"/>
      <c r="AK77" s="879">
        <v>0</v>
      </c>
      <c r="AL77" s="878"/>
      <c r="AM77" s="878"/>
      <c r="AN77" s="878"/>
      <c r="AO77" s="834"/>
      <c r="AP77" s="879">
        <v>1789</v>
      </c>
      <c r="AQ77" s="878"/>
      <c r="AR77" s="878"/>
      <c r="AS77" s="878"/>
      <c r="AT77" s="834"/>
      <c r="AU77" s="879">
        <v>0</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561</v>
      </c>
      <c r="C78" s="874"/>
      <c r="D78" s="874"/>
      <c r="E78" s="874"/>
      <c r="F78" s="874"/>
      <c r="G78" s="874"/>
      <c r="H78" s="874"/>
      <c r="I78" s="874"/>
      <c r="J78" s="874"/>
      <c r="K78" s="874"/>
      <c r="L78" s="874"/>
      <c r="M78" s="874"/>
      <c r="N78" s="874"/>
      <c r="O78" s="874"/>
      <c r="P78" s="875"/>
      <c r="Q78" s="876">
        <v>589</v>
      </c>
      <c r="R78" s="830"/>
      <c r="S78" s="830"/>
      <c r="T78" s="830"/>
      <c r="U78" s="830"/>
      <c r="V78" s="830">
        <v>469</v>
      </c>
      <c r="W78" s="830"/>
      <c r="X78" s="830"/>
      <c r="Y78" s="830"/>
      <c r="Z78" s="830"/>
      <c r="AA78" s="830">
        <v>120</v>
      </c>
      <c r="AB78" s="830"/>
      <c r="AC78" s="830"/>
      <c r="AD78" s="830"/>
      <c r="AE78" s="830"/>
      <c r="AF78" s="830">
        <v>996</v>
      </c>
      <c r="AG78" s="830"/>
      <c r="AH78" s="830"/>
      <c r="AI78" s="830"/>
      <c r="AJ78" s="830"/>
      <c r="AK78" s="830">
        <v>0</v>
      </c>
      <c r="AL78" s="830"/>
      <c r="AM78" s="830"/>
      <c r="AN78" s="830"/>
      <c r="AO78" s="830"/>
      <c r="AP78" s="830">
        <v>864</v>
      </c>
      <c r="AQ78" s="830"/>
      <c r="AR78" s="830"/>
      <c r="AS78" s="830"/>
      <c r="AT78" s="830"/>
      <c r="AU78" s="830">
        <v>0</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SUM(AF68:AJ79)</f>
        <v>9420</v>
      </c>
      <c r="AG88" s="844"/>
      <c r="AH88" s="844"/>
      <c r="AI88" s="844"/>
      <c r="AJ88" s="844"/>
      <c r="AK88" s="841"/>
      <c r="AL88" s="841"/>
      <c r="AM88" s="841"/>
      <c r="AN88" s="841"/>
      <c r="AO88" s="841"/>
      <c r="AP88" s="844">
        <f>SUM(AP68:AT78)</f>
        <v>2779</v>
      </c>
      <c r="AQ88" s="844"/>
      <c r="AR88" s="844"/>
      <c r="AS88" s="844"/>
      <c r="AT88" s="844"/>
      <c r="AU88" s="844">
        <f>SUM(AU68:AY78)</f>
        <v>22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SUM(CR7:CV9)</f>
        <v>430</v>
      </c>
      <c r="CS102" s="852"/>
      <c r="CT102" s="852"/>
      <c r="CU102" s="852"/>
      <c r="CV102" s="891"/>
      <c r="CW102" s="890">
        <f>SUM(CW7:DA9)</f>
        <v>46</v>
      </c>
      <c r="CX102" s="852"/>
      <c r="CY102" s="852"/>
      <c r="CZ102" s="852"/>
      <c r="DA102" s="891"/>
      <c r="DB102" s="890" t="s">
        <v>550</v>
      </c>
      <c r="DC102" s="852"/>
      <c r="DD102" s="852"/>
      <c r="DE102" s="852"/>
      <c r="DF102" s="891"/>
      <c r="DG102" s="890" t="s">
        <v>550</v>
      </c>
      <c r="DH102" s="852"/>
      <c r="DI102" s="852"/>
      <c r="DJ102" s="852"/>
      <c r="DK102" s="891"/>
      <c r="DL102" s="890" t="s">
        <v>550</v>
      </c>
      <c r="DM102" s="852"/>
      <c r="DN102" s="852"/>
      <c r="DO102" s="852"/>
      <c r="DP102" s="891"/>
      <c r="DQ102" s="890" t="s">
        <v>550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t="s">
        <v>113</v>
      </c>
      <c r="AB110" s="900"/>
      <c r="AC110" s="900"/>
      <c r="AD110" s="900"/>
      <c r="AE110" s="901"/>
      <c r="AF110" s="902" t="s">
        <v>113</v>
      </c>
      <c r="AG110" s="900"/>
      <c r="AH110" s="900"/>
      <c r="AI110" s="900"/>
      <c r="AJ110" s="901"/>
      <c r="AK110" s="902" t="s">
        <v>113</v>
      </c>
      <c r="AL110" s="900"/>
      <c r="AM110" s="900"/>
      <c r="AN110" s="900"/>
      <c r="AO110" s="901"/>
      <c r="AP110" s="903" t="s">
        <v>113</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t="s">
        <v>113</v>
      </c>
      <c r="BR110" s="931"/>
      <c r="BS110" s="931"/>
      <c r="BT110" s="931"/>
      <c r="BU110" s="931"/>
      <c r="BV110" s="931" t="s">
        <v>113</v>
      </c>
      <c r="BW110" s="931"/>
      <c r="BX110" s="931"/>
      <c r="BY110" s="931"/>
      <c r="BZ110" s="931"/>
      <c r="CA110" s="931" t="s">
        <v>113</v>
      </c>
      <c r="CB110" s="931"/>
      <c r="CC110" s="931"/>
      <c r="CD110" s="931"/>
      <c r="CE110" s="931"/>
      <c r="CF110" s="944" t="s">
        <v>113</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113</v>
      </c>
      <c r="DH110" s="931"/>
      <c r="DI110" s="931"/>
      <c r="DJ110" s="931"/>
      <c r="DK110" s="931"/>
      <c r="DL110" s="931" t="s">
        <v>113</v>
      </c>
      <c r="DM110" s="931"/>
      <c r="DN110" s="931"/>
      <c r="DO110" s="931"/>
      <c r="DP110" s="931"/>
      <c r="DQ110" s="931" t="s">
        <v>113</v>
      </c>
      <c r="DR110" s="931"/>
      <c r="DS110" s="931"/>
      <c r="DT110" s="931"/>
      <c r="DU110" s="931"/>
      <c r="DV110" s="932" t="s">
        <v>113</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113</v>
      </c>
      <c r="AB111" s="938"/>
      <c r="AC111" s="938"/>
      <c r="AD111" s="938"/>
      <c r="AE111" s="939"/>
      <c r="AF111" s="940" t="s">
        <v>113</v>
      </c>
      <c r="AG111" s="938"/>
      <c r="AH111" s="938"/>
      <c r="AI111" s="938"/>
      <c r="AJ111" s="939"/>
      <c r="AK111" s="940" t="s">
        <v>113</v>
      </c>
      <c r="AL111" s="938"/>
      <c r="AM111" s="938"/>
      <c r="AN111" s="938"/>
      <c r="AO111" s="939"/>
      <c r="AP111" s="941" t="s">
        <v>113</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113</v>
      </c>
      <c r="BR111" s="926"/>
      <c r="BS111" s="926"/>
      <c r="BT111" s="926"/>
      <c r="BU111" s="926"/>
      <c r="BV111" s="926" t="s">
        <v>113</v>
      </c>
      <c r="BW111" s="926"/>
      <c r="BX111" s="926"/>
      <c r="BY111" s="926"/>
      <c r="BZ111" s="926"/>
      <c r="CA111" s="926" t="s">
        <v>113</v>
      </c>
      <c r="CB111" s="926"/>
      <c r="CC111" s="926"/>
      <c r="CD111" s="926"/>
      <c r="CE111" s="926"/>
      <c r="CF111" s="920" t="s">
        <v>113</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113</v>
      </c>
      <c r="DH111" s="926"/>
      <c r="DI111" s="926"/>
      <c r="DJ111" s="926"/>
      <c r="DK111" s="926"/>
      <c r="DL111" s="926" t="s">
        <v>113</v>
      </c>
      <c r="DM111" s="926"/>
      <c r="DN111" s="926"/>
      <c r="DO111" s="926"/>
      <c r="DP111" s="926"/>
      <c r="DQ111" s="926" t="s">
        <v>113</v>
      </c>
      <c r="DR111" s="926"/>
      <c r="DS111" s="926"/>
      <c r="DT111" s="926"/>
      <c r="DU111" s="926"/>
      <c r="DV111" s="927" t="s">
        <v>113</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113</v>
      </c>
      <c r="AB112" s="959"/>
      <c r="AC112" s="959"/>
      <c r="AD112" s="959"/>
      <c r="AE112" s="960"/>
      <c r="AF112" s="961" t="s">
        <v>113</v>
      </c>
      <c r="AG112" s="959"/>
      <c r="AH112" s="959"/>
      <c r="AI112" s="959"/>
      <c r="AJ112" s="960"/>
      <c r="AK112" s="961" t="s">
        <v>113</v>
      </c>
      <c r="AL112" s="959"/>
      <c r="AM112" s="959"/>
      <c r="AN112" s="959"/>
      <c r="AO112" s="960"/>
      <c r="AP112" s="962" t="s">
        <v>113</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t="s">
        <v>113</v>
      </c>
      <c r="BR112" s="926"/>
      <c r="BS112" s="926"/>
      <c r="BT112" s="926"/>
      <c r="BU112" s="926"/>
      <c r="BV112" s="926" t="s">
        <v>113</v>
      </c>
      <c r="BW112" s="926"/>
      <c r="BX112" s="926"/>
      <c r="BY112" s="926"/>
      <c r="BZ112" s="926"/>
      <c r="CA112" s="926" t="s">
        <v>113</v>
      </c>
      <c r="CB112" s="926"/>
      <c r="CC112" s="926"/>
      <c r="CD112" s="926"/>
      <c r="CE112" s="926"/>
      <c r="CF112" s="920" t="s">
        <v>113</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113</v>
      </c>
      <c r="DH112" s="926"/>
      <c r="DI112" s="926"/>
      <c r="DJ112" s="926"/>
      <c r="DK112" s="926"/>
      <c r="DL112" s="926" t="s">
        <v>113</v>
      </c>
      <c r="DM112" s="926"/>
      <c r="DN112" s="926"/>
      <c r="DO112" s="926"/>
      <c r="DP112" s="926"/>
      <c r="DQ112" s="926" t="s">
        <v>113</v>
      </c>
      <c r="DR112" s="926"/>
      <c r="DS112" s="926"/>
      <c r="DT112" s="926"/>
      <c r="DU112" s="926"/>
      <c r="DV112" s="927" t="s">
        <v>113</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t="s">
        <v>113</v>
      </c>
      <c r="AB113" s="938"/>
      <c r="AC113" s="938"/>
      <c r="AD113" s="938"/>
      <c r="AE113" s="939"/>
      <c r="AF113" s="940" t="s">
        <v>113</v>
      </c>
      <c r="AG113" s="938"/>
      <c r="AH113" s="938"/>
      <c r="AI113" s="938"/>
      <c r="AJ113" s="939"/>
      <c r="AK113" s="940" t="s">
        <v>113</v>
      </c>
      <c r="AL113" s="938"/>
      <c r="AM113" s="938"/>
      <c r="AN113" s="938"/>
      <c r="AO113" s="939"/>
      <c r="AP113" s="941" t="s">
        <v>113</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28703</v>
      </c>
      <c r="BR113" s="926"/>
      <c r="BS113" s="926"/>
      <c r="BT113" s="926"/>
      <c r="BU113" s="926"/>
      <c r="BV113" s="926">
        <v>20325</v>
      </c>
      <c r="BW113" s="926"/>
      <c r="BX113" s="926"/>
      <c r="BY113" s="926"/>
      <c r="BZ113" s="926"/>
      <c r="CA113" s="926">
        <v>21875</v>
      </c>
      <c r="CB113" s="926"/>
      <c r="CC113" s="926"/>
      <c r="CD113" s="926"/>
      <c r="CE113" s="926"/>
      <c r="CF113" s="920">
        <v>0.3</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113</v>
      </c>
      <c r="DH113" s="959"/>
      <c r="DI113" s="959"/>
      <c r="DJ113" s="959"/>
      <c r="DK113" s="960"/>
      <c r="DL113" s="961" t="s">
        <v>113</v>
      </c>
      <c r="DM113" s="959"/>
      <c r="DN113" s="959"/>
      <c r="DO113" s="959"/>
      <c r="DP113" s="960"/>
      <c r="DQ113" s="961" t="s">
        <v>113</v>
      </c>
      <c r="DR113" s="959"/>
      <c r="DS113" s="959"/>
      <c r="DT113" s="959"/>
      <c r="DU113" s="960"/>
      <c r="DV113" s="962" t="s">
        <v>113</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41618</v>
      </c>
      <c r="AB114" s="959"/>
      <c r="AC114" s="959"/>
      <c r="AD114" s="959"/>
      <c r="AE114" s="960"/>
      <c r="AF114" s="961">
        <v>41121</v>
      </c>
      <c r="AG114" s="959"/>
      <c r="AH114" s="959"/>
      <c r="AI114" s="959"/>
      <c r="AJ114" s="960"/>
      <c r="AK114" s="961">
        <v>39730</v>
      </c>
      <c r="AL114" s="959"/>
      <c r="AM114" s="959"/>
      <c r="AN114" s="959"/>
      <c r="AO114" s="960"/>
      <c r="AP114" s="962">
        <v>0.6</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141173</v>
      </c>
      <c r="BR114" s="926"/>
      <c r="BS114" s="926"/>
      <c r="BT114" s="926"/>
      <c r="BU114" s="926"/>
      <c r="BV114" s="926">
        <v>177705</v>
      </c>
      <c r="BW114" s="926"/>
      <c r="BX114" s="926"/>
      <c r="BY114" s="926"/>
      <c r="BZ114" s="926"/>
      <c r="CA114" s="926">
        <v>92952</v>
      </c>
      <c r="CB114" s="926"/>
      <c r="CC114" s="926"/>
      <c r="CD114" s="926"/>
      <c r="CE114" s="926"/>
      <c r="CF114" s="920">
        <v>1.4</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113</v>
      </c>
      <c r="DH114" s="959"/>
      <c r="DI114" s="959"/>
      <c r="DJ114" s="959"/>
      <c r="DK114" s="960"/>
      <c r="DL114" s="961" t="s">
        <v>113</v>
      </c>
      <c r="DM114" s="959"/>
      <c r="DN114" s="959"/>
      <c r="DO114" s="959"/>
      <c r="DP114" s="960"/>
      <c r="DQ114" s="961" t="s">
        <v>113</v>
      </c>
      <c r="DR114" s="959"/>
      <c r="DS114" s="959"/>
      <c r="DT114" s="959"/>
      <c r="DU114" s="960"/>
      <c r="DV114" s="962" t="s">
        <v>113</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113</v>
      </c>
      <c r="AB115" s="938"/>
      <c r="AC115" s="938"/>
      <c r="AD115" s="938"/>
      <c r="AE115" s="939"/>
      <c r="AF115" s="940" t="s">
        <v>113</v>
      </c>
      <c r="AG115" s="938"/>
      <c r="AH115" s="938"/>
      <c r="AI115" s="938"/>
      <c r="AJ115" s="939"/>
      <c r="AK115" s="940" t="s">
        <v>113</v>
      </c>
      <c r="AL115" s="938"/>
      <c r="AM115" s="938"/>
      <c r="AN115" s="938"/>
      <c r="AO115" s="939"/>
      <c r="AP115" s="941" t="s">
        <v>113</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113</v>
      </c>
      <c r="BR115" s="926"/>
      <c r="BS115" s="926"/>
      <c r="BT115" s="926"/>
      <c r="BU115" s="926"/>
      <c r="BV115" s="926" t="s">
        <v>113</v>
      </c>
      <c r="BW115" s="926"/>
      <c r="BX115" s="926"/>
      <c r="BY115" s="926"/>
      <c r="BZ115" s="926"/>
      <c r="CA115" s="926" t="s">
        <v>113</v>
      </c>
      <c r="CB115" s="926"/>
      <c r="CC115" s="926"/>
      <c r="CD115" s="926"/>
      <c r="CE115" s="926"/>
      <c r="CF115" s="920" t="s">
        <v>113</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113</v>
      </c>
      <c r="DH115" s="959"/>
      <c r="DI115" s="959"/>
      <c r="DJ115" s="959"/>
      <c r="DK115" s="960"/>
      <c r="DL115" s="961" t="s">
        <v>113</v>
      </c>
      <c r="DM115" s="959"/>
      <c r="DN115" s="959"/>
      <c r="DO115" s="959"/>
      <c r="DP115" s="960"/>
      <c r="DQ115" s="961" t="s">
        <v>113</v>
      </c>
      <c r="DR115" s="959"/>
      <c r="DS115" s="959"/>
      <c r="DT115" s="959"/>
      <c r="DU115" s="960"/>
      <c r="DV115" s="962" t="s">
        <v>113</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113</v>
      </c>
      <c r="AB116" s="959"/>
      <c r="AC116" s="959"/>
      <c r="AD116" s="959"/>
      <c r="AE116" s="960"/>
      <c r="AF116" s="961" t="s">
        <v>113</v>
      </c>
      <c r="AG116" s="959"/>
      <c r="AH116" s="959"/>
      <c r="AI116" s="959"/>
      <c r="AJ116" s="960"/>
      <c r="AK116" s="961" t="s">
        <v>113</v>
      </c>
      <c r="AL116" s="959"/>
      <c r="AM116" s="959"/>
      <c r="AN116" s="959"/>
      <c r="AO116" s="960"/>
      <c r="AP116" s="962" t="s">
        <v>113</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113</v>
      </c>
      <c r="BR116" s="926"/>
      <c r="BS116" s="926"/>
      <c r="BT116" s="926"/>
      <c r="BU116" s="926"/>
      <c r="BV116" s="926" t="s">
        <v>113</v>
      </c>
      <c r="BW116" s="926"/>
      <c r="BX116" s="926"/>
      <c r="BY116" s="926"/>
      <c r="BZ116" s="926"/>
      <c r="CA116" s="926" t="s">
        <v>113</v>
      </c>
      <c r="CB116" s="926"/>
      <c r="CC116" s="926"/>
      <c r="CD116" s="926"/>
      <c r="CE116" s="926"/>
      <c r="CF116" s="920" t="s">
        <v>113</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113</v>
      </c>
      <c r="DH116" s="959"/>
      <c r="DI116" s="959"/>
      <c r="DJ116" s="959"/>
      <c r="DK116" s="960"/>
      <c r="DL116" s="961" t="s">
        <v>113</v>
      </c>
      <c r="DM116" s="959"/>
      <c r="DN116" s="959"/>
      <c r="DO116" s="959"/>
      <c r="DP116" s="960"/>
      <c r="DQ116" s="961" t="s">
        <v>113</v>
      </c>
      <c r="DR116" s="959"/>
      <c r="DS116" s="959"/>
      <c r="DT116" s="959"/>
      <c r="DU116" s="960"/>
      <c r="DV116" s="962" t="s">
        <v>113</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41618</v>
      </c>
      <c r="AB117" s="979"/>
      <c r="AC117" s="979"/>
      <c r="AD117" s="979"/>
      <c r="AE117" s="980"/>
      <c r="AF117" s="981">
        <v>41121</v>
      </c>
      <c r="AG117" s="979"/>
      <c r="AH117" s="979"/>
      <c r="AI117" s="979"/>
      <c r="AJ117" s="980"/>
      <c r="AK117" s="981">
        <v>39730</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113</v>
      </c>
      <c r="BR117" s="926"/>
      <c r="BS117" s="926"/>
      <c r="BT117" s="926"/>
      <c r="BU117" s="926"/>
      <c r="BV117" s="926" t="s">
        <v>113</v>
      </c>
      <c r="BW117" s="926"/>
      <c r="BX117" s="926"/>
      <c r="BY117" s="926"/>
      <c r="BZ117" s="926"/>
      <c r="CA117" s="926" t="s">
        <v>113</v>
      </c>
      <c r="CB117" s="926"/>
      <c r="CC117" s="926"/>
      <c r="CD117" s="926"/>
      <c r="CE117" s="926"/>
      <c r="CF117" s="920" t="s">
        <v>113</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113</v>
      </c>
      <c r="DH117" s="959"/>
      <c r="DI117" s="959"/>
      <c r="DJ117" s="959"/>
      <c r="DK117" s="960"/>
      <c r="DL117" s="961" t="s">
        <v>113</v>
      </c>
      <c r="DM117" s="959"/>
      <c r="DN117" s="959"/>
      <c r="DO117" s="959"/>
      <c r="DP117" s="960"/>
      <c r="DQ117" s="961" t="s">
        <v>113</v>
      </c>
      <c r="DR117" s="959"/>
      <c r="DS117" s="959"/>
      <c r="DT117" s="959"/>
      <c r="DU117" s="960"/>
      <c r="DV117" s="962" t="s">
        <v>113</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113</v>
      </c>
      <c r="BR118" s="1000"/>
      <c r="BS118" s="1000"/>
      <c r="BT118" s="1000"/>
      <c r="BU118" s="1000"/>
      <c r="BV118" s="1000" t="s">
        <v>113</v>
      </c>
      <c r="BW118" s="1000"/>
      <c r="BX118" s="1000"/>
      <c r="BY118" s="1000"/>
      <c r="BZ118" s="1000"/>
      <c r="CA118" s="1000" t="s">
        <v>113</v>
      </c>
      <c r="CB118" s="1000"/>
      <c r="CC118" s="1000"/>
      <c r="CD118" s="1000"/>
      <c r="CE118" s="1000"/>
      <c r="CF118" s="920" t="s">
        <v>113</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113</v>
      </c>
      <c r="DH118" s="959"/>
      <c r="DI118" s="959"/>
      <c r="DJ118" s="959"/>
      <c r="DK118" s="960"/>
      <c r="DL118" s="961" t="s">
        <v>113</v>
      </c>
      <c r="DM118" s="959"/>
      <c r="DN118" s="959"/>
      <c r="DO118" s="959"/>
      <c r="DP118" s="960"/>
      <c r="DQ118" s="961" t="s">
        <v>113</v>
      </c>
      <c r="DR118" s="959"/>
      <c r="DS118" s="959"/>
      <c r="DT118" s="959"/>
      <c r="DU118" s="960"/>
      <c r="DV118" s="962" t="s">
        <v>113</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113</v>
      </c>
      <c r="AB119" s="900"/>
      <c r="AC119" s="900"/>
      <c r="AD119" s="900"/>
      <c r="AE119" s="901"/>
      <c r="AF119" s="902" t="s">
        <v>113</v>
      </c>
      <c r="AG119" s="900"/>
      <c r="AH119" s="900"/>
      <c r="AI119" s="900"/>
      <c r="AJ119" s="901"/>
      <c r="AK119" s="902" t="s">
        <v>113</v>
      </c>
      <c r="AL119" s="900"/>
      <c r="AM119" s="900"/>
      <c r="AN119" s="900"/>
      <c r="AO119" s="901"/>
      <c r="AP119" s="903" t="s">
        <v>113</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169876</v>
      </c>
      <c r="BR119" s="1000"/>
      <c r="BS119" s="1000"/>
      <c r="BT119" s="1000"/>
      <c r="BU119" s="1000"/>
      <c r="BV119" s="1000">
        <v>198030</v>
      </c>
      <c r="BW119" s="1000"/>
      <c r="BX119" s="1000"/>
      <c r="BY119" s="1000"/>
      <c r="BZ119" s="1000"/>
      <c r="CA119" s="1000">
        <v>114827</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113</v>
      </c>
      <c r="DH119" s="986"/>
      <c r="DI119" s="986"/>
      <c r="DJ119" s="986"/>
      <c r="DK119" s="987"/>
      <c r="DL119" s="985" t="s">
        <v>113</v>
      </c>
      <c r="DM119" s="986"/>
      <c r="DN119" s="986"/>
      <c r="DO119" s="986"/>
      <c r="DP119" s="987"/>
      <c r="DQ119" s="985" t="s">
        <v>113</v>
      </c>
      <c r="DR119" s="986"/>
      <c r="DS119" s="986"/>
      <c r="DT119" s="986"/>
      <c r="DU119" s="987"/>
      <c r="DV119" s="988" t="s">
        <v>113</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113</v>
      </c>
      <c r="AB120" s="959"/>
      <c r="AC120" s="959"/>
      <c r="AD120" s="959"/>
      <c r="AE120" s="960"/>
      <c r="AF120" s="961" t="s">
        <v>113</v>
      </c>
      <c r="AG120" s="959"/>
      <c r="AH120" s="959"/>
      <c r="AI120" s="959"/>
      <c r="AJ120" s="960"/>
      <c r="AK120" s="961" t="s">
        <v>113</v>
      </c>
      <c r="AL120" s="959"/>
      <c r="AM120" s="959"/>
      <c r="AN120" s="959"/>
      <c r="AO120" s="960"/>
      <c r="AP120" s="962" t="s">
        <v>113</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38813731</v>
      </c>
      <c r="BR120" s="931"/>
      <c r="BS120" s="931"/>
      <c r="BT120" s="931"/>
      <c r="BU120" s="931"/>
      <c r="BV120" s="931">
        <v>42297817</v>
      </c>
      <c r="BW120" s="931"/>
      <c r="BX120" s="931"/>
      <c r="BY120" s="931"/>
      <c r="BZ120" s="931"/>
      <c r="CA120" s="931">
        <v>48471139</v>
      </c>
      <c r="CB120" s="931"/>
      <c r="CC120" s="931"/>
      <c r="CD120" s="931"/>
      <c r="CE120" s="931"/>
      <c r="CF120" s="944">
        <v>714.1</v>
      </c>
      <c r="CG120" s="945"/>
      <c r="CH120" s="945"/>
      <c r="CI120" s="945"/>
      <c r="CJ120" s="945"/>
      <c r="CK120" s="1006" t="s">
        <v>447</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113</v>
      </c>
      <c r="DH120" s="931"/>
      <c r="DI120" s="931"/>
      <c r="DJ120" s="931"/>
      <c r="DK120" s="931"/>
      <c r="DL120" s="931" t="s">
        <v>113</v>
      </c>
      <c r="DM120" s="931"/>
      <c r="DN120" s="931"/>
      <c r="DO120" s="931"/>
      <c r="DP120" s="931"/>
      <c r="DQ120" s="931" t="s">
        <v>113</v>
      </c>
      <c r="DR120" s="931"/>
      <c r="DS120" s="931"/>
      <c r="DT120" s="931"/>
      <c r="DU120" s="931"/>
      <c r="DV120" s="932" t="s">
        <v>113</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113</v>
      </c>
      <c r="AB121" s="959"/>
      <c r="AC121" s="959"/>
      <c r="AD121" s="959"/>
      <c r="AE121" s="960"/>
      <c r="AF121" s="961" t="s">
        <v>113</v>
      </c>
      <c r="AG121" s="959"/>
      <c r="AH121" s="959"/>
      <c r="AI121" s="959"/>
      <c r="AJ121" s="960"/>
      <c r="AK121" s="961" t="s">
        <v>113</v>
      </c>
      <c r="AL121" s="959"/>
      <c r="AM121" s="959"/>
      <c r="AN121" s="959"/>
      <c r="AO121" s="960"/>
      <c r="AP121" s="962" t="s">
        <v>113</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113</v>
      </c>
      <c r="BR121" s="926"/>
      <c r="BS121" s="926"/>
      <c r="BT121" s="926"/>
      <c r="BU121" s="926"/>
      <c r="BV121" s="926" t="s">
        <v>113</v>
      </c>
      <c r="BW121" s="926"/>
      <c r="BX121" s="926"/>
      <c r="BY121" s="926"/>
      <c r="BZ121" s="926"/>
      <c r="CA121" s="926" t="s">
        <v>113</v>
      </c>
      <c r="CB121" s="926"/>
      <c r="CC121" s="926"/>
      <c r="CD121" s="926"/>
      <c r="CE121" s="926"/>
      <c r="CF121" s="920" t="s">
        <v>113</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113</v>
      </c>
      <c r="DH121" s="926"/>
      <c r="DI121" s="926"/>
      <c r="DJ121" s="926"/>
      <c r="DK121" s="926"/>
      <c r="DL121" s="926" t="s">
        <v>113</v>
      </c>
      <c r="DM121" s="926"/>
      <c r="DN121" s="926"/>
      <c r="DO121" s="926"/>
      <c r="DP121" s="926"/>
      <c r="DQ121" s="926" t="s">
        <v>113</v>
      </c>
      <c r="DR121" s="926"/>
      <c r="DS121" s="926"/>
      <c r="DT121" s="926"/>
      <c r="DU121" s="926"/>
      <c r="DV121" s="927" t="s">
        <v>113</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113</v>
      </c>
      <c r="AB122" s="959"/>
      <c r="AC122" s="959"/>
      <c r="AD122" s="959"/>
      <c r="AE122" s="960"/>
      <c r="AF122" s="961" t="s">
        <v>113</v>
      </c>
      <c r="AG122" s="959"/>
      <c r="AH122" s="959"/>
      <c r="AI122" s="959"/>
      <c r="AJ122" s="960"/>
      <c r="AK122" s="961" t="s">
        <v>113</v>
      </c>
      <c r="AL122" s="959"/>
      <c r="AM122" s="959"/>
      <c r="AN122" s="959"/>
      <c r="AO122" s="960"/>
      <c r="AP122" s="962" t="s">
        <v>113</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553844</v>
      </c>
      <c r="BR122" s="1000"/>
      <c r="BS122" s="1000"/>
      <c r="BT122" s="1000"/>
      <c r="BU122" s="1000"/>
      <c r="BV122" s="1000">
        <v>440956</v>
      </c>
      <c r="BW122" s="1000"/>
      <c r="BX122" s="1000"/>
      <c r="BY122" s="1000"/>
      <c r="BZ122" s="1000"/>
      <c r="CA122" s="1000">
        <v>331459</v>
      </c>
      <c r="CB122" s="1000"/>
      <c r="CC122" s="1000"/>
      <c r="CD122" s="1000"/>
      <c r="CE122" s="1000"/>
      <c r="CF122" s="1017">
        <v>4.9000000000000004</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113</v>
      </c>
      <c r="DH122" s="926"/>
      <c r="DI122" s="926"/>
      <c r="DJ122" s="926"/>
      <c r="DK122" s="926"/>
      <c r="DL122" s="926" t="s">
        <v>113</v>
      </c>
      <c r="DM122" s="926"/>
      <c r="DN122" s="926"/>
      <c r="DO122" s="926"/>
      <c r="DP122" s="926"/>
      <c r="DQ122" s="926" t="s">
        <v>113</v>
      </c>
      <c r="DR122" s="926"/>
      <c r="DS122" s="926"/>
      <c r="DT122" s="926"/>
      <c r="DU122" s="926"/>
      <c r="DV122" s="927" t="s">
        <v>113</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113</v>
      </c>
      <c r="AB123" s="959"/>
      <c r="AC123" s="959"/>
      <c r="AD123" s="959"/>
      <c r="AE123" s="960"/>
      <c r="AF123" s="961" t="s">
        <v>113</v>
      </c>
      <c r="AG123" s="959"/>
      <c r="AH123" s="959"/>
      <c r="AI123" s="959"/>
      <c r="AJ123" s="960"/>
      <c r="AK123" s="961" t="s">
        <v>113</v>
      </c>
      <c r="AL123" s="959"/>
      <c r="AM123" s="959"/>
      <c r="AN123" s="959"/>
      <c r="AO123" s="960"/>
      <c r="AP123" s="962" t="s">
        <v>113</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39367575</v>
      </c>
      <c r="BR123" s="1064"/>
      <c r="BS123" s="1064"/>
      <c r="BT123" s="1064"/>
      <c r="BU123" s="1064"/>
      <c r="BV123" s="1064">
        <v>42738773</v>
      </c>
      <c r="BW123" s="1064"/>
      <c r="BX123" s="1064"/>
      <c r="BY123" s="1064"/>
      <c r="BZ123" s="1064"/>
      <c r="CA123" s="1064">
        <v>48802598</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113</v>
      </c>
      <c r="DH123" s="959"/>
      <c r="DI123" s="959"/>
      <c r="DJ123" s="959"/>
      <c r="DK123" s="960"/>
      <c r="DL123" s="961" t="s">
        <v>113</v>
      </c>
      <c r="DM123" s="959"/>
      <c r="DN123" s="959"/>
      <c r="DO123" s="959"/>
      <c r="DP123" s="960"/>
      <c r="DQ123" s="961" t="s">
        <v>113</v>
      </c>
      <c r="DR123" s="959"/>
      <c r="DS123" s="959"/>
      <c r="DT123" s="959"/>
      <c r="DU123" s="960"/>
      <c r="DV123" s="962" t="s">
        <v>113</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113</v>
      </c>
      <c r="AB124" s="959"/>
      <c r="AC124" s="959"/>
      <c r="AD124" s="959"/>
      <c r="AE124" s="960"/>
      <c r="AF124" s="961" t="s">
        <v>113</v>
      </c>
      <c r="AG124" s="959"/>
      <c r="AH124" s="959"/>
      <c r="AI124" s="959"/>
      <c r="AJ124" s="960"/>
      <c r="AK124" s="961" t="s">
        <v>113</v>
      </c>
      <c r="AL124" s="959"/>
      <c r="AM124" s="959"/>
      <c r="AN124" s="959"/>
      <c r="AO124" s="960"/>
      <c r="AP124" s="962" t="s">
        <v>113</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113</v>
      </c>
      <c r="BR124" s="1027"/>
      <c r="BS124" s="1027"/>
      <c r="BT124" s="1027"/>
      <c r="BU124" s="1027"/>
      <c r="BV124" s="1027" t="s">
        <v>113</v>
      </c>
      <c r="BW124" s="1027"/>
      <c r="BX124" s="1027"/>
      <c r="BY124" s="1027"/>
      <c r="BZ124" s="1027"/>
      <c r="CA124" s="1027" t="s">
        <v>113</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113</v>
      </c>
      <c r="DH124" s="986"/>
      <c r="DI124" s="986"/>
      <c r="DJ124" s="986"/>
      <c r="DK124" s="987"/>
      <c r="DL124" s="985" t="s">
        <v>113</v>
      </c>
      <c r="DM124" s="986"/>
      <c r="DN124" s="986"/>
      <c r="DO124" s="986"/>
      <c r="DP124" s="987"/>
      <c r="DQ124" s="985" t="s">
        <v>113</v>
      </c>
      <c r="DR124" s="986"/>
      <c r="DS124" s="986"/>
      <c r="DT124" s="986"/>
      <c r="DU124" s="987"/>
      <c r="DV124" s="988" t="s">
        <v>113</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113</v>
      </c>
      <c r="AB125" s="959"/>
      <c r="AC125" s="959"/>
      <c r="AD125" s="959"/>
      <c r="AE125" s="960"/>
      <c r="AF125" s="961" t="s">
        <v>113</v>
      </c>
      <c r="AG125" s="959"/>
      <c r="AH125" s="959"/>
      <c r="AI125" s="959"/>
      <c r="AJ125" s="960"/>
      <c r="AK125" s="961" t="s">
        <v>113</v>
      </c>
      <c r="AL125" s="959"/>
      <c r="AM125" s="959"/>
      <c r="AN125" s="959"/>
      <c r="AO125" s="960"/>
      <c r="AP125" s="962" t="s">
        <v>113</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113</v>
      </c>
      <c r="DH125" s="931"/>
      <c r="DI125" s="931"/>
      <c r="DJ125" s="931"/>
      <c r="DK125" s="931"/>
      <c r="DL125" s="931" t="s">
        <v>113</v>
      </c>
      <c r="DM125" s="931"/>
      <c r="DN125" s="931"/>
      <c r="DO125" s="931"/>
      <c r="DP125" s="931"/>
      <c r="DQ125" s="931" t="s">
        <v>113</v>
      </c>
      <c r="DR125" s="931"/>
      <c r="DS125" s="931"/>
      <c r="DT125" s="931"/>
      <c r="DU125" s="931"/>
      <c r="DV125" s="932" t="s">
        <v>113</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113</v>
      </c>
      <c r="AB126" s="959"/>
      <c r="AC126" s="959"/>
      <c r="AD126" s="959"/>
      <c r="AE126" s="960"/>
      <c r="AF126" s="961" t="s">
        <v>113</v>
      </c>
      <c r="AG126" s="959"/>
      <c r="AH126" s="959"/>
      <c r="AI126" s="959"/>
      <c r="AJ126" s="960"/>
      <c r="AK126" s="961" t="s">
        <v>113</v>
      </c>
      <c r="AL126" s="959"/>
      <c r="AM126" s="959"/>
      <c r="AN126" s="959"/>
      <c r="AO126" s="960"/>
      <c r="AP126" s="962" t="s">
        <v>113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113</v>
      </c>
      <c r="DH126" s="926"/>
      <c r="DI126" s="926"/>
      <c r="DJ126" s="926"/>
      <c r="DK126" s="926"/>
      <c r="DL126" s="926" t="s">
        <v>113</v>
      </c>
      <c r="DM126" s="926"/>
      <c r="DN126" s="926"/>
      <c r="DO126" s="926"/>
      <c r="DP126" s="926"/>
      <c r="DQ126" s="926" t="s">
        <v>113</v>
      </c>
      <c r="DR126" s="926"/>
      <c r="DS126" s="926"/>
      <c r="DT126" s="926"/>
      <c r="DU126" s="926"/>
      <c r="DV126" s="927" t="s">
        <v>113</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113</v>
      </c>
      <c r="AB127" s="959"/>
      <c r="AC127" s="959"/>
      <c r="AD127" s="959"/>
      <c r="AE127" s="960"/>
      <c r="AF127" s="961" t="s">
        <v>113</v>
      </c>
      <c r="AG127" s="959"/>
      <c r="AH127" s="959"/>
      <c r="AI127" s="959"/>
      <c r="AJ127" s="960"/>
      <c r="AK127" s="961" t="s">
        <v>113</v>
      </c>
      <c r="AL127" s="959"/>
      <c r="AM127" s="959"/>
      <c r="AN127" s="959"/>
      <c r="AO127" s="960"/>
      <c r="AP127" s="962" t="s">
        <v>113</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113</v>
      </c>
      <c r="DH127" s="926"/>
      <c r="DI127" s="926"/>
      <c r="DJ127" s="926"/>
      <c r="DK127" s="926"/>
      <c r="DL127" s="926" t="s">
        <v>113</v>
      </c>
      <c r="DM127" s="926"/>
      <c r="DN127" s="926"/>
      <c r="DO127" s="926"/>
      <c r="DP127" s="926"/>
      <c r="DQ127" s="926" t="s">
        <v>113</v>
      </c>
      <c r="DR127" s="926"/>
      <c r="DS127" s="926"/>
      <c r="DT127" s="926"/>
      <c r="DU127" s="926"/>
      <c r="DV127" s="927" t="s">
        <v>113</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t="s">
        <v>113</v>
      </c>
      <c r="AB128" s="1046"/>
      <c r="AC128" s="1046"/>
      <c r="AD128" s="1046"/>
      <c r="AE128" s="1047"/>
      <c r="AF128" s="1048" t="s">
        <v>113</v>
      </c>
      <c r="AG128" s="1046"/>
      <c r="AH128" s="1046"/>
      <c r="AI128" s="1046"/>
      <c r="AJ128" s="1047"/>
      <c r="AK128" s="1048" t="s">
        <v>113</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113</v>
      </c>
      <c r="BG128" s="1053"/>
      <c r="BH128" s="1053"/>
      <c r="BI128" s="1053"/>
      <c r="BJ128" s="1053"/>
      <c r="BK128" s="1053"/>
      <c r="BL128" s="1054"/>
      <c r="BM128" s="1052">
        <v>14.09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113</v>
      </c>
      <c r="DH128" s="1038"/>
      <c r="DI128" s="1038"/>
      <c r="DJ128" s="1038"/>
      <c r="DK128" s="1038"/>
      <c r="DL128" s="1038" t="s">
        <v>113</v>
      </c>
      <c r="DM128" s="1038"/>
      <c r="DN128" s="1038"/>
      <c r="DO128" s="1038"/>
      <c r="DP128" s="1038"/>
      <c r="DQ128" s="1038" t="s">
        <v>113</v>
      </c>
      <c r="DR128" s="1038"/>
      <c r="DS128" s="1038"/>
      <c r="DT128" s="1038"/>
      <c r="DU128" s="1038"/>
      <c r="DV128" s="1039" t="s">
        <v>113</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6819303</v>
      </c>
      <c r="AB129" s="959"/>
      <c r="AC129" s="959"/>
      <c r="AD129" s="959"/>
      <c r="AE129" s="960"/>
      <c r="AF129" s="961">
        <v>6601326</v>
      </c>
      <c r="AG129" s="959"/>
      <c r="AH129" s="959"/>
      <c r="AI129" s="959"/>
      <c r="AJ129" s="960"/>
      <c r="AK129" s="961">
        <v>6882576</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113</v>
      </c>
      <c r="BG129" s="1067"/>
      <c r="BH129" s="1067"/>
      <c r="BI129" s="1067"/>
      <c r="BJ129" s="1067"/>
      <c r="BK129" s="1067"/>
      <c r="BL129" s="1068"/>
      <c r="BM129" s="1066">
        <v>19.09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128726</v>
      </c>
      <c r="AB130" s="959"/>
      <c r="AC130" s="959"/>
      <c r="AD130" s="959"/>
      <c r="AE130" s="960"/>
      <c r="AF130" s="961">
        <v>115081</v>
      </c>
      <c r="AG130" s="959"/>
      <c r="AH130" s="959"/>
      <c r="AI130" s="959"/>
      <c r="AJ130" s="960"/>
      <c r="AK130" s="961">
        <v>95116</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6690577</v>
      </c>
      <c r="AB131" s="986"/>
      <c r="AC131" s="986"/>
      <c r="AD131" s="986"/>
      <c r="AE131" s="987"/>
      <c r="AF131" s="985">
        <v>6486245</v>
      </c>
      <c r="AG131" s="986"/>
      <c r="AH131" s="986"/>
      <c r="AI131" s="986"/>
      <c r="AJ131" s="987"/>
      <c r="AK131" s="985">
        <v>6787460</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113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-1.301950489</v>
      </c>
      <c r="AB132" s="1097"/>
      <c r="AC132" s="1097"/>
      <c r="AD132" s="1097"/>
      <c r="AE132" s="1098"/>
      <c r="AF132" s="1099">
        <v>-1.1402591179999999</v>
      </c>
      <c r="AG132" s="1097"/>
      <c r="AH132" s="1097"/>
      <c r="AI132" s="1097"/>
      <c r="AJ132" s="1098"/>
      <c r="AK132" s="1099">
        <v>-0.81600480900000005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-1.8</v>
      </c>
      <c r="AB133" s="1080"/>
      <c r="AC133" s="1080"/>
      <c r="AD133" s="1080"/>
      <c r="AE133" s="1081"/>
      <c r="AF133" s="1079">
        <v>-1.4</v>
      </c>
      <c r="AG133" s="1080"/>
      <c r="AH133" s="1080"/>
      <c r="AI133" s="1080"/>
      <c r="AJ133" s="1081"/>
      <c r="AK133" s="1079">
        <v>-1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AcGzOI2RJfDjlc4HQjyOAEZA32hprFzd0h7LiLCx3L0z5RoVmmKOiZyLxjz1KX1rL21ADCu3T7MjDAkNmIqHA==" saltValue="p/aOLFphkrl+qm/IKQQpu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BG95" sqref="BG9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0YQDrxzM9X8MC/uMkVMEQ+yl9MZ1hKLTOVCn4YpIDKybZP/1O+quVnxuf2PNDfM1IgA17buYgSO7bZJcqZkekg==" saltValue="Y5z8keKxyLL3bqL64Yzz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FnlwJB7X99m0CefezjnVBmh4o0vmpAkbexA39qYOgDK4SqTYqD19mGV+URlVi1YMxhLR0IOXqza22qJRZOiDw==" saltValue="VAEfkhd8+WU0GMjbVIhq3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1541138</v>
      </c>
      <c r="AP9" s="269">
        <v>154982</v>
      </c>
      <c r="AQ9" s="270">
        <v>289558</v>
      </c>
      <c r="AR9" s="271">
        <v>-46.5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201149</v>
      </c>
      <c r="AP10" s="272">
        <v>20228</v>
      </c>
      <c r="AQ10" s="273">
        <v>31838</v>
      </c>
      <c r="AR10" s="274">
        <v>-36.5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5309</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53295</v>
      </c>
      <c r="AP13" s="272">
        <v>5360</v>
      </c>
      <c r="AQ13" s="273">
        <v>8195</v>
      </c>
      <c r="AR13" s="274">
        <v>-34.6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t="s">
        <v>488</v>
      </c>
      <c r="AP14" s="272" t="s">
        <v>488</v>
      </c>
      <c r="AQ14" s="273">
        <v>5752</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-93727</v>
      </c>
      <c r="AP15" s="272">
        <v>-9425</v>
      </c>
      <c r="AQ15" s="273">
        <v>-17150</v>
      </c>
      <c r="AR15" s="274">
        <v>-45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1701855</v>
      </c>
      <c r="AP16" s="272">
        <v>171144</v>
      </c>
      <c r="AQ16" s="273">
        <v>323504</v>
      </c>
      <c r="AR16" s="274">
        <v>-47.1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14.88</v>
      </c>
      <c r="AP21" s="286">
        <v>26.26</v>
      </c>
      <c r="AQ21" s="287">
        <v>-11.38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94.7</v>
      </c>
      <c r="AP22" s="291">
        <v>94.5</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t="s">
        <v>488</v>
      </c>
      <c r="AP32" s="300" t="s">
        <v>488</v>
      </c>
      <c r="AQ32" s="301">
        <v>167749</v>
      </c>
      <c r="AR32" s="302" t="s">
        <v>488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t="s">
        <v>488</v>
      </c>
      <c r="AP35" s="300" t="s">
        <v>488</v>
      </c>
      <c r="AQ35" s="301">
        <v>32778</v>
      </c>
      <c r="AR35" s="302" t="s">
        <v>488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39730</v>
      </c>
      <c r="AP36" s="300">
        <v>3995</v>
      </c>
      <c r="AQ36" s="301">
        <v>4535</v>
      </c>
      <c r="AR36" s="302">
        <v>-11.9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488</v>
      </c>
      <c r="AP37" s="300" t="s">
        <v>488</v>
      </c>
      <c r="AQ37" s="301">
        <v>1146</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488</v>
      </c>
      <c r="AP38" s="303" t="s">
        <v>488</v>
      </c>
      <c r="AQ38" s="304">
        <v>37</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t="s">
        <v>488</v>
      </c>
      <c r="AP39" s="300" t="s">
        <v>488</v>
      </c>
      <c r="AQ39" s="301">
        <v>-7395</v>
      </c>
      <c r="AR39" s="302" t="s">
        <v>488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-95116</v>
      </c>
      <c r="AP40" s="300">
        <v>-9565</v>
      </c>
      <c r="AQ40" s="301">
        <v>-144519</v>
      </c>
      <c r="AR40" s="302">
        <v>-93.4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-55386</v>
      </c>
      <c r="AP41" s="300">
        <v>-5570</v>
      </c>
      <c r="AQ41" s="301">
        <v>54333</v>
      </c>
      <c r="AR41" s="302">
        <v>-110.3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6107970</v>
      </c>
      <c r="AN51" s="322">
        <v>595029</v>
      </c>
      <c r="AO51" s="323">
        <v>-16.2</v>
      </c>
      <c r="AP51" s="324">
        <v>301035</v>
      </c>
      <c r="AQ51" s="325">
        <v>12.2</v>
      </c>
      <c r="AR51" s="326">
        <v>-28.4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609624</v>
      </c>
      <c r="AN52" s="330">
        <v>59389</v>
      </c>
      <c r="AO52" s="331">
        <v>-77.3</v>
      </c>
      <c r="AP52" s="332">
        <v>154376</v>
      </c>
      <c r="AQ52" s="333">
        <v>29.1</v>
      </c>
      <c r="AR52" s="334">
        <v>-106.4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11141700</v>
      </c>
      <c r="AN53" s="322">
        <v>1096624</v>
      </c>
      <c r="AO53" s="323">
        <v>84.3</v>
      </c>
      <c r="AP53" s="324">
        <v>362690</v>
      </c>
      <c r="AQ53" s="325">
        <v>20.5</v>
      </c>
      <c r="AR53" s="326">
        <v>63.8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1176449</v>
      </c>
      <c r="AN54" s="330">
        <v>115792</v>
      </c>
      <c r="AO54" s="331">
        <v>95</v>
      </c>
      <c r="AP54" s="332">
        <v>172580</v>
      </c>
      <c r="AQ54" s="333">
        <v>11.8</v>
      </c>
      <c r="AR54" s="334">
        <v>83.2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6703267</v>
      </c>
      <c r="AN55" s="322">
        <v>670193</v>
      </c>
      <c r="AO55" s="323">
        <v>-38.9</v>
      </c>
      <c r="AP55" s="324">
        <v>296093</v>
      </c>
      <c r="AQ55" s="325">
        <v>-18.399999999999999</v>
      </c>
      <c r="AR55" s="326">
        <v>-20.5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2036431</v>
      </c>
      <c r="AN56" s="330">
        <v>203602</v>
      </c>
      <c r="AO56" s="331">
        <v>75.8</v>
      </c>
      <c r="AP56" s="332">
        <v>140545</v>
      </c>
      <c r="AQ56" s="333">
        <v>-18.600000000000001</v>
      </c>
      <c r="AR56" s="334">
        <v>94.4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15829526</v>
      </c>
      <c r="AN57" s="322">
        <v>1590108</v>
      </c>
      <c r="AO57" s="323">
        <v>137.30000000000001</v>
      </c>
      <c r="AP57" s="324">
        <v>308655</v>
      </c>
      <c r="AQ57" s="325">
        <v>4.2</v>
      </c>
      <c r="AR57" s="326">
        <v>133.1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1339875</v>
      </c>
      <c r="AN58" s="330">
        <v>134593</v>
      </c>
      <c r="AO58" s="331">
        <v>-33.9</v>
      </c>
      <c r="AP58" s="332">
        <v>169887</v>
      </c>
      <c r="AQ58" s="333">
        <v>20.9</v>
      </c>
      <c r="AR58" s="334">
        <v>-54.8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15888030</v>
      </c>
      <c r="AN59" s="322">
        <v>1597750</v>
      </c>
      <c r="AO59" s="323">
        <v>0.5</v>
      </c>
      <c r="AP59" s="324">
        <v>325476</v>
      </c>
      <c r="AQ59" s="325">
        <v>5.4</v>
      </c>
      <c r="AR59" s="326">
        <v>-4.9000000000000004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902990</v>
      </c>
      <c r="AN60" s="330">
        <v>90808</v>
      </c>
      <c r="AO60" s="331">
        <v>-32.5</v>
      </c>
      <c r="AP60" s="332">
        <v>190204</v>
      </c>
      <c r="AQ60" s="333">
        <v>12</v>
      </c>
      <c r="AR60" s="334">
        <v>-44.5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11134099</v>
      </c>
      <c r="AN61" s="337">
        <v>1109941</v>
      </c>
      <c r="AO61" s="338">
        <v>33.4</v>
      </c>
      <c r="AP61" s="339">
        <v>318790</v>
      </c>
      <c r="AQ61" s="340">
        <v>4.8</v>
      </c>
      <c r="AR61" s="326">
        <v>28.6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1213074</v>
      </c>
      <c r="AN62" s="330">
        <v>120837</v>
      </c>
      <c r="AO62" s="331">
        <v>5.4</v>
      </c>
      <c r="AP62" s="332">
        <v>165518</v>
      </c>
      <c r="AQ62" s="333">
        <v>11</v>
      </c>
      <c r="AR62" s="334">
        <v>-5.6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8ij0HczAjvQG1r+DZ9JqexC0VVq7Yvb4qJC4LAHCQCXXZTEpfhypFXG/AdnkXaKYyOGjr9ThzEQAGpAg2J0m8Q==" saltValue="5yW8bV2Y7YQSL0VrRegB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CM87" sqref="CM8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ksd7tKAPZrokrYDTI0g06XOu1FUmHoCiDdXg6gidGIej6bn5kkGyUyxQO1DJizRVvvC4HRYepRA8SS9itd1Vkw==" saltValue="EJQGJohGZHGjRkMwGD2C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3rCyegrqYdUkxDnYnmpSikFHkOgqZnNJG6I90UODaEN5GWRj1xgA94T+hofkOGG0NuBiYXGEgt0grOyazho0Bw==" saltValue="CoAb1O0KP5ou/g6P5VaO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199.08</v>
      </c>
      <c r="G47" s="12">
        <v>192.49</v>
      </c>
      <c r="H47" s="12">
        <v>149.05000000000001</v>
      </c>
      <c r="I47" s="12">
        <v>150.82</v>
      </c>
      <c r="J47" s="13">
        <v>140.38</v>
      </c>
    </row>
    <row r="48" spans="2:10" ht="57.75" customHeight="1" x14ac:dyDescent="0.15">
      <c r="B48" s="14"/>
      <c r="C48" s="1141" t="s">
        <v>4</v>
      </c>
      <c r="D48" s="1141"/>
      <c r="E48" s="1142"/>
      <c r="F48" s="15">
        <v>12.2</v>
      </c>
      <c r="G48" s="16">
        <v>10.72</v>
      </c>
      <c r="H48" s="16">
        <v>14.04</v>
      </c>
      <c r="I48" s="16">
        <v>14.21</v>
      </c>
      <c r="J48" s="17">
        <v>4.8600000000000003</v>
      </c>
    </row>
    <row r="49" spans="2:10" ht="57.75" customHeight="1" thickBot="1" x14ac:dyDescent="0.2">
      <c r="B49" s="18"/>
      <c r="C49" s="1143" t="s">
        <v>5</v>
      </c>
      <c r="D49" s="1143"/>
      <c r="E49" s="1144"/>
      <c r="F49" s="19">
        <v>5.46</v>
      </c>
      <c r="G49" s="20" t="s">
        <v>532</v>
      </c>
      <c r="H49" s="20">
        <v>1.44</v>
      </c>
      <c r="I49" s="20" t="s">
        <v>533</v>
      </c>
      <c r="J49" s="21" t="s">
        <v>534</v>
      </c>
    </row>
    <row r="50" spans="2:10" x14ac:dyDescent="0.15"/>
  </sheetData>
  <sheetProtection algorithmName="SHA-512" hashValue="6svqpcboOWHIgTupLj2wQZ7ihXH23HRhQLpXEFQTlX6kB5jIgfIaILtIsPVe4rO4Bt5BCrgJG234A/VkUFdZWg==" saltValue="WadHEhj2xVIZLzCOHDmV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