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User\Desktop\R08.03.03、【市町村財政課311〆】令和６年度財政状況資料集の作成等について\03 回答\"/>
    </mc:Choice>
  </mc:AlternateContent>
  <xr:revisionPtr revIDLastSave="0" documentId="13_ncr:1_{9AEFF448-C798-45B9-B948-F36565DBBC0C}"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s="1"/>
  <c r="AM35"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<sst xmlns="http://schemas.openxmlformats.org/spreadsheetml/2006/main" count="1080" uniqueCount="562">
  <si>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</si>
  <si>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</si>
  <si>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</si>
  <si>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</si>
  <si>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</si>
  <si>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</si>
  <si>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</si>
  <si>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</si>
  <si>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</si>
  <si>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</si>
  <si>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</si>
  <si>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</si>
  <si>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</si>
  <si>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</si>
  <si>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</si>
  <si>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</si>
  <si>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</si>
  <si>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</si>
  <si>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</si>
  <si>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</si>
  <si>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</si>
  <si>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</si>
  <si>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</si>
  <si>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</si>
  <si>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</si>
  <si>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</si>
  <si>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</si>
  <si>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</si>
  <si>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</si>
  <si>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</si>
  <si>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</si>
  <si>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</si>
  <si>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</si>
  <si>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</si>
  <si>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</si>
  <si>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</si>
  <si>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</si>
  <si>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</si>
  <si>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</si>
  <si>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</si>
  <si>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</si>
  <si>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</si>
  <si>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</si>
  <si>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</si>
  <si>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</si>
  <si>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</si>
  <si>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</si>
  <si>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</si>
  <si>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</si>
  <si>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</si>
  <si>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</si>
  <si>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</si>
  <si>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</si>
  <si>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</si>
  <si>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</si>
  <si>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</si>
  <si>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</si>
  <si>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</si>
  <si>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</si>
  <si>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</si>
  <si>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</si>
  <si>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</si>
  <si>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</si>
  <si>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</si>
  <si>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</si>
  <si>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</si>
  <si>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</si>
  <si>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</si>
  <si>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</si>
  <si>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</si>
  <si>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</si>
  <si>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</si>
  <si>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</si>
  <si>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</si>
  <si>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</si>
  <si>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</si>
  <si>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</si>
  <si>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</si>
  <si>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</si>
  <si>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</si>
  <si>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</si>
  <si>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</si>
  <si>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</si>
  <si>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</si>
  <si>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</si>
  <si>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</si>
  <si>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</si>
  <si>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</si>
  <si>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</si>
  <si>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</si>
  <si>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</si>
  <si>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</si>
  <si>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</si>
  <si>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</si>
  <si>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</si>
  <si>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</si>
  <si>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</si>
  <si>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</si>
  <si>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</si>
  <si>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</si>
  <si>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</si>
  <si>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</si>
  <si>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</si>
  <si>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</si>
  <si>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</si>
  <si>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</si>
  <si>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</si>
  <si>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</si>
  <si>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</si>
  <si>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</si>
  <si>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</si>
  <si>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</si>
  <si>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</si>
  <si>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</si>
  <si>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</si>
  <si>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</si>
  <si>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</si>
  <si>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</si>
  <si>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</si>
  <si>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</si>
  <si>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</si>
  <si>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</si>
  <si>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</si>
  <si>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</si>
  <si>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</si>
  <si>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</si>
  <si>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</si>
  <si>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</si>
  <si>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</si>
  <si>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</si>
  <si>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</si>
  <si>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</si>
  <si>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</si>
  <si>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</si>
  <si>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</si>
  <si>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</si>
  <si>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</si>
  <si>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</si>
  <si>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</si>
  <si>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</si>
  <si>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</si>
  <si>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</si>
  <si>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</si>
  <si>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</si>
  <si>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</si>
  <si>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</si>
  <si>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</si>
  <si>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</si>
  <si>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</si>
  <si>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</si>
  <si>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</si>
  <si>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</si>
  <si>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</si>
  <si>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</si>
  <si>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</si>
  <si>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</si>
  <si>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</si>
  <si>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</si>
  <si>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</si>
  <si>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</si>
  <si>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</si>
  <si>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</si>
  <si>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</si>
  <si>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</si>
  <si>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</si>
  <si>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</si>
  <si>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</si>
  <si>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</si>
  <si>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</si>
  <si>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</si>
  <si>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</si>
  <si>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</si>
  <si>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</si>
  <si>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</si>
  <si>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</si>
  <si>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</si>
  <si>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</si>
  <si>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</si>
  <si>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</si>
  <si>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</si>
  <si>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</si>
  <si>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</si>
  <si>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</si>
  <si>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</si>
  <si>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</si>
  <si>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</si>
  <si>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</si>
  <si>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</si>
  <si>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</si>
  <si>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</si>
  <si>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</si>
  <si>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</si>
  <si>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</si>
  <si>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</si>
  <si>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</si>
  <si>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</si>
  <si>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</si>
  <si>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</si>
  <si>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</si>
  <si>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</si>
  <si>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</si>
  <si>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</si>
  <si>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</si>
  <si>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</si>
  <si>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</si>
  <si>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</si>
  <si>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</si>
  <si>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</si>
  <si>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</si>
  <si>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</si>
  <si>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</si>
  <si>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</si>
  <si>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</si>
  <si>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</si>
  <si>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</si>
  <si>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</si>
  <si>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</si>
  <si>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</si>
  <si>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</si>
  <si>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</si>
  <si>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</si>
  <si>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</si>
  <si>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</si>
  <si>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</si>
  <si>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</si>
  <si>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</si>
  <si>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</si>
  <si>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</si>
  <si>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</si>
  <si>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</si>
  <si>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</si>
  <si>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</si>
  <si>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</si>
  <si>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</si>
  <si>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</si>
  <si>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</si>
  <si>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</si>
  <si>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</si>
  <si>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</si>
  <si>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</si>
  <si>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</si>
  <si>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</si>
  <si>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</si>
  <si>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</si>
  <si>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</si>
  <si>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</si>
  <si>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</si>
  <si>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</si>
  <si>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</si>
  <si>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</si>
  <si>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</si>
  <si>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</si>
  <si>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</si>
  <si>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</si>
  <si>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</si>
  <si>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</si>
  <si>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</si>
  <si>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</si>
  <si>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</si>
  <si>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</si>
  <si>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</si>
  <si>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</si>
  <si>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</si>
  <si>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</si>
  <si>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</si>
  <si>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</si>
  <si>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</si>
  <si>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</si>
  <si>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</si>
  <si>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</si>
  <si>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</si>
  <si>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</si>
  <si>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</si>
  <si>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</si>
  <si>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</si>
  <si>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</si>
  <si>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</si>
  <si>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</si>
  <si>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</si>
  <si>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</si>
  <si>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</si>
  <si>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</si>
  <si>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</si>
  <si>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</si>
  <si>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</si>
  <si>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</si>
  <si>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</si>
  <si>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</si>
  <si>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</si>
  <si>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</si>
  <si>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</si>
  <si>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</si>
  <si>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</si>
  <si>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</si>
  <si>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</si>
  <si>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</si>
  <si>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</si>
  <si>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</si>
  <si>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</si>
  <si>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</si>
  <si>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</si>
  <si>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</si>
  <si>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</si>
  <si>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</si>
  <si>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</si>
  <si>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</si>
  <si>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</si>
  <si>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</si>
  <si>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</si>
  <si>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</si>
  <si>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</si>
  <si>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</si>
  <si>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</si>
  <si>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</si>
  <si>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</si>
  <si>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</si>
  <si>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</si>
  <si>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</si>
  <si>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</si>
  <si>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</si>
  <si>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</si>
  <si>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</si>
  <si>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</si>
  <si>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</si>
  <si>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</si>
  <si>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</si>
  <si>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</si>
  <si>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</si>
  <si>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</si>
  <si>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</si>
  <si>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</si>
  <si>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</si>
  <si>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</si>
  <si>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</si>
  <si>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</si>
  <si>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</si>
  <si>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</si>
  <si>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</si>
  <si>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</si>
  <si>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</si>
  <si>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</si>
  <si>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</si>
  <si>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</si>
  <si>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</si>
  <si>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</si>
  <si>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</si>
  <si>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</si>
  <si>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</si>
  <si>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</si>
  <si>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</si>
  <si>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</si>
  <si>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</si>
  <si>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</si>
  <si>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</si>
  <si>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</si>
  <si>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</si>
  <si>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</si>
  <si>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</si>
  <si>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</si>
  <si>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</si>
  <si>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</si>
  <si>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</si>
  <si>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</si>
  <si>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</si>
  <si>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</si>
  <si>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</si>
  <si>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</si>
  <si>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</si>
  <si>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</si>
  <si>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</si>
  <si>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</si>
  <si>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</si>
  <si>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</si>
  <si>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</si>
  <si>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</si>
  <si>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</si>
  <si>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</si>
  <si>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</si>
  <si>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</si>
  <si>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</si>
  <si>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</si>
  <si>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</si>
  <si>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</si>
  <si>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</si>
  <si>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</si>
  <si>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</si>
  <si>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</si>
  <si>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</si>
  <si>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</si>
  <si>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</si>
  <si>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</si>
  <si>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</si>
  <si>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</si>
  <si>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</si>
  <si>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</si>
  <si>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</si>
  <si>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</si>
  <si>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</si>
  <si>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</si>
  <si>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</si>
  <si>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</si>
  <si>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</si>
  <si>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</si>
  <si>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</si>
  <si>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</si>
  <si>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</si>
  <si>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</si>
  <si>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</si>
  <si>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</si>
  <si>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</si>
  <si>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</si>
  <si>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</si>
  <si>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</si>
  <si>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</si>
  <si>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</si>
  <si>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</si>
  <si>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</si>
  <si>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</si>
  <si>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</si>
  <si>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</si>
  <si>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</si>
  <si>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</si>
  <si>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</si>
  <si>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</si>
  <si>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</si>
  <si>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</si>
  <si>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</si>
  <si>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</si>
  <si>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</si>
  <si>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</si>
  <si>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</si>
  <si>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</si>
  <si>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</si>
  <si>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</si>
  <si>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</si>
  <si>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</si>
  <si>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</si>
  <si>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</si>
  <si>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</si>
  <si>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</si>
  <si>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</si>
  <si>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</si>
  <si>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</si>
  <si>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</si>
  <si>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</si>
  <si>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</si>
  <si>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</si>
  <si>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</si>
  <si>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</si>
  <si>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</si>
  <si>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</si>
  <si>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</si>
  <si>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</si>
  <si>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</si>
  <si>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</si>
  <si>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</si>
  <si>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</si>
  <si>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</si>
  <si>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</si>
  <si>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</si>
  <si>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</si>
  <si>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</si>
  <si>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</si>
  <si>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</si>
  <si>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</si>
  <si>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</si>
  <si>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</si>
  <si>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</si>
  <si>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</si>
  <si>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</si>
  <si>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</si>
  <si>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</si>
  <si>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</si>
  <si>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</si>
  <si>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</si>
  <si>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</si>
  <si>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</si>
  <si>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</si>
  <si>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</si>
  <si>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</si>
  <si>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</si>
  <si>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</si>
  <si>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</si>
  <si>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</si>
  <si>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</si>
  <si>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</si>
  <si>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</si>
  <si>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</si>
  <si>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</si>
  <si>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</si>
  <si>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</si>
  <si>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</si>
  <si>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</si>
  <si>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</si>
  <si>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</si>
  <si>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</si>
  <si>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</si>
  <si>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</si>
  <si>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</si>
  <si>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</si>
  <si>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</si>
  <si>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</si>
  <si>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</si>
  <si>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</si>
  <si>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</si>
  <si>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</si>
  <si>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</si>
  <si>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</si>
  <si>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</si>
  <si>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</si>
  <si>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</si>
  <si>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</si>
  <si>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</si>
  <si>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</si>
  <si>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</si>
  <si>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</si>
  <si>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</si>
  <si>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</si>
  <si>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</si>
  <si>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</si>
  <si>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</si>
  <si>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</si>
  <si>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</si>
  <si>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</si>
  <si>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</si>
  <si>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</si>
  <si>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</si>
  <si>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</si>
  <si>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</si>
  <si>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</si>
  <si>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</si>
  <si>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7.21</t>
  </si>
  <si>
    <t>▲ 7.52</t>
  </si>
  <si>
    <t>上水道事業会計</t>
  </si>
  <si>
    <t>一般会計</t>
  </si>
  <si>
    <t>宅地造成事業特別会計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</si>
  <si>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</si>
  <si>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</si>
  <si>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</si>
  <si>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</si>
  <si>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</si>
  <si>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</si>
  <si>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</si>
  <si>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</si>
  <si>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</si>
  <si>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</si>
  <si>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</si>
  <si>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福島県市町村総合事務組合一般会計</t>
    <rPh sb="0" eb="3">
      <t>フクシマケン</t>
    </rPh>
    <rPh sb="3" eb="8">
      <t>シチョウソンソウゴウ</t>
    </rPh>
    <rPh sb="8" eb="12">
      <t>ジムクミアイ</t>
    </rPh>
    <rPh sb="12" eb="16">
      <t>イッパンカイケイ</t>
    </rPh>
    <phoneticPr fontId="2"/>
  </si>
  <si>
    <t>福島県市町村総合事務組合消防補償等特別会計</t>
    <rPh sb="12" eb="14">
      <t>ショウボウ</t>
    </rPh>
    <rPh sb="14" eb="17">
      <t>ホショウナド</t>
    </rPh>
    <rPh sb="17" eb="19">
      <t>トクベツ</t>
    </rPh>
    <rPh sb="19" eb="21">
      <t>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</si>
  <si>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</si>
  <si>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12" eb="17">
      <t>ヒジョウキンショクイン</t>
    </rPh>
    <rPh sb="17" eb="21">
      <t>コウムサイガイ</t>
    </rPh>
    <rPh sb="21" eb="23">
      <t>ホショウ</t>
    </rPh>
    <rPh sb="23" eb="27">
      <t>トクベツカイケイ</t>
    </rPh>
    <phoneticPr fontId="2"/>
  </si>
  <si>
    <t>福島県市町村総合事務組合自治会兼管理特別会計</t>
    <rPh sb="0" eb="3">
      <t>フクシマケン</t>
    </rPh>
    <rPh sb="3" eb="12">
      <t>シチョウソンソウゴウジムクミアイ</t>
    </rPh>
    <rPh sb="12" eb="20">
      <t>ジチカイケンカンリトクベツ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</si>
  <si>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</si>
  <si>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福島県後期高齢者医療広域後期高齢者医療特別会計</t>
    <rPh sb="0" eb="3">
      <t>フクシマケン</t>
    </rPh>
    <rPh sb="3" eb="5">
      <t>コウキ</t>
    </rPh>
    <rPh sb="5" eb="8">
      <t>コウレイシャ</t>
    </rPh>
    <rPh sb="8" eb="10">
      <t>イリョウ</t>
    </rPh>
    <rPh sb="10" eb="12">
      <t>コウイキ</t>
    </rPh>
    <rPh sb="12" eb="19">
      <t>コウキコウレイシャイリョウ</t>
    </rPh>
    <rPh sb="19" eb="23">
      <t>トクベツカイケイ</t>
    </rPh>
    <phoneticPr fontId="2"/>
  </si>
  <si>
    <t>須賀川地方広域消防組合</t>
    <rPh sb="0" eb="11">
      <t>スカガワチホウコウイキショウボウクミアイ</t>
    </rPh>
    <phoneticPr fontId="2"/>
  </si>
  <si>
    <t>役場庁舎等建設基金</t>
    <rPh sb="0" eb="4">
      <t>ヤクバチョウシャ</t>
    </rPh>
    <rPh sb="4" eb="5">
      <t>トウ</t>
    </rPh>
    <rPh sb="5" eb="9">
      <t>ケンセツキキン</t>
    </rPh>
    <phoneticPr fontId="5"/>
  </si>
  <si>
    <t>ふれあい福祉基金</t>
    <rPh sb="4" eb="8">
      <t>フクシキキン</t>
    </rPh>
    <phoneticPr fontId="5"/>
  </si>
  <si>
    <t>ふるさと応援基金</t>
    <rPh sb="4" eb="8">
      <t>オウエンキキン</t>
    </rPh>
    <phoneticPr fontId="2"/>
  </si>
  <si>
    <t>定住促進住宅維持整備基金</t>
    <rPh sb="0" eb="4">
      <t>テイジュウソクシン</t>
    </rPh>
    <rPh sb="4" eb="6">
      <t>ジュウタク</t>
    </rPh>
    <rPh sb="6" eb="8">
      <t>イジ</t>
    </rPh>
    <rPh sb="8" eb="10">
      <t>セイビ</t>
    </rPh>
    <rPh sb="10" eb="12">
      <t>キキン</t>
    </rPh>
    <phoneticPr fontId="5"/>
  </si>
  <si>
    <t>「ふるさと創生」事業基金</t>
    <rPh sb="5" eb="7">
      <t>ソウセイ</t>
    </rPh>
    <rPh sb="8" eb="10">
      <t>ジギョウ</t>
    </rPh>
    <rPh sb="10" eb="12">
      <t>キキン</t>
    </rPh>
    <phoneticPr fontId="2"/>
  </si>
  <si>
    <t>石川地方生活環境施設組合</t>
    <rPh sb="0" eb="4">
      <t>イシカワチホウ</t>
    </rPh>
    <rPh sb="4" eb="6">
      <t>セイカツ</t>
    </rPh>
    <rPh sb="6" eb="12">
      <t>カンキョウシセツクミアイ</t>
    </rPh>
    <phoneticPr fontId="2"/>
  </si>
  <si>
    <t>一般社団法人吉田富三顕彰会</t>
    <rPh sb="0" eb="6">
      <t>イッパンシャダンホウジン</t>
    </rPh>
    <rPh sb="6" eb="8">
      <t>ヨシダ</t>
    </rPh>
    <rPh sb="8" eb="9">
      <t>トミ</t>
    </rPh>
    <rPh sb="9" eb="10">
      <t>サン</t>
    </rPh>
    <rPh sb="10" eb="13">
      <t>ケンショウカイ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</si>
</sst>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728-4FB9-A03E-07483D0686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73600</c:v>
                </c:pt>
                <c:pt idx="1">
                  <c:v>60286</c:v>
                </c:pt>
                <c:pt idx="2">
                  <c:v>113297</c:v>
                </c:pt>
                <c:pt idx="3">
                  <c:v>173199</c:v>
                </c:pt>
                <c:pt idx="4">
                  <c:v>206375</c:v>
                </c:pt>
              </c:numCache>
            </c:numRef>
          </c:val>
          <c:smooth val="0"/>
          <c:extLst>
            <c:ext xmlns:c16="http://schemas.microsoft.com/office/drawing/2014/chart" uri="{C3380CC4-5D6E-409C-BE32-E72D297353CC}">
              <c16:uniqueId val="{00000001-C728-4FB9-A03E-07483D0686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c:v>
                </c:pt>
                <c:pt idx="1">
                  <c:v>6.87</c:v>
                </c:pt>
                <c:pt idx="2">
                  <c:v>5.9</c:v>
                </c:pt>
                <c:pt idx="3">
                  <c:v>6.8</c:v>
                </c:pt>
                <c:pt idx="4">
                  <c:v>7.18</c:v>
                </c:pt>
              </c:numCache>
            </c:numRef>
          </c:val>
          <c:extLst>
            <c:ext xmlns:c16="http://schemas.microsoft.com/office/drawing/2014/chart" uri="{C3380CC4-5D6E-409C-BE32-E72D297353CC}">
              <c16:uniqueId val="{00000000-54CC-48EF-BAC1-08516345DD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33.909999999999997</c:v>
                </c:pt>
                <c:pt idx="1">
                  <c:v>39.450000000000003</c:v>
                </c:pt>
                <c:pt idx="2">
                  <c:v>43.69</c:v>
                </c:pt>
                <c:pt idx="3">
                  <c:v>35.39</c:v>
                </c:pt>
                <c:pt idx="4">
                  <c:v>26.82</c:v>
                </c:pt>
              </c:numCache>
            </c:numRef>
          </c:val>
          <c:extLst>
            <c:ext xmlns:c16="http://schemas.microsoft.com/office/drawing/2014/chart" uri="{C3380CC4-5D6E-409C-BE32-E72D297353CC}">
              <c16:uniqueId val="{00000001-54CC-48EF-BAC1-08516345DD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13.67</c:v>
                </c:pt>
                <c:pt idx="1">
                  <c:v>4.47</c:v>
                </c:pt>
                <c:pt idx="2">
                  <c:v>2.61</c:v>
                </c:pt>
                <c:pt idx="3">
                  <c:v>-7.21</c:v>
                </c:pt>
                <c:pt idx="4">
                  <c:v>-7.52</c:v>
                </c:pt>
              </c:numCache>
            </c:numRef>
          </c:val>
          <c:smooth val="0"/>
          <c:extLst>
            <c:ext xmlns:c16="http://schemas.microsoft.com/office/drawing/2014/chart" uri="{C3380CC4-5D6E-409C-BE32-E72D297353CC}">
              <c16:uniqueId val="{00000002-54CC-48EF-BAC1-08516345DD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0.77</c:v>
                </c:pt>
                <c:pt idx="4">
                  <c:v>#N/A</c:v>
                </c:pt>
                <c:pt idx="5">
                  <c:v>1.61</c:v>
                </c:pt>
                <c:pt idx="6">
                  <c:v>#N/A</c:v>
                </c:pt>
                <c:pt idx="7">
                  <c:v>5.2</c:v>
                </c:pt>
                <c:pt idx="8">
                  <c:v>0</c:v>
                </c:pt>
                <c:pt idx="9">
                  <c:v>0</c:v>
                </c:pt>
              </c:numCache>
            </c:numRef>
          </c:val>
          <c:extLst>
            <c:ext xmlns:c16="http://schemas.microsoft.com/office/drawing/2014/chart" uri="{C3380CC4-5D6E-409C-BE32-E72D297353CC}">
              <c16:uniqueId val="{00000000-498E-42B8-9CB4-C7AAF545DC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8E-42B8-9CB4-C7AAF545DC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8E-42B8-9CB4-C7AAF545DC6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98E-42B8-9CB4-C7AAF545DC6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0.42</c:v>
                </c:pt>
                <c:pt idx="4">
                  <c:v>#N/A</c:v>
                </c:pt>
                <c:pt idx="5">
                  <c:v>0.3</c:v>
                </c:pt>
                <c:pt idx="6">
                  <c:v>#N/A</c:v>
                </c:pt>
                <c:pt idx="7">
                  <c:v>0.22</c:v>
                </c:pt>
                <c:pt idx="8">
                  <c:v>#N/A</c:v>
                </c:pt>
                <c:pt idx="9">
                  <c:v>0.54</c:v>
                </c:pt>
              </c:numCache>
            </c:numRef>
          </c:val>
          <c:extLst>
            <c:ext xmlns:c16="http://schemas.microsoft.com/office/drawing/2014/chart" uri="{C3380CC4-5D6E-409C-BE32-E72D297353CC}">
              <c16:uniqueId val="{00000004-498E-42B8-9CB4-C7AAF545DC6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5-498E-42B8-9CB4-C7AAF545DC6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2.4300000000000002</c:v>
                </c:pt>
                <c:pt idx="2">
                  <c:v>#N/A</c:v>
                </c:pt>
                <c:pt idx="3">
                  <c:v>1.64</c:v>
                </c:pt>
                <c:pt idx="4">
                  <c:v>#N/A</c:v>
                </c:pt>
                <c:pt idx="5">
                  <c:v>2.46</c:v>
                </c:pt>
                <c:pt idx="6">
                  <c:v>#N/A</c:v>
                </c:pt>
                <c:pt idx="7">
                  <c:v>0.75</c:v>
                </c:pt>
                <c:pt idx="8">
                  <c:v>#N/A</c:v>
                </c:pt>
                <c:pt idx="9">
                  <c:v>1.4</c:v>
                </c:pt>
              </c:numCache>
            </c:numRef>
          </c:val>
          <c:extLst>
            <c:ext xmlns:c16="http://schemas.microsoft.com/office/drawing/2014/chart" uri="{C3380CC4-5D6E-409C-BE32-E72D297353CC}">
              <c16:uniqueId val="{00000006-498E-42B8-9CB4-C7AAF545DC62}"/>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5.99</c:v>
                </c:pt>
                <c:pt idx="2">
                  <c:v>#N/A</c:v>
                </c:pt>
                <c:pt idx="3">
                  <c:v>5.55</c:v>
                </c:pt>
                <c:pt idx="4">
                  <c:v>#N/A</c:v>
                </c:pt>
                <c:pt idx="5">
                  <c:v>5.63</c:v>
                </c:pt>
                <c:pt idx="6">
                  <c:v>#N/A</c:v>
                </c:pt>
                <c:pt idx="7">
                  <c:v>5.58</c:v>
                </c:pt>
                <c:pt idx="8">
                  <c:v>#N/A</c:v>
                </c:pt>
                <c:pt idx="9">
                  <c:v>5.56</c:v>
                </c:pt>
              </c:numCache>
            </c:numRef>
          </c:val>
          <c:extLst>
            <c:ext xmlns:c16="http://schemas.microsoft.com/office/drawing/2014/chart" uri="{C3380CC4-5D6E-409C-BE32-E72D297353CC}">
              <c16:uniqueId val="{00000007-498E-42B8-9CB4-C7AAF545DC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11.22</c:v>
                </c:pt>
                <c:pt idx="2">
                  <c:v>#N/A</c:v>
                </c:pt>
                <c:pt idx="3">
                  <c:v>6.77</c:v>
                </c:pt>
                <c:pt idx="4">
                  <c:v>#N/A</c:v>
                </c:pt>
                <c:pt idx="5">
                  <c:v>5.8</c:v>
                </c:pt>
                <c:pt idx="6">
                  <c:v>#N/A</c:v>
                </c:pt>
                <c:pt idx="7">
                  <c:v>6</c:v>
                </c:pt>
                <c:pt idx="8">
                  <c:v>#N/A</c:v>
                </c:pt>
                <c:pt idx="9">
                  <c:v>7.18</c:v>
                </c:pt>
              </c:numCache>
            </c:numRef>
          </c:val>
          <c:extLst>
            <c:ext xmlns:c16="http://schemas.microsoft.com/office/drawing/2014/chart" uri="{C3380CC4-5D6E-409C-BE32-E72D297353CC}">
              <c16:uniqueId val="{00000008-498E-42B8-9CB4-C7AAF545DC6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10.55</c:v>
                </c:pt>
                <c:pt idx="2">
                  <c:v>#N/A</c:v>
                </c:pt>
                <c:pt idx="3">
                  <c:v>10.35</c:v>
                </c:pt>
                <c:pt idx="4">
                  <c:v>#N/A</c:v>
                </c:pt>
                <c:pt idx="5">
                  <c:v>10.78</c:v>
                </c:pt>
                <c:pt idx="6">
                  <c:v>#N/A</c:v>
                </c:pt>
                <c:pt idx="7">
                  <c:v>9.89</c:v>
                </c:pt>
                <c:pt idx="8">
                  <c:v>#N/A</c:v>
                </c:pt>
                <c:pt idx="9">
                  <c:v>7.24</c:v>
                </c:pt>
              </c:numCache>
            </c:numRef>
          </c:val>
          <c:extLst>
            <c:ext xmlns:c16="http://schemas.microsoft.com/office/drawing/2014/chart" uri="{C3380CC4-5D6E-409C-BE32-E72D297353CC}">
              <c16:uniqueId val="{00000009-498E-42B8-9CB4-C7AAF545DC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c:v>
                </c:pt>
                <c:pt idx="5">
                  <c:v>243</c:v>
                </c:pt>
                <c:pt idx="8">
                  <c:v>246</c:v>
                </c:pt>
                <c:pt idx="11">
                  <c:v>237</c:v>
                </c:pt>
                <c:pt idx="14">
                  <c:v>233</c:v>
                </c:pt>
              </c:numCache>
            </c:numRef>
          </c:val>
          <c:extLst>
            <c:ext xmlns:c16="http://schemas.microsoft.com/office/drawing/2014/chart" uri="{C3380CC4-5D6E-409C-BE32-E72D297353CC}">
              <c16:uniqueId val="{00000000-3F21-4BD6-A467-251B0B29E1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21-4BD6-A467-251B0B29E1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4</c:v>
                </c:pt>
                <c:pt idx="9">
                  <c:v>4</c:v>
                </c:pt>
                <c:pt idx="12">
                  <c:v>0</c:v>
                </c:pt>
              </c:numCache>
            </c:numRef>
          </c:val>
          <c:extLst>
            <c:ext xmlns:c16="http://schemas.microsoft.com/office/drawing/2014/chart" uri="{C3380CC4-5D6E-409C-BE32-E72D297353CC}">
              <c16:uniqueId val="{00000002-3F21-4BD6-A467-251B0B29E1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10</c:v>
                </c:pt>
                <c:pt idx="9">
                  <c:v>11</c:v>
                </c:pt>
                <c:pt idx="12">
                  <c:v>20</c:v>
                </c:pt>
              </c:numCache>
            </c:numRef>
          </c:val>
          <c:extLst>
            <c:ext xmlns:c16="http://schemas.microsoft.com/office/drawing/2014/chart" uri="{C3380CC4-5D6E-409C-BE32-E72D297353CC}">
              <c16:uniqueId val="{00000003-3F21-4BD6-A467-251B0B29E1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c:v>
                </c:pt>
                <c:pt idx="3">
                  <c:v>100</c:v>
                </c:pt>
                <c:pt idx="6">
                  <c:v>108</c:v>
                </c:pt>
                <c:pt idx="9">
                  <c:v>101</c:v>
                </c:pt>
                <c:pt idx="12">
                  <c:v>112</c:v>
                </c:pt>
              </c:numCache>
            </c:numRef>
          </c:val>
          <c:extLst>
            <c:ext xmlns:c16="http://schemas.microsoft.com/office/drawing/2014/chart" uri="{C3380CC4-5D6E-409C-BE32-E72D297353CC}">
              <c16:uniqueId val="{00000004-3F21-4BD6-A467-251B0B29E1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1-4BD6-A467-251B0B29E1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21-4BD6-A467-251B0B29E1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232</c:v>
                </c:pt>
                <c:pt idx="3">
                  <c:v>244</c:v>
                </c:pt>
                <c:pt idx="6">
                  <c:v>279</c:v>
                </c:pt>
                <c:pt idx="9">
                  <c:v>287</c:v>
                </c:pt>
                <c:pt idx="12">
                  <c:v>287</c:v>
                </c:pt>
              </c:numCache>
            </c:numRef>
          </c:val>
          <c:extLst>
            <c:ext xmlns:c16="http://schemas.microsoft.com/office/drawing/2014/chart" uri="{C3380CC4-5D6E-409C-BE32-E72D297353CC}">
              <c16:uniqueId val="{00000007-3F21-4BD6-A467-251B0B29E1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c:v>
                </c:pt>
                <c:pt idx="2">
                  <c:v>#N/A</c:v>
                </c:pt>
                <c:pt idx="3">
                  <c:v>#N/A</c:v>
                </c:pt>
                <c:pt idx="4">
                  <c:v>109</c:v>
                </c:pt>
                <c:pt idx="5">
                  <c:v>#N/A</c:v>
                </c:pt>
                <c:pt idx="6">
                  <c:v>#N/A</c:v>
                </c:pt>
                <c:pt idx="7">
                  <c:v>155</c:v>
                </c:pt>
                <c:pt idx="8">
                  <c:v>#N/A</c:v>
                </c:pt>
                <c:pt idx="9">
                  <c:v>#N/A</c:v>
                </c:pt>
                <c:pt idx="10">
                  <c:v>166</c:v>
                </c:pt>
                <c:pt idx="11">
                  <c:v>#N/A</c:v>
                </c:pt>
                <c:pt idx="12">
                  <c:v>#N/A</c:v>
                </c:pt>
                <c:pt idx="13">
                  <c:v>186</c:v>
                </c:pt>
                <c:pt idx="14">
                  <c:v>#N/A</c:v>
                </c:pt>
              </c:numCache>
            </c:numRef>
          </c:val>
          <c:smooth val="0"/>
          <c:extLst>
            <c:ext xmlns:c16="http://schemas.microsoft.com/office/drawing/2014/chart" uri="{C3380CC4-5D6E-409C-BE32-E72D297353CC}">
              <c16:uniqueId val="{00000008-3F21-4BD6-A467-251B0B29E1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3034</c:v>
                </c:pt>
                <c:pt idx="5">
                  <c:v>2952</c:v>
                </c:pt>
                <c:pt idx="8">
                  <c:v>2908</c:v>
                </c:pt>
                <c:pt idx="11">
                  <c:v>2980</c:v>
                </c:pt>
                <c:pt idx="14">
                  <c:v>3105</c:v>
                </c:pt>
              </c:numCache>
            </c:numRef>
          </c:val>
          <c:extLst>
            <c:ext xmlns:c16="http://schemas.microsoft.com/office/drawing/2014/chart" uri="{C3380CC4-5D6E-409C-BE32-E72D297353CC}">
              <c16:uniqueId val="{00000000-EC51-4790-A7DD-C101417C1B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C51-4790-A7DD-C101417C1B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2108</c:v>
                </c:pt>
                <c:pt idx="5">
                  <c:v>2527</c:v>
                </c:pt>
                <c:pt idx="8">
                  <c:v>2735</c:v>
                </c:pt>
                <c:pt idx="11">
                  <c:v>2563</c:v>
                </c:pt>
                <c:pt idx="14">
                  <c:v>2034</c:v>
                </c:pt>
              </c:numCache>
            </c:numRef>
          </c:val>
          <c:extLst>
            <c:ext xmlns:c16="http://schemas.microsoft.com/office/drawing/2014/chart" uri="{C3380CC4-5D6E-409C-BE32-E72D297353CC}">
              <c16:uniqueId val="{00000002-EC51-4790-A7DD-C101417C1B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1-4790-A7DD-C101417C1B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1-4790-A7DD-C101417C1B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1-4790-A7DD-C101417C1B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c:v>
                </c:pt>
                <c:pt idx="3">
                  <c:v>349</c:v>
                </c:pt>
                <c:pt idx="6">
                  <c:v>335</c:v>
                </c:pt>
                <c:pt idx="9">
                  <c:v>315</c:v>
                </c:pt>
                <c:pt idx="12">
                  <c:v>290</c:v>
                </c:pt>
              </c:numCache>
            </c:numRef>
          </c:val>
          <c:extLst>
            <c:ext xmlns:c16="http://schemas.microsoft.com/office/drawing/2014/chart" uri="{C3380CC4-5D6E-409C-BE32-E72D297353CC}">
              <c16:uniqueId val="{00000006-EC51-4790-A7DD-C101417C1B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202</c:v>
                </c:pt>
                <c:pt idx="3">
                  <c:v>198</c:v>
                </c:pt>
                <c:pt idx="6">
                  <c:v>204</c:v>
                </c:pt>
                <c:pt idx="9">
                  <c:v>202</c:v>
                </c:pt>
                <c:pt idx="12">
                  <c:v>189</c:v>
                </c:pt>
              </c:numCache>
            </c:numRef>
          </c:val>
          <c:extLst>
            <c:ext xmlns:c16="http://schemas.microsoft.com/office/drawing/2014/chart" uri="{C3380CC4-5D6E-409C-BE32-E72D297353CC}">
              <c16:uniqueId val="{00000007-EC51-4790-A7DD-C101417C1B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1541</c:v>
                </c:pt>
                <c:pt idx="3">
                  <c:v>1572</c:v>
                </c:pt>
                <c:pt idx="6">
                  <c:v>1594</c:v>
                </c:pt>
                <c:pt idx="9">
                  <c:v>1603</c:v>
                </c:pt>
                <c:pt idx="12">
                  <c:v>1552</c:v>
                </c:pt>
              </c:numCache>
            </c:numRef>
          </c:val>
          <c:extLst>
            <c:ext xmlns:c16="http://schemas.microsoft.com/office/drawing/2014/chart" uri="{C3380CC4-5D6E-409C-BE32-E72D297353CC}">
              <c16:uniqueId val="{00000008-EC51-4790-A7DD-C101417C1B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7</c:v>
                </c:pt>
                <c:pt idx="6">
                  <c:v>4</c:v>
                </c:pt>
                <c:pt idx="9">
                  <c:v>0</c:v>
                </c:pt>
                <c:pt idx="12">
                  <c:v>0</c:v>
                </c:pt>
              </c:numCache>
            </c:numRef>
          </c:val>
          <c:extLst>
            <c:ext xmlns:c16="http://schemas.microsoft.com/office/drawing/2014/chart" uri="{C3380CC4-5D6E-409C-BE32-E72D297353CC}">
              <c16:uniqueId val="{00000009-EC51-4790-A7DD-C101417C1B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3228</c:v>
                </c:pt>
                <c:pt idx="3">
                  <c:v>3131</c:v>
                </c:pt>
                <c:pt idx="6">
                  <c:v>3209</c:v>
                </c:pt>
                <c:pt idx="9">
                  <c:v>3345</c:v>
                </c:pt>
                <c:pt idx="12">
                  <c:v>3494</c:v>
                </c:pt>
              </c:numCache>
            </c:numRef>
          </c:val>
          <c:extLst>
            <c:ext xmlns:c16="http://schemas.microsoft.com/office/drawing/2014/chart" uri="{C3380CC4-5D6E-409C-BE32-E72D297353CC}">
              <c16:uniqueId val="{0000000A-EC51-4790-A7DD-C101417C1B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216</c:v>
                </c:pt>
                <c:pt idx="2">
                  <c:v>#N/A</c:v>
                </c:pt>
                <c:pt idx="3">
                  <c:v>#N/A</c:v>
                </c:pt>
                <c:pt idx="4">
                  <c:v>0</c:v>
                </c:pt>
                <c:pt idx="5">
                  <c:v>#N/A</c:v>
                </c:pt>
                <c:pt idx="6">
                  <c:v>#N/A</c:v>
                </c:pt>
                <c:pt idx="7">
                  <c:v>0</c:v>
                </c:pt>
                <c:pt idx="8">
                  <c:v>#N/A</c:v>
                </c:pt>
                <c:pt idx="9">
                  <c:v>#N/A</c:v>
                </c:pt>
                <c:pt idx="10">
                  <c:v>0</c:v>
                </c:pt>
                <c:pt idx="11">
                  <c:v>#N/A</c:v>
                </c:pt>
                <c:pt idx="12">
                  <c:v>#N/A</c:v>
                </c:pt>
                <c:pt idx="13">
                  <c:v>386</c:v>
                </c:pt>
                <c:pt idx="14">
                  <c:v>#N/A</c:v>
                </c:pt>
              </c:numCache>
            </c:numRef>
          </c:val>
          <c:smooth val="0"/>
          <c:extLst>
            <c:ext xmlns:c16="http://schemas.microsoft.com/office/drawing/2014/chart" uri="{C3380CC4-5D6E-409C-BE32-E72D297353CC}">
              <c16:uniqueId val="{0000000B-EC51-4790-A7DD-C101417C1B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1070</c:v>
                </c:pt>
                <c:pt idx="1">
                  <c:v>870</c:v>
                </c:pt>
                <c:pt idx="2">
                  <c:v>670</c:v>
                </c:pt>
              </c:numCache>
            </c:numRef>
          </c:val>
          <c:extLst>
            <c:ext xmlns:c16="http://schemas.microsoft.com/office/drawing/2014/chart" uri="{C3380CC4-5D6E-409C-BE32-E72D297353CC}">
              <c16:uniqueId val="{00000000-3A66-4C4A-A876-48CB315133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3A66-4C4A-A876-48CB315133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1129</c:v>
                </c:pt>
                <c:pt idx="1">
                  <c:v>1237</c:v>
                </c:pt>
                <c:pt idx="2">
                  <c:v>944</c:v>
                </c:pt>
              </c:numCache>
            </c:numRef>
          </c:val>
          <c:extLst>
            <c:ext xmlns:c16="http://schemas.microsoft.com/office/drawing/2014/chart" uri="{C3380CC4-5D6E-409C-BE32-E72D297353CC}">
              <c16:uniqueId val="{00000002-3A66-4C4A-A876-48CB315133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分子となる元利償還金の額が、平成</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年度臨時財政対策債等の償還終了により</a:t>
          </a:r>
          <a:r>
            <a:rPr kumimoji="1" lang="en-US" altLang="ja-JP" sz="1100">
              <a:latin typeface="ＭＳ ゴシック" pitchFamily="49" charset="-128"/>
              <a:ea typeface="ＭＳ ゴシック" pitchFamily="49" charset="-128"/>
            </a:rPr>
            <a:t>16,612</a:t>
          </a:r>
          <a:r>
            <a:rPr kumimoji="1" lang="ja-JP" altLang="en-US" sz="1100">
              <a:latin typeface="ＭＳ ゴシック" pitchFamily="49" charset="-128"/>
              <a:ea typeface="ＭＳ ゴシック" pitchFamily="49" charset="-128"/>
            </a:rPr>
            <a:t>千円程度の減となったが、令和元年度公共事業等債の元金償還開始により</a:t>
          </a:r>
          <a:r>
            <a:rPr kumimoji="1" lang="en-US" altLang="ja-JP" sz="1100">
              <a:latin typeface="ＭＳ ゴシック" pitchFamily="49" charset="-128"/>
              <a:ea typeface="ＭＳ ゴシック" pitchFamily="49" charset="-128"/>
            </a:rPr>
            <a:t>12,077</a:t>
          </a:r>
          <a:r>
            <a:rPr kumimoji="1" lang="ja-JP" altLang="en-US" sz="1100">
              <a:latin typeface="ＭＳ ゴシック" pitchFamily="49" charset="-128"/>
              <a:ea typeface="ＭＳ ゴシック" pitchFamily="49" charset="-128"/>
            </a:rPr>
            <a:t>千円程度の増となった他、令和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年度新規借入の利子償還</a:t>
          </a:r>
          <a:r>
            <a:rPr kumimoji="1" lang="en-US" altLang="ja-JP" sz="1100">
              <a:latin typeface="ＭＳ ゴシック" pitchFamily="49" charset="-128"/>
              <a:ea typeface="ＭＳ ゴシック" pitchFamily="49" charset="-128"/>
            </a:rPr>
            <a:t>4,900</a:t>
          </a:r>
          <a:r>
            <a:rPr kumimoji="1" lang="ja-JP" altLang="en-US" sz="1100">
              <a:latin typeface="ＭＳ ゴシック" pitchFamily="49" charset="-128"/>
              <a:ea typeface="ＭＳ ゴシック" pitchFamily="49" charset="-128"/>
            </a:rPr>
            <a:t>千円程度により、元利償還金に大きな増減は見られなかった。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公営企業債の元利償還金に対する繰入金については、公共下水道事業元利償還金等が増加したため、増となっている。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組合等が起こした地方債の元利償還金に対する負担金等においては、石川地方環境施設組合で令和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年度に実施した基幹改良工事の償還開始による増である。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債務負担行為に基づく支出額については、社会福祉法人石川福祉会による特別養護老人ホーム建設に伴う償還が令和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年度で終了したため、減となった。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今後も地域に対応した事業の選択と、起債に大きく依存しない財政運営に努める。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300" baseline="0">
              <a:latin typeface="ＭＳ ゴシック" pitchFamily="49" charset="-128"/>
              <a:ea typeface="ＭＳ ゴシック" pitchFamily="49" charset="-128"/>
            </a:rPr>
            <a:t>満期一括償還地方債を利用していない。</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将来負担額の約</a:t>
          </a:r>
          <a:r>
            <a:rPr kumimoji="1" lang="en-US" altLang="ja-JP" sz="1300">
              <a:latin typeface="ＭＳ ゴシック" pitchFamily="49" charset="-128"/>
              <a:ea typeface="ＭＳ ゴシック" pitchFamily="49" charset="-128"/>
            </a:rPr>
            <a:t>63.2%</a:t>
          </a:r>
          <a:r>
            <a:rPr kumimoji="1" lang="ja-JP" altLang="en-US" sz="1300">
              <a:latin typeface="ＭＳ ゴシック" pitchFamily="49" charset="-128"/>
              <a:ea typeface="ＭＳ ゴシック" pitchFamily="49" charset="-128"/>
            </a:rPr>
            <a:t>を占める地方債現在高が、浅川中学校建設事業に係る学校教育施設等整備事業債等の借入により増額となった。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地方債現在高の中でも約</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以上を占める臨時財政対策債については、毎年、借入を行っているが、令和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年度以降減少傾向にあるため、今後の増額は見込まれないと推測される。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その他の地方債現在高では、こども園建設に係る公共施設最適化事業債で約</a:t>
          </a:r>
          <a:r>
            <a:rPr kumimoji="1" lang="en-US" altLang="ja-JP" sz="1300">
              <a:latin typeface="ＭＳ ゴシック" pitchFamily="49" charset="-128"/>
              <a:ea typeface="ＭＳ ゴシック" pitchFamily="49" charset="-128"/>
            </a:rPr>
            <a:t>16.5%</a:t>
          </a:r>
          <a:r>
            <a:rPr kumimoji="1" lang="ja-JP" altLang="en-US" sz="1300">
              <a:latin typeface="ＭＳ ゴシック" pitchFamily="49" charset="-128"/>
              <a:ea typeface="ＭＳ ゴシック" pitchFamily="49" charset="-128"/>
            </a:rPr>
            <a:t>、中学校建設事業等に係る学校教育施設等整備事業債で約</a:t>
          </a:r>
          <a:r>
            <a:rPr kumimoji="1" lang="en-US" altLang="ja-JP" sz="1300">
              <a:latin typeface="ＭＳ ゴシック" pitchFamily="49" charset="-128"/>
              <a:ea typeface="ＭＳ ゴシック" pitchFamily="49" charset="-128"/>
            </a:rPr>
            <a:t>14.0%</a:t>
          </a:r>
          <a:r>
            <a:rPr kumimoji="1" lang="ja-JP" altLang="en-US" sz="1300">
              <a:latin typeface="ＭＳ ゴシック" pitchFamily="49" charset="-128"/>
              <a:ea typeface="ＭＳ ゴシック" pitchFamily="49" charset="-128"/>
            </a:rPr>
            <a:t>を占めており、それぞれ今後、約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年近くかけて償還する予定である。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今後も老朽化した公共施設の更新等が予定されていることから、地方債現在高は、今後も増えていくことが見込まれる。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充当可能基金については、浅川中学校建設事業に係る各基金の取崩により減少となった。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基金全体で見た場合、財政調整基金、役場庁舎等建設基金、ふれあい福祉基金で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以上を占めている。その中においても予算執行に伴う財源として補填する財政調整基金については、令和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千円から年々減少している。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物価高騰の影響や増え続ける財政需要に対応するため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、財源の不足額を補填するため、令和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千円ずつ減少している。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役場庁舎等建設基金については、昭和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年以上経過した役場庁舎を始め老朽化した公共施設の更新等のため、積立を行っている。令和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年度は中学校建設事業に充当するため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千円を取崩を行ったが、多数の公共施設が老朽化等をしていることから今後の更新等を見据え決算時の剰余金から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千円の増加となった。令和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年度は、中学校建設事業の財源に充当するため、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千円の取崩しを行ったことから減少となった。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その他の基金では、定住促進住宅維持整備基金で大規模改修の財源として充当したことから年々減少となっている以外は、特に大きな変動はない。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財政調整基金については、今後ますます増加する財政需要に対応していくためにも歳出抑制等に努め、取崩し額を減らすとともに、決算時の剰余金の発生により積立を行い、増加を図っていく。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役場庁舎等建設基金については、今後も老朽化した公共施設の更新等が控えていることから、適切に積立を図っていく。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目的に沿った事業実施に向け、適切に積立、確実かつ有利な方法で運用を図るとともに、事業実施となった際においても取崩し時期等の十分な検討を行い、適切な対応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役場庁舎等建設基金及びふれあい福祉基金が大部分を占めている。役場庁舎等建設基金については、昭和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年以上経過している役場庁舎を始め、老朽化した施設の建替え等のために積み立てているものである。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については、高齢者等の在宅福祉の向上及び健康の保持に資する事業等へ充てるための基金である。その他、「ふるさと創生」事業基金、ふるさと応援基金、定住促進住宅維持整備基金、ふるさと水と土保全基金、定住・移住促進住宅維持整備基金、森林環境譲与税基金があるが、基金名称のとおり目的を持っ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役場庁舎等建設基金は、浅川中学校建設事業へ充当するため、令和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千円取崩しを行ったことにより大幅に減少となった。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千円の積立も行い、令和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定住促進住宅維持整備基金は、大規模改修の財源として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その他、定住・移住促進住宅維持整備基金で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千円の増、森林環境譲与税基金で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目的に沿った事業実施に向け、各基金を適切に積立、確実かつ有利な方法で運用を図るとともに、事業実施となった際においても取崩し時期等の十分な検討を行い、適切な対応を図っていく。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年度には、近く実施が予定されていた浅川中学校建設事業を見据え、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千円を決算時の剰余金から積立を行い、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年度からは、物価高騰の影響や増え続ける財政需要に対応するため、不足額の取崩しを行っていることから年々減少している。令和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年度は、決算時の剰余金として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千円となっており適正規模である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ている状況ではあるが、中学校建設事業への財源としての取崩しや老朽化した公共施設の更新等での取崩しが予定されているほか、今後ますます増加する財政需要に対応する必要があるため、基金額を増加できるよう歳出抑制等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年度の財政力指数は、前年度と同じ</a:t>
          </a:r>
          <a:r>
            <a:rPr kumimoji="1" lang="en-US" altLang="ja-JP" sz="1300" baseline="0">
              <a:latin typeface="ＭＳ Ｐゴシック" panose="020B0600070205080204" pitchFamily="50" charset="-128"/>
              <a:ea typeface="ＭＳ Ｐゴシック" panose="020B0600070205080204" pitchFamily="50" charset="-128"/>
            </a:rPr>
            <a:t>0.31%</a:t>
          </a:r>
          <a:r>
            <a:rPr kumimoji="1" lang="ja-JP" altLang="en-US" sz="1300" baseline="0">
              <a:latin typeface="ＭＳ Ｐゴシック" panose="020B0600070205080204" pitchFamily="50" charset="-128"/>
              <a:ea typeface="ＭＳ Ｐゴシック" panose="020B0600070205080204" pitchFamily="50" charset="-128"/>
            </a:rPr>
            <a:t>となり、類似団体平均値を下回っている。令和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年度から令和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年度の推移を見ると、財政力指数算定の基礎となり分子となる基準財政収入額が</a:t>
          </a:r>
          <a:r>
            <a:rPr kumimoji="1" lang="en-US" altLang="ja-JP" sz="1300" baseline="0">
              <a:latin typeface="ＭＳ Ｐゴシック" panose="020B0600070205080204" pitchFamily="50" charset="-128"/>
              <a:ea typeface="ＭＳ Ｐゴシック" panose="020B0600070205080204" pitchFamily="50" charset="-128"/>
            </a:rPr>
            <a:t>713,555</a:t>
          </a:r>
          <a:r>
            <a:rPr kumimoji="1" lang="ja-JP" altLang="en-US" sz="1300" baseline="0">
              <a:latin typeface="ＭＳ Ｐゴシック" panose="020B0600070205080204" pitchFamily="50" charset="-128"/>
              <a:ea typeface="ＭＳ Ｐゴシック" panose="020B0600070205080204" pitchFamily="50" charset="-128"/>
            </a:rPr>
            <a:t>千円から</a:t>
          </a:r>
          <a:r>
            <a:rPr kumimoji="1" lang="en-US" altLang="ja-JP" sz="1300" baseline="0">
              <a:latin typeface="ＭＳ Ｐゴシック" panose="020B0600070205080204" pitchFamily="50" charset="-128"/>
              <a:ea typeface="ＭＳ Ｐゴシック" panose="020B0600070205080204" pitchFamily="50" charset="-128"/>
            </a:rPr>
            <a:t>700,630</a:t>
          </a:r>
          <a:r>
            <a:rPr kumimoji="1" lang="ja-JP" altLang="en-US" sz="1300" baseline="0">
              <a:latin typeface="ＭＳ Ｐゴシック" panose="020B0600070205080204" pitchFamily="50" charset="-128"/>
              <a:ea typeface="ＭＳ Ｐゴシック" panose="020B0600070205080204" pitchFamily="50" charset="-128"/>
            </a:rPr>
            <a:t>千円と</a:t>
          </a:r>
          <a:r>
            <a:rPr kumimoji="1" lang="en-US" altLang="ja-JP" sz="1300" baseline="0">
              <a:latin typeface="ＭＳ Ｐゴシック" panose="020B0600070205080204" pitchFamily="50" charset="-128"/>
              <a:ea typeface="ＭＳ Ｐゴシック" panose="020B0600070205080204" pitchFamily="50" charset="-128"/>
            </a:rPr>
            <a:t>12,925</a:t>
          </a:r>
          <a:r>
            <a:rPr kumimoji="1" lang="ja-JP" altLang="en-US" sz="1300" baseline="0">
              <a:latin typeface="ＭＳ Ｐゴシック" panose="020B0600070205080204" pitchFamily="50" charset="-128"/>
              <a:ea typeface="ＭＳ Ｐゴシック" panose="020B0600070205080204" pitchFamily="50" charset="-128"/>
            </a:rPr>
            <a:t>千円減少しており、分母となる基準財政需要額が</a:t>
          </a:r>
          <a:r>
            <a:rPr kumimoji="1" lang="en-US" altLang="ja-JP" sz="1300" baseline="0">
              <a:latin typeface="ＭＳ Ｐゴシック" panose="020B0600070205080204" pitchFamily="50" charset="-128"/>
              <a:ea typeface="ＭＳ Ｐゴシック" panose="020B0600070205080204" pitchFamily="50" charset="-128"/>
            </a:rPr>
            <a:t>2,270,764</a:t>
          </a:r>
          <a:r>
            <a:rPr kumimoji="1" lang="ja-JP" altLang="en-US" sz="1300" baseline="0">
              <a:latin typeface="ＭＳ Ｐゴシック" panose="020B0600070205080204" pitchFamily="50" charset="-128"/>
              <a:ea typeface="ＭＳ Ｐゴシック" panose="020B0600070205080204" pitchFamily="50" charset="-128"/>
            </a:rPr>
            <a:t>千円から</a:t>
          </a:r>
          <a:r>
            <a:rPr kumimoji="1" lang="en-US" altLang="ja-JP" sz="1300" baseline="0">
              <a:latin typeface="ＭＳ Ｐゴシック" panose="020B0600070205080204" pitchFamily="50" charset="-128"/>
              <a:ea typeface="ＭＳ Ｐゴシック" panose="020B0600070205080204" pitchFamily="50" charset="-128"/>
            </a:rPr>
            <a:t>2,327,862</a:t>
          </a:r>
          <a:r>
            <a:rPr kumimoji="1" lang="ja-JP" altLang="en-US" sz="1300" baseline="0">
              <a:latin typeface="ＭＳ Ｐゴシック" panose="020B0600070205080204" pitchFamily="50" charset="-128"/>
              <a:ea typeface="ＭＳ Ｐゴシック" panose="020B0600070205080204" pitchFamily="50" charset="-128"/>
            </a:rPr>
            <a:t>千円と</a:t>
          </a:r>
          <a:r>
            <a:rPr kumimoji="1" lang="en-US" altLang="ja-JP" sz="1300" baseline="0">
              <a:latin typeface="ＭＳ Ｐゴシック" panose="020B0600070205080204" pitchFamily="50" charset="-128"/>
              <a:ea typeface="ＭＳ Ｐゴシック" panose="020B0600070205080204" pitchFamily="50" charset="-128"/>
            </a:rPr>
            <a:t>57,098</a:t>
          </a:r>
          <a:r>
            <a:rPr kumimoji="1" lang="ja-JP" altLang="en-US" sz="1300" baseline="0">
              <a:latin typeface="ＭＳ Ｐゴシック" panose="020B0600070205080204" pitchFamily="50" charset="-128"/>
              <a:ea typeface="ＭＳ Ｐゴシック" panose="020B0600070205080204" pitchFamily="50" charset="-128"/>
            </a:rPr>
            <a:t>千円増加していることから令和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年度単年度で財政力指数が低下した要因となっている。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今後も町税の収納率の向上による歳入の確保と租税負担の公平性の確保に努め、財政の健全化を図っていく。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類似団体平均値よりも低い数値で推移してきていたが、令和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年度については、前年度より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上昇となり、類似団体平均値よりも</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高くなっている。会計年度任用職員への勤勉手当の支給等による人件費の増や、一部事務組合への負担金の増及び下水道事業への補助金等の増が要因として考えられる。人件費の大幅な増については想定しづらいが、補助金等は今後も増加することが見込まれるほか、中学校建設事業等の償還が始まれば公債費も増加することが見込まれ、経常収支比率についても増加する恐れ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そのため、各種事業の経費削減、職員数の計画的な管理により、経常経費の抑制を着実に実行していくとともに、町税の収納率の向上を図っていく。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215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61</xdr:row>
      <xdr:rowOff>63077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83714</xdr:rowOff>
    </xdr:from>
    <xdr:to>
      <xdr:col>15</xdr:col>
      <xdr:colOff>82550</xdr:colOff>
      <xdr:row>61</xdr:row>
      <xdr:rowOff>38946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70714"/>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83714</xdr:rowOff>
    </xdr:from>
    <xdr:to>
      <xdr:col>11</xdr:col>
      <xdr:colOff>31750</xdr:colOff>
      <xdr:row>61</xdr:row>
      <xdr:rowOff>6773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071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64787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32914</xdr:rowOff>
    </xdr:from>
    <xdr:to>
      <xdr:col>11</xdr:col>
      <xdr:colOff>82550</xdr:colOff>
      <xdr:row>60</xdr:row>
      <xdr:rowOff>134514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144691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で見ると、類似団体平均値より低い水準で推移している。職員の年齢構成が低いことや、ごみ処理業務及び消防業務を一部事務組合で担っていることが下回っている要因と推測される。一部事務組合の人件費・物件費等に充たっている補助費等といった費用を合計した場合では、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人当たりの金額は増加すると見込まれる。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また、本指標では下回っているが、人件費、物件費ともに経常収支比率に占める割合では、類似団体平均値を上回っていることから、経費の抑制に努めていく。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93461</xdr:rowOff>
    </xdr:from>
    <xdr:to>
      <xdr:col>23</xdr:col>
      <xdr:colOff>133350</xdr:colOff>
      <xdr:row>81</xdr:row>
      <xdr:rowOff>120583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0911"/>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105360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88446</xdr:rowOff>
    </xdr:from>
    <xdr:to>
      <xdr:col>19</xdr:col>
      <xdr:colOff>133350</xdr:colOff>
      <xdr:row>81</xdr:row>
      <xdr:rowOff>93461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5896"/>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82362</xdr:rowOff>
    </xdr:from>
    <xdr:to>
      <xdr:col>15</xdr:col>
      <xdr:colOff>82550</xdr:colOff>
      <xdr:row>81</xdr:row>
      <xdr:rowOff>88446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9812"/>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77442</xdr:rowOff>
    </xdr:from>
    <xdr:to>
      <xdr:col>11</xdr:col>
      <xdr:colOff>31750</xdr:colOff>
      <xdr:row>81</xdr:row>
      <xdr:rowOff>82362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892"/>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69783</xdr:rowOff>
    </xdr:from>
    <xdr:to>
      <xdr:col>23</xdr:col>
      <xdr:colOff>184150</xdr:colOff>
      <xdr:row>81</xdr:row>
      <xdr:rowOff>171383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162510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42661</xdr:rowOff>
    </xdr:from>
    <xdr:to>
      <xdr:col>19</xdr:col>
      <xdr:colOff>184150</xdr:colOff>
      <xdr:row>81</xdr:row>
      <xdr:rowOff>144261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154438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37646</xdr:rowOff>
    </xdr:from>
    <xdr:to>
      <xdr:col>15</xdr:col>
      <xdr:colOff>133350</xdr:colOff>
      <xdr:row>81</xdr:row>
      <xdr:rowOff>139246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149423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31562</xdr:rowOff>
    </xdr:from>
    <xdr:to>
      <xdr:col>11</xdr:col>
      <xdr:colOff>82550</xdr:colOff>
      <xdr:row>81</xdr:row>
      <xdr:rowOff>133162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143339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26642</xdr:rowOff>
    </xdr:from>
    <xdr:to>
      <xdr:col>7</xdr:col>
      <xdr:colOff>31750</xdr:colOff>
      <xdr:row>81</xdr:row>
      <xdr:rowOff>128242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歳を超える職員が</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以上を占めていたが、順次退職を迎え、また、職員の採用を抑制していた時期があったことから年齢バランスが非常に悪かったこともあり、職員の若年齢化が一気に進んだ。その影響により、以前より若い年齢で昇格等させる必要が生じラスパイレス指数が、類似団体平均値よりも高い状況にあると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上記の理由等により、今後もラスパイレス指数は類似団体平均値よりも高い数値で推移するものと考えられる。人事委員会勧告等の給与実態の状況を踏まえ、給与の適正化に努めていく。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473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147461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147461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93839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人当たりの職員数を見ると、類似団体平均値よりも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ポイント程度低く、比較的少ない職員で業務を行っている状況である。なおかつ、平成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職員平均年齢の若さでは福島県内で上位に位置していることから、業務の多様化・複雑化、権限移譲等による業務量の増加等を見据えながら、一定規模の職員を確保しつつ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137731</xdr:rowOff>
    </xdr:from>
    <xdr:to>
      <xdr:col>81</xdr:col>
      <xdr:colOff>44450</xdr:colOff>
      <xdr:row>59</xdr:row>
      <xdr:rowOff>161258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53281"/>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108172</xdr:rowOff>
    </xdr:from>
    <xdr:to>
      <xdr:col>77</xdr:col>
      <xdr:colOff>44450</xdr:colOff>
      <xdr:row>59</xdr:row>
      <xdr:rowOff>137731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3722"/>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108172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657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81026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8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110458</xdr:rowOff>
    </xdr:from>
    <xdr:to>
      <xdr:col>81</xdr:col>
      <xdr:colOff>95250</xdr:colOff>
      <xdr:row>60</xdr:row>
      <xdr:rowOff>40608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126985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86931</xdr:rowOff>
    </xdr:from>
    <xdr:to>
      <xdr:col>77</xdr:col>
      <xdr:colOff>95250</xdr:colOff>
      <xdr:row>60</xdr:row>
      <xdr:rowOff>17081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27258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1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57372</xdr:rowOff>
    </xdr:from>
    <xdr:to>
      <xdr:col>73</xdr:col>
      <xdr:colOff>44450</xdr:colOff>
      <xdr:row>59</xdr:row>
      <xdr:rowOff>158972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169149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分子となる元利償還金の額が、平成</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年度借入の臨時財政対策債等の償還終了はあったが、令和元年度借入の公共事業等債の元金償還開始及び令和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等の利子償還開始により増加となった。また、公営企業に要する経費の財源とする地方債の償還に充てたと認められる繰入金及び一部事務組合等の起こした地方債に充てたと認められる補助金又は負担金も増加となった。分母では、普通交付税額は増となったが、標準税収入額等が減となったことから分母として大幅な増加とはならなかった。分子、分母ともに増加となったが、分子の増減の方が大きかったことから前年度比より</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の増となった。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中学校建設事業に伴う学校教育施設等整備事業債の償還が開始されるまでは、大きく増加することは少ないと見込まれるが、老朽化した公共施設の更新等が予定されていることから地方債への依存度も上がってくる見込みであるため、地域の住民ニーズを的確に把握した事業選択と起債に大きく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76200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525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23114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将来負担額の約</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を占める地方債現在高が中学校建設事業に係る学校教育施設等整備事業債</a:t>
          </a:r>
          <a:r>
            <a:rPr kumimoji="1" lang="en-US" altLang="ja-JP" sz="1000">
              <a:latin typeface="ＭＳ Ｐゴシック" panose="020B0600070205080204" pitchFamily="50" charset="-128"/>
              <a:ea typeface="ＭＳ Ｐゴシック" panose="020B0600070205080204" pitchFamily="50" charset="-128"/>
            </a:rPr>
            <a:t>325,000</a:t>
          </a:r>
          <a:r>
            <a:rPr kumimoji="1" lang="ja-JP" altLang="en-US" sz="1000">
              <a:latin typeface="ＭＳ Ｐゴシック" panose="020B0600070205080204" pitchFamily="50" charset="-128"/>
              <a:ea typeface="ＭＳ Ｐゴシック" panose="020B0600070205080204" pitchFamily="50" charset="-128"/>
            </a:rPr>
            <a:t>千円等の借入により増加となった。充当可能基金について、中学校建設事業に係る役場庁舎等建設基金の取崩や、物価高騰の影響や財政需要の増による財政調整基金の取崩等により大幅に減少となった。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そのため、ここ数年間は</a:t>
          </a:r>
          <a:r>
            <a:rPr kumimoji="1" lang="en-US" altLang="ja-JP" sz="1000">
              <a:latin typeface="ＭＳ Ｐゴシック" panose="020B0600070205080204" pitchFamily="50" charset="-128"/>
              <a:ea typeface="ＭＳ Ｐゴシック" panose="020B0600070205080204" pitchFamily="50" charset="-128"/>
            </a:rPr>
            <a:t>0.0%</a:t>
          </a:r>
          <a:r>
            <a:rPr kumimoji="1" lang="ja-JP" altLang="en-US" sz="1000">
              <a:latin typeface="ＭＳ Ｐゴシック" panose="020B0600070205080204" pitchFamily="50" charset="-128"/>
              <a:ea typeface="ＭＳ Ｐゴシック" panose="020B0600070205080204" pitchFamily="50" charset="-128"/>
            </a:rPr>
            <a:t>だったが、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も各公共施設の老朽化に伴う更新等に伴う財政負担の増加が予定されていること及び中学校建設事業における旧校舎解体工事等で多額の地方債の借入を予定していることから、今後も将来負担比率は増加することが見込まれる。そのため、事業の実施においては、できるだけ地方債に依存せず補助金等の活用を図り、地方債においても有利な起債を活用するなど将来に対する負担を軽減することを念頭に財政運営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147461</xdr:rowOff>
    </xdr:from>
    <xdr:to>
      <xdr:col>81</xdr:col>
      <xdr:colOff>95250</xdr:colOff>
      <xdr:row>15</xdr:row>
      <xdr:rowOff>77611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5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119538</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51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146702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年度に会計年度任用職員制度導入に伴う会計年度任用職員給与・手当等の増により人件費が増加となって以降、ほぼ同水準で推移していたが、令和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年度に会計年度任用職員へも勤勉手当が支給されることとなったことから、令和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ポイント上昇となっている。近隣町村と比べてフルタイムの会計年度任用職員が多いことから、類似団体と比べ高いポイントとなっている。今後は、主な上昇原因がないことから横ばいになる見込みである。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類似団体平均値より高い値にあるが、多少の増減があるものの安定していると見受けられる。本町では、人口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人当たり職員数で類似団体平均値より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ポイント程度低い状況であり、やむを得ず業務委託に頼らざるを得ないという現状があることから物件費の比率が高くなっていることが要因であると推測される。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今後、継続経費として発生する業務委託等の発生も見込まれるため、経常経費比率を注視しながら、弾力性のある財政運営を図っていく。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46990</xdr:rowOff>
    </xdr:from>
    <xdr:to>
      <xdr:col>82</xdr:col>
      <xdr:colOff>107950</xdr:colOff>
      <xdr:row>16</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901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46990</xdr:rowOff>
    </xdr:from>
    <xdr:to>
      <xdr:col>78</xdr:col>
      <xdr:colOff>69850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90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58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167640</xdr:rowOff>
    </xdr:from>
    <xdr:to>
      <xdr:col>78</xdr:col>
      <xdr:colOff>120650</xdr:colOff>
      <xdr:row>16</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扶助費については、類似団体と同水準であり、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をみても大きな変動はない。扶助費以外の経費が増加しており、歳出決算額も大きな伸びを見せている。その影響により多少動きがあるように見受けられるが、経費としては安定した支出となっており、今後も大きな変動はないものと推測さ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例年、類似団体平均値より低い値で推移している。国民健康保険や介護保険等の特別会計及び企業会計への繰出金等がある。年々、減少傾向にあり、令和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年度にかけては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ポイントの減少が見られたが、繰出金の減少や経常経費総額が増加していることが要因と推測される。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公共下水道事業で、下水道管整備完了に向けて事業を加速しており、出資金の増が見込まれるため、注視し、抑制を心がける。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163576</xdr:rowOff>
    </xdr:from>
    <xdr:to>
      <xdr:col>82</xdr:col>
      <xdr:colOff>107950</xdr:colOff>
      <xdr:row>56</xdr:row>
      <xdr:rowOff>49276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2187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122428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50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122428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9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59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112776</xdr:rowOff>
    </xdr:from>
    <xdr:to>
      <xdr:col>82</xdr:col>
      <xdr:colOff>158750</xdr:colOff>
      <xdr:row>55</xdr:row>
      <xdr:rowOff>42926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129303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推移をみると多少の増減はあるものの安定していると見受けられ、類似団体平均値と比較しても令和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年度までは、ほぼ同比率となっている。令和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年度については、須賀川地方広域消防組合及び石川地方生活環境施設組合といった一部事務組合への負担金の増加や、定額減税補足給付金、各種団体等への補助金なども増加していることから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ポイント以上の上昇となった。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引き続き、補助金の交付については、その補助金が真に必要なのか、額は適切なのかなどに明確な基準を設け、補助金の交付について精査を図っていく。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6379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65278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9669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年度にあさかわこども園建設事業等の元金償還が始まったことにより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となっったが、その後は同水準で推移している。浅川中学校建設事業で多額の借入を行ったため、元金の償還が始まれば比率はさらに上昇することが見込まれる。類似団体と比較して比率は少ないが、老朽化している公共施設が多く、その更新事業等が次々と発生してくる見込みであることから今後、さらに上昇する見込みで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96520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43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43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85090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35560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86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対前年比では、</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ポイント上昇となり、類似団体平均値よりも</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ポイント高い状況となっている。本町の支出傾向としては、人件費、補助費等、物件費、扶助費の順で経費がかかっている。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本町の特徴として、人件費と物件費が類似団体と比較して高い状況にあり、今後は、高齢化率の上昇による扶助費の増や各種事業実施に伴う物件費の上昇も懸念される。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そのため、さらなる事務経費の削減に努め、経常経費の削減を図っていく。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62992</xdr:rowOff>
    </xdr:from>
    <xdr:to>
      <xdr:col>82</xdr:col>
      <xdr:colOff>107950</xdr:colOff>
      <xdr:row>75</xdr:row>
      <xdr:rowOff>161289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21742"/>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62992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11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42418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914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14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xdr:rowOff>
    </xdr:from>
    <xdr:to>
      <xdr:col>78</xdr:col>
      <xdr:colOff>120650</xdr:colOff>
      <xdr:row>75</xdr:row>
      <xdr:rowOff>113792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98569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64585</xdr:rowOff>
    </xdr:from>
    <xdr:to>
      <xdr:col>29</xdr:col>
      <xdr:colOff>127000</xdr:colOff>
      <xdr:row>18</xdr:row>
      <xdr:rowOff>41146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6860"/>
          <a:ext cx="647700" cy="14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41146</xdr:rowOff>
    </xdr:from>
    <xdr:to>
      <xdr:col>26</xdr:col>
      <xdr:colOff>50800</xdr:colOff>
      <xdr:row>18</xdr:row>
      <xdr:rowOff>114724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871"/>
          <a:ext cx="698500" cy="7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114724</xdr:rowOff>
    </xdr:from>
    <xdr:to>
      <xdr:col>22</xdr:col>
      <xdr:colOff>114300</xdr:colOff>
      <xdr:row>18</xdr:row>
      <xdr:rowOff>158120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449"/>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158120</xdr:rowOff>
    </xdr:from>
    <xdr:to>
      <xdr:col>18</xdr:col>
      <xdr:colOff>177800</xdr:colOff>
      <xdr:row>19</xdr:row>
      <xdr:rowOff>9012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1845"/>
          <a:ext cx="698500" cy="2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13785</xdr:rowOff>
    </xdr:from>
    <xdr:to>
      <xdr:col>29</xdr:col>
      <xdr:colOff>177800</xdr:colOff>
      <xdr:row>17</xdr:row>
      <xdr:rowOff>115385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157312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161796</xdr:rowOff>
    </xdr:from>
    <xdr:to>
      <xdr:col>26</xdr:col>
      <xdr:colOff>101600</xdr:colOff>
      <xdr:row>18</xdr:row>
      <xdr:rowOff>91946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76723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63924</xdr:rowOff>
    </xdr:from>
    <xdr:to>
      <xdr:col>22</xdr:col>
      <xdr:colOff>165100</xdr:colOff>
      <xdr:row>18</xdr:row>
      <xdr:rowOff>165524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150301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107320</xdr:rowOff>
    </xdr:from>
    <xdr:to>
      <xdr:col>19</xdr:col>
      <xdr:colOff>38100</xdr:colOff>
      <xdr:row>19</xdr:row>
      <xdr:rowOff>37470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22247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129662</xdr:rowOff>
    </xdr:from>
    <xdr:to>
      <xdr:col>15</xdr:col>
      <xdr:colOff>101600</xdr:colOff>
      <xdr:row>19</xdr:row>
      <xdr:rowOff>59812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44589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320418</xdr:rowOff>
    </xdr:from>
    <xdr:to>
      <xdr:col>29</xdr:col>
      <xdr:colOff>127000</xdr:colOff>
      <xdr:row>36</xdr:row>
      <xdr:rowOff>9835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0768"/>
          <a:ext cx="647700" cy="3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9835</xdr:rowOff>
    </xdr:from>
    <xdr:to>
      <xdr:col>26</xdr:col>
      <xdr:colOff>50800</xdr:colOff>
      <xdr:row>36</xdr:row>
      <xdr:rowOff>26942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3085"/>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26942</xdr:rowOff>
    </xdr:from>
    <xdr:to>
      <xdr:col>22</xdr:col>
      <xdr:colOff>114300</xdr:colOff>
      <xdr:row>36</xdr:row>
      <xdr:rowOff>87147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0192"/>
          <a:ext cx="698500" cy="6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87147</xdr:rowOff>
    </xdr:from>
    <xdr:to>
      <xdr:col>18</xdr:col>
      <xdr:colOff>177800</xdr:colOff>
      <xdr:row>36</xdr:row>
      <xdr:rowOff>104224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0397"/>
          <a:ext cx="698500" cy="1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269618</xdr:rowOff>
    </xdr:from>
    <xdr:to>
      <xdr:col>29</xdr:col>
      <xdr:colOff>177800</xdr:colOff>
      <xdr:row>36</xdr:row>
      <xdr:rowOff>28318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241695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301935</xdr:rowOff>
    </xdr:from>
    <xdr:to>
      <xdr:col>26</xdr:col>
      <xdr:colOff>101600</xdr:colOff>
      <xdr:row>36</xdr:row>
      <xdr:rowOff>60635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45412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319042</xdr:rowOff>
    </xdr:from>
    <xdr:to>
      <xdr:col>22</xdr:col>
      <xdr:colOff>165100</xdr:colOff>
      <xdr:row>36</xdr:row>
      <xdr:rowOff>77742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62519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36347</xdr:rowOff>
    </xdr:from>
    <xdr:to>
      <xdr:col>19</xdr:col>
      <xdr:colOff>38100</xdr:colOff>
      <xdr:row>36</xdr:row>
      <xdr:rowOff>137947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53424</xdr:rowOff>
    </xdr:from>
    <xdr:to>
      <xdr:col>15</xdr:col>
      <xdr:colOff>101600</xdr:colOff>
      <xdr:row>36</xdr:row>
      <xdr:rowOff>155024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48763</xdr:rowOff>
    </xdr:from>
    <xdr:to>
      <xdr:col>24</xdr:col>
      <xdr:colOff>63500</xdr:colOff>
      <xdr:row>37</xdr:row>
      <xdr:rowOff>170363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2413"/>
          <a:ext cx="838200" cy="1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170363</xdr:rowOff>
    </xdr:from>
    <xdr:to>
      <xdr:col>19</xdr:col>
      <xdr:colOff>177800</xdr:colOff>
      <xdr:row>38</xdr:row>
      <xdr:rowOff>68149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4013"/>
          <a:ext cx="889000" cy="6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68149</xdr:rowOff>
    </xdr:from>
    <xdr:to>
      <xdr:col>15</xdr:col>
      <xdr:colOff>50800</xdr:colOff>
      <xdr:row>38</xdr:row>
      <xdr:rowOff>84531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324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84531</xdr:rowOff>
    </xdr:from>
    <xdr:to>
      <xdr:col>10</xdr:col>
      <xdr:colOff>114300</xdr:colOff>
      <xdr:row>38</xdr:row>
      <xdr:rowOff>115545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9631"/>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169413</xdr:rowOff>
    </xdr:from>
    <xdr:to>
      <xdr:col>24</xdr:col>
      <xdr:colOff>114300</xdr:colOff>
      <xdr:row>37</xdr:row>
      <xdr:rowOff>99563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147840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119563</xdr:rowOff>
    </xdr:from>
    <xdr:to>
      <xdr:col>20</xdr:col>
      <xdr:colOff>38100</xdr:colOff>
      <xdr:row>38</xdr:row>
      <xdr:rowOff>49713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40840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17349</xdr:rowOff>
    </xdr:from>
    <xdr:to>
      <xdr:col>15</xdr:col>
      <xdr:colOff>101600</xdr:colOff>
      <xdr:row>38</xdr:row>
      <xdr:rowOff>118949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110076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2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33731</xdr:rowOff>
    </xdr:from>
    <xdr:to>
      <xdr:col>10</xdr:col>
      <xdr:colOff>165100</xdr:colOff>
      <xdr:row>38</xdr:row>
      <xdr:rowOff>135331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126458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4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64745</xdr:rowOff>
    </xdr:from>
    <xdr:to>
      <xdr:col>6</xdr:col>
      <xdr:colOff>38100</xdr:colOff>
      <xdr:row>38</xdr:row>
      <xdr:rowOff>166345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157472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7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130118</xdr:rowOff>
    </xdr:from>
    <xdr:to>
      <xdr:col>24</xdr:col>
      <xdr:colOff>63500</xdr:colOff>
      <xdr:row>58</xdr:row>
      <xdr:rowOff>146670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4218"/>
          <a:ext cx="8382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143354</xdr:rowOff>
    </xdr:from>
    <xdr:to>
      <xdr:col>19</xdr:col>
      <xdr:colOff>177800</xdr:colOff>
      <xdr:row>58</xdr:row>
      <xdr:rowOff>146670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7454"/>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143321</xdr:rowOff>
    </xdr:from>
    <xdr:to>
      <xdr:col>15</xdr:col>
      <xdr:colOff>50800</xdr:colOff>
      <xdr:row>58</xdr:row>
      <xdr:rowOff>143354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742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143321</xdr:rowOff>
    </xdr:from>
    <xdr:to>
      <xdr:col>10</xdr:col>
      <xdr:colOff>114300</xdr:colOff>
      <xdr:row>58</xdr:row>
      <xdr:rowOff>146769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742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79318</xdr:rowOff>
    </xdr:from>
    <xdr:to>
      <xdr:col>24</xdr:col>
      <xdr:colOff>114300</xdr:colOff>
      <xdr:row>59</xdr:row>
      <xdr:rowOff>9468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95870</xdr:rowOff>
    </xdr:from>
    <xdr:to>
      <xdr:col>20</xdr:col>
      <xdr:colOff>38100</xdr:colOff>
      <xdr:row>59</xdr:row>
      <xdr:rowOff>26020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17147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92554</xdr:rowOff>
    </xdr:from>
    <xdr:to>
      <xdr:col>15</xdr:col>
      <xdr:colOff>101600</xdr:colOff>
      <xdr:row>59</xdr:row>
      <xdr:rowOff>22704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92521</xdr:rowOff>
    </xdr:from>
    <xdr:to>
      <xdr:col>10</xdr:col>
      <xdr:colOff>165100</xdr:colOff>
      <xdr:row>59</xdr:row>
      <xdr:rowOff>22671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95969</xdr:rowOff>
    </xdr:from>
    <xdr:to>
      <xdr:col>6</xdr:col>
      <xdr:colOff>38100</xdr:colOff>
      <xdr:row>59</xdr:row>
      <xdr:rowOff>26119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82232</xdr:rowOff>
    </xdr:from>
    <xdr:to>
      <xdr:col>24</xdr:col>
      <xdr:colOff>63500</xdr:colOff>
      <xdr:row>78</xdr:row>
      <xdr:rowOff>125197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5332"/>
          <a:ext cx="8382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82232</xdr:rowOff>
    </xdr:from>
    <xdr:to>
      <xdr:col>19</xdr:col>
      <xdr:colOff>177800</xdr:colOff>
      <xdr:row>78</xdr:row>
      <xdr:rowOff>110934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5332"/>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110934</xdr:rowOff>
    </xdr:from>
    <xdr:to>
      <xdr:col>15</xdr:col>
      <xdr:colOff>50800</xdr:colOff>
      <xdr:row>78</xdr:row>
      <xdr:rowOff>138621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4034"/>
          <a:ext cx="889000" cy="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138621</xdr:rowOff>
    </xdr:from>
    <xdr:to>
      <xdr:col>10</xdr:col>
      <xdr:colOff>114300</xdr:colOff>
      <xdr:row>78</xdr:row>
      <xdr:rowOff>139458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17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74397</xdr:rowOff>
    </xdr:from>
    <xdr:to>
      <xdr:col>24</xdr:col>
      <xdr:colOff>114300</xdr:colOff>
      <xdr:row>79</xdr:row>
      <xdr:rowOff>4547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31432</xdr:rowOff>
    </xdr:from>
    <xdr:to>
      <xdr:col>20</xdr:col>
      <xdr:colOff>38100</xdr:colOff>
      <xdr:row>78</xdr:row>
      <xdr:rowOff>133032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124159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60134</xdr:rowOff>
    </xdr:from>
    <xdr:to>
      <xdr:col>15</xdr:col>
      <xdr:colOff>101600</xdr:colOff>
      <xdr:row>78</xdr:row>
      <xdr:rowOff>161734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87821</xdr:rowOff>
    </xdr:from>
    <xdr:to>
      <xdr:col>10</xdr:col>
      <xdr:colOff>165100</xdr:colOff>
      <xdr:row>79</xdr:row>
      <xdr:rowOff>17971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88658</xdr:rowOff>
    </xdr:from>
    <xdr:to>
      <xdr:col>6</xdr:col>
      <xdr:colOff>38100</xdr:colOff>
      <xdr:row>79</xdr:row>
      <xdr:rowOff>18808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9935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88134</xdr:rowOff>
    </xdr:from>
    <xdr:to>
      <xdr:col>24</xdr:col>
      <xdr:colOff>63500</xdr:colOff>
      <xdr:row>98</xdr:row>
      <xdr:rowOff>1462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18784"/>
          <a:ext cx="8382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88134</xdr:rowOff>
    </xdr:from>
    <xdr:to>
      <xdr:col>19</xdr:col>
      <xdr:colOff>177800</xdr:colOff>
      <xdr:row>98</xdr:row>
      <xdr:rowOff>45603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18784"/>
          <a:ext cx="8890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45603</xdr:rowOff>
    </xdr:from>
    <xdr:to>
      <xdr:col>15</xdr:col>
      <xdr:colOff>50800</xdr:colOff>
      <xdr:row>98</xdr:row>
      <xdr:rowOff>63348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47703"/>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63348</xdr:rowOff>
    </xdr:from>
    <xdr:to>
      <xdr:col>10</xdr:col>
      <xdr:colOff>114300</xdr:colOff>
      <xdr:row>98</xdr:row>
      <xdr:rowOff>79916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65448"/>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122112</xdr:rowOff>
    </xdr:from>
    <xdr:to>
      <xdr:col>24</xdr:col>
      <xdr:colOff>114300</xdr:colOff>
      <xdr:row>98</xdr:row>
      <xdr:rowOff>52262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37039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37334</xdr:rowOff>
    </xdr:from>
    <xdr:to>
      <xdr:col>20</xdr:col>
      <xdr:colOff>38100</xdr:colOff>
      <xdr:row>97</xdr:row>
      <xdr:rowOff>138934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130061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166253</xdr:rowOff>
    </xdr:from>
    <xdr:to>
      <xdr:col>15</xdr:col>
      <xdr:colOff>101600</xdr:colOff>
      <xdr:row>98</xdr:row>
      <xdr:rowOff>96403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12548</xdr:rowOff>
    </xdr:from>
    <xdr:to>
      <xdr:col>10</xdr:col>
      <xdr:colOff>165100</xdr:colOff>
      <xdr:row>98</xdr:row>
      <xdr:rowOff>114148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105275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29116</xdr:rowOff>
    </xdr:from>
    <xdr:to>
      <xdr:col>6</xdr:col>
      <xdr:colOff>38100</xdr:colOff>
      <xdr:row>98</xdr:row>
      <xdr:rowOff>130716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121843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99459</xdr:rowOff>
    </xdr:from>
    <xdr:to>
      <xdr:col>55</xdr:col>
      <xdr:colOff>0</xdr:colOff>
      <xdr:row>37</xdr:row>
      <xdr:rowOff>2083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659"/>
          <a:ext cx="838200" cy="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2083</xdr:rowOff>
    </xdr:from>
    <xdr:to>
      <xdr:col>50</xdr:col>
      <xdr:colOff>114300</xdr:colOff>
      <xdr:row>37</xdr:row>
      <xdr:rowOff>8846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5733"/>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2917</xdr:rowOff>
    </xdr:from>
    <xdr:to>
      <xdr:col>45</xdr:col>
      <xdr:colOff>177800</xdr:colOff>
      <xdr:row>37</xdr:row>
      <xdr:rowOff>8846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46567"/>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165505</xdr:rowOff>
    </xdr:from>
    <xdr:to>
      <xdr:col>41</xdr:col>
      <xdr:colOff>50800</xdr:colOff>
      <xdr:row>37</xdr:row>
      <xdr:rowOff>2917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3355"/>
          <a:ext cx="889000" cy="5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48659</xdr:rowOff>
    </xdr:from>
    <xdr:to>
      <xdr:col>55</xdr:col>
      <xdr:colOff>50800</xdr:colOff>
      <xdr:row>36</xdr:row>
      <xdr:rowOff>150259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27086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122733</xdr:rowOff>
    </xdr:from>
    <xdr:to>
      <xdr:col>50</xdr:col>
      <xdr:colOff>165100</xdr:colOff>
      <xdr:row>37</xdr:row>
      <xdr:rowOff>52883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44010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129496</xdr:rowOff>
    </xdr:from>
    <xdr:to>
      <xdr:col>46</xdr:col>
      <xdr:colOff>38100</xdr:colOff>
      <xdr:row>37</xdr:row>
      <xdr:rowOff>59646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50773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123567</xdr:rowOff>
    </xdr:from>
    <xdr:to>
      <xdr:col>41</xdr:col>
      <xdr:colOff>101600</xdr:colOff>
      <xdr:row>37</xdr:row>
      <xdr:rowOff>53717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44844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114705</xdr:rowOff>
    </xdr:from>
    <xdr:to>
      <xdr:col>36</xdr:col>
      <xdr:colOff>165100</xdr:colOff>
      <xdr:row>34</xdr:row>
      <xdr:rowOff>44855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61382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4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45675</xdr:rowOff>
    </xdr:from>
    <xdr:to>
      <xdr:col>55</xdr:col>
      <xdr:colOff>0</xdr:colOff>
      <xdr:row>58</xdr:row>
      <xdr:rowOff>81789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89775"/>
          <a:ext cx="8382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81789</xdr:rowOff>
    </xdr:from>
    <xdr:to>
      <xdr:col>50</xdr:col>
      <xdr:colOff>114300</xdr:colOff>
      <xdr:row>58</xdr:row>
      <xdr:rowOff>146996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25889"/>
          <a:ext cx="889000" cy="6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146996</xdr:rowOff>
    </xdr:from>
    <xdr:to>
      <xdr:col>45</xdr:col>
      <xdr:colOff>177800</xdr:colOff>
      <xdr:row>59</xdr:row>
      <xdr:rowOff>33253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1096"/>
          <a:ext cx="889000" cy="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18760</xdr:rowOff>
    </xdr:from>
    <xdr:to>
      <xdr:col>41</xdr:col>
      <xdr:colOff>50800</xdr:colOff>
      <xdr:row>59</xdr:row>
      <xdr:rowOff>33253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4310"/>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166325</xdr:rowOff>
    </xdr:from>
    <xdr:to>
      <xdr:col>55</xdr:col>
      <xdr:colOff>50800</xdr:colOff>
      <xdr:row>58</xdr:row>
      <xdr:rowOff>96475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17752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30989</xdr:rowOff>
    </xdr:from>
    <xdr:to>
      <xdr:col>50</xdr:col>
      <xdr:colOff>165100</xdr:colOff>
      <xdr:row>58</xdr:row>
      <xdr:rowOff>132589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149116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96196</xdr:rowOff>
    </xdr:from>
    <xdr:to>
      <xdr:col>46</xdr:col>
      <xdr:colOff>38100</xdr:colOff>
      <xdr:row>59</xdr:row>
      <xdr:rowOff>26346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153903</xdr:rowOff>
    </xdr:from>
    <xdr:to>
      <xdr:col>41</xdr:col>
      <xdr:colOff>101600</xdr:colOff>
      <xdr:row>59</xdr:row>
      <xdr:rowOff>84053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75180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139410</xdr:rowOff>
    </xdr:from>
    <xdr:to>
      <xdr:col>36</xdr:col>
      <xdr:colOff>165100</xdr:colOff>
      <xdr:row>59</xdr:row>
      <xdr:rowOff>69560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60687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160745</xdr:rowOff>
    </xdr:from>
    <xdr:to>
      <xdr:col>55</xdr:col>
      <xdr:colOff>0</xdr:colOff>
      <xdr:row>77</xdr:row>
      <xdr:rowOff>26952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90945"/>
          <a:ext cx="838200" cy="3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26952</xdr:rowOff>
    </xdr:from>
    <xdr:to>
      <xdr:col>50</xdr:col>
      <xdr:colOff>114300</xdr:colOff>
      <xdr:row>78</xdr:row>
      <xdr:rowOff>82474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28602"/>
          <a:ext cx="889000" cy="2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82474</xdr:rowOff>
    </xdr:from>
    <xdr:to>
      <xdr:col>45</xdr:col>
      <xdr:colOff>177800</xdr:colOff>
      <xdr:row>78</xdr:row>
      <xdr:rowOff>99228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5574"/>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53456</xdr:rowOff>
    </xdr:from>
    <xdr:to>
      <xdr:col>41</xdr:col>
      <xdr:colOff>50800</xdr:colOff>
      <xdr:row>78</xdr:row>
      <xdr:rowOff>99228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6556"/>
          <a:ext cx="889000" cy="4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109945</xdr:rowOff>
    </xdr:from>
    <xdr:to>
      <xdr:col>55</xdr:col>
      <xdr:colOff>50800</xdr:colOff>
      <xdr:row>77</xdr:row>
      <xdr:rowOff>40095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132822</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147602</xdr:rowOff>
    </xdr:from>
    <xdr:to>
      <xdr:col>50</xdr:col>
      <xdr:colOff>165100</xdr:colOff>
      <xdr:row>77</xdr:row>
      <xdr:rowOff>77752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94279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31674</xdr:rowOff>
    </xdr:from>
    <xdr:to>
      <xdr:col>46</xdr:col>
      <xdr:colOff>38100</xdr:colOff>
      <xdr:row>78</xdr:row>
      <xdr:rowOff>133274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124401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48428</xdr:rowOff>
    </xdr:from>
    <xdr:to>
      <xdr:col>41</xdr:col>
      <xdr:colOff>101600</xdr:colOff>
      <xdr:row>78</xdr:row>
      <xdr:rowOff>150028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2656</xdr:rowOff>
    </xdr:from>
    <xdr:to>
      <xdr:col>36</xdr:col>
      <xdr:colOff>165100</xdr:colOff>
      <xdr:row>78</xdr:row>
      <xdr:rowOff>104256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120783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112302</xdr:rowOff>
    </xdr:from>
    <xdr:to>
      <xdr:col>55</xdr:col>
      <xdr:colOff>0</xdr:colOff>
      <xdr:row>98</xdr:row>
      <xdr:rowOff>125245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4402"/>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58955</xdr:rowOff>
    </xdr:from>
    <xdr:to>
      <xdr:col>50</xdr:col>
      <xdr:colOff>114300</xdr:colOff>
      <xdr:row>98</xdr:row>
      <xdr:rowOff>125245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1055"/>
          <a:ext cx="889000" cy="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58955</xdr:rowOff>
    </xdr:from>
    <xdr:to>
      <xdr:col>45</xdr:col>
      <xdr:colOff>177800</xdr:colOff>
      <xdr:row>98</xdr:row>
      <xdr:rowOff>141970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1055"/>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141970</xdr:rowOff>
    </xdr:from>
    <xdr:to>
      <xdr:col>41</xdr:col>
      <xdr:colOff>50800</xdr:colOff>
      <xdr:row>98</xdr:row>
      <xdr:rowOff>152588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44070"/>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61502</xdr:rowOff>
    </xdr:from>
    <xdr:to>
      <xdr:col>55</xdr:col>
      <xdr:colOff>50800</xdr:colOff>
      <xdr:row>98</xdr:row>
      <xdr:rowOff>163102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74445</xdr:rowOff>
    </xdr:from>
    <xdr:to>
      <xdr:col>50</xdr:col>
      <xdr:colOff>165100</xdr:colOff>
      <xdr:row>99</xdr:row>
      <xdr:rowOff>4595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167172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8155</xdr:rowOff>
    </xdr:from>
    <xdr:to>
      <xdr:col>46</xdr:col>
      <xdr:colOff>38100</xdr:colOff>
      <xdr:row>98</xdr:row>
      <xdr:rowOff>109755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126282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91170</xdr:rowOff>
    </xdr:from>
    <xdr:to>
      <xdr:col>41</xdr:col>
      <xdr:colOff>101600</xdr:colOff>
      <xdr:row>99</xdr:row>
      <xdr:rowOff>21320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101788</xdr:rowOff>
    </xdr:from>
    <xdr:to>
      <xdr:col>36</xdr:col>
      <xdr:colOff>165100</xdr:colOff>
      <xdr:row>99</xdr:row>
      <xdr:rowOff>31938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23065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109516</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24616"/>
          <a:ext cx="8382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101990</xdr:rowOff>
    </xdr:from>
    <xdr:to>
      <xdr:col>81</xdr:col>
      <xdr:colOff>50800</xdr:colOff>
      <xdr:row>38</xdr:row>
      <xdr:rowOff>109516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17090"/>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101990</xdr:rowOff>
    </xdr:from>
    <xdr:to>
      <xdr:col>76</xdr:col>
      <xdr:colOff>114300</xdr:colOff>
      <xdr:row>38</xdr:row>
      <xdr:rowOff>105977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7090"/>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95818</xdr:rowOff>
    </xdr:from>
    <xdr:to>
      <xdr:col>71</xdr:col>
      <xdr:colOff>177800</xdr:colOff>
      <xdr:row>38</xdr:row>
      <xdr:rowOff>105977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925118"/>
          <a:ext cx="889000" cy="69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58716</xdr:rowOff>
    </xdr:from>
    <xdr:to>
      <xdr:col>81</xdr:col>
      <xdr:colOff>101600</xdr:colOff>
      <xdr:row>38</xdr:row>
      <xdr:rowOff>160316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151443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51190</xdr:rowOff>
    </xdr:from>
    <xdr:to>
      <xdr:col>76</xdr:col>
      <xdr:colOff>165100</xdr:colOff>
      <xdr:row>38</xdr:row>
      <xdr:rowOff>152790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143917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55177</xdr:rowOff>
    </xdr:from>
    <xdr:to>
      <xdr:col>72</xdr:col>
      <xdr:colOff>38100</xdr:colOff>
      <xdr:row>38</xdr:row>
      <xdr:rowOff>156777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147904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6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45018</xdr:rowOff>
    </xdr:from>
    <xdr:to>
      <xdr:col>67</xdr:col>
      <xdr:colOff>101600</xdr:colOff>
      <xdr:row>34</xdr:row>
      <xdr:rowOff>146618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8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163145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6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84231</xdr:rowOff>
    </xdr:from>
    <xdr:to>
      <xdr:col>85</xdr:col>
      <xdr:colOff>127000</xdr:colOff>
      <xdr:row>76</xdr:row>
      <xdr:rowOff>90288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1443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90288</xdr:rowOff>
    </xdr:from>
    <xdr:to>
      <xdr:col>81</xdr:col>
      <xdr:colOff>50800</xdr:colOff>
      <xdr:row>76</xdr:row>
      <xdr:rowOff>102147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20488"/>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102147</xdr:rowOff>
    </xdr:from>
    <xdr:to>
      <xdr:col>76</xdr:col>
      <xdr:colOff>114300</xdr:colOff>
      <xdr:row>76</xdr:row>
      <xdr:rowOff>141151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32347"/>
          <a:ext cx="8890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141151</xdr:rowOff>
    </xdr:from>
    <xdr:to>
      <xdr:col>71</xdr:col>
      <xdr:colOff>177800</xdr:colOff>
      <xdr:row>76</xdr:row>
      <xdr:rowOff>155783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7135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33431</xdr:rowOff>
    </xdr:from>
    <xdr:to>
      <xdr:col>85</xdr:col>
      <xdr:colOff>177800</xdr:colOff>
      <xdr:row>76</xdr:row>
      <xdr:rowOff>135031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11858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39488</xdr:rowOff>
    </xdr:from>
    <xdr:to>
      <xdr:col>81</xdr:col>
      <xdr:colOff>101600</xdr:colOff>
      <xdr:row>76</xdr:row>
      <xdr:rowOff>141088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132215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51347</xdr:rowOff>
    </xdr:from>
    <xdr:to>
      <xdr:col>76</xdr:col>
      <xdr:colOff>165100</xdr:colOff>
      <xdr:row>76</xdr:row>
      <xdr:rowOff>152947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144074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90351</xdr:rowOff>
    </xdr:from>
    <xdr:to>
      <xdr:col>72</xdr:col>
      <xdr:colOff>38100</xdr:colOff>
      <xdr:row>77</xdr:row>
      <xdr:rowOff>20501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104983</xdr:rowOff>
    </xdr:from>
    <xdr:to>
      <xdr:col>67</xdr:col>
      <xdr:colOff>101600</xdr:colOff>
      <xdr:row>77</xdr:row>
      <xdr:rowOff>35133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26260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2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49723</xdr:rowOff>
    </xdr:from>
    <xdr:to>
      <xdr:col>85</xdr:col>
      <xdr:colOff>127000</xdr:colOff>
      <xdr:row>99</xdr:row>
      <xdr:rowOff>65443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3273"/>
          <a:ext cx="8382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31507</xdr:rowOff>
    </xdr:from>
    <xdr:to>
      <xdr:col>81</xdr:col>
      <xdr:colOff>50800</xdr:colOff>
      <xdr:row>99</xdr:row>
      <xdr:rowOff>49723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5057"/>
          <a:ext cx="8890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168379</xdr:rowOff>
    </xdr:from>
    <xdr:to>
      <xdr:col>76</xdr:col>
      <xdr:colOff>114300</xdr:colOff>
      <xdr:row>99</xdr:row>
      <xdr:rowOff>31507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0479"/>
          <a:ext cx="889000" cy="3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168379</xdr:rowOff>
    </xdr:from>
    <xdr:to>
      <xdr:col>71</xdr:col>
      <xdr:colOff>177800</xdr:colOff>
      <xdr:row>99</xdr:row>
      <xdr:rowOff>22361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0479"/>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14643</xdr:rowOff>
    </xdr:from>
    <xdr:to>
      <xdr:col>85</xdr:col>
      <xdr:colOff>177800</xdr:colOff>
      <xdr:row>99</xdr:row>
      <xdr:rowOff>116243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170373</xdr:rowOff>
    </xdr:from>
    <xdr:to>
      <xdr:col>81</xdr:col>
      <xdr:colOff>101600</xdr:colOff>
      <xdr:row>99</xdr:row>
      <xdr:rowOff>100523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91650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152157</xdr:rowOff>
    </xdr:from>
    <xdr:to>
      <xdr:col>76</xdr:col>
      <xdr:colOff>165100</xdr:colOff>
      <xdr:row>99</xdr:row>
      <xdr:rowOff>82307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98834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117579</xdr:rowOff>
    </xdr:from>
    <xdr:to>
      <xdr:col>72</xdr:col>
      <xdr:colOff>38100</xdr:colOff>
      <xdr:row>99</xdr:row>
      <xdr:rowOff>47729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64256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143011</xdr:rowOff>
    </xdr:from>
    <xdr:to>
      <xdr:col>67</xdr:col>
      <xdr:colOff>101600</xdr:colOff>
      <xdr:row>99</xdr:row>
      <xdr:rowOff>73161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89688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2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42643</xdr:rowOff>
    </xdr:from>
    <xdr:to>
      <xdr:col>116</xdr:col>
      <xdr:colOff>63500</xdr:colOff>
      <xdr:row>38</xdr:row>
      <xdr:rowOff>126686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86293"/>
          <a:ext cx="838200" cy="2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126686</xdr:rowOff>
    </xdr:from>
    <xdr:to>
      <xdr:col>111</xdr:col>
      <xdr:colOff>177800</xdr:colOff>
      <xdr:row>38</xdr:row>
      <xdr:rowOff>158527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1786"/>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158527</xdr:rowOff>
    </xdr:from>
    <xdr:to>
      <xdr:col>107</xdr:col>
      <xdr:colOff>50800</xdr:colOff>
      <xdr:row>38</xdr:row>
      <xdr:rowOff>163197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73627"/>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163197</xdr:rowOff>
    </xdr:from>
    <xdr:to>
      <xdr:col>102</xdr:col>
      <xdr:colOff>114300</xdr:colOff>
      <xdr:row>38</xdr:row>
      <xdr:rowOff>166398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82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163293</xdr:rowOff>
    </xdr:from>
    <xdr:to>
      <xdr:col>116</xdr:col>
      <xdr:colOff>114300</xdr:colOff>
      <xdr:row>37</xdr:row>
      <xdr:rowOff>93443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14720</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8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75886</xdr:rowOff>
    </xdr:from>
    <xdr:to>
      <xdr:col>112</xdr:col>
      <xdr:colOff>38100</xdr:colOff>
      <xdr:row>39</xdr:row>
      <xdr:rowOff>6036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22563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107727</xdr:rowOff>
    </xdr:from>
    <xdr:to>
      <xdr:col>107</xdr:col>
      <xdr:colOff>101600</xdr:colOff>
      <xdr:row>39</xdr:row>
      <xdr:rowOff>37877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54404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112397</xdr:rowOff>
    </xdr:from>
    <xdr:to>
      <xdr:col>102</xdr:col>
      <xdr:colOff>165100</xdr:colOff>
      <xdr:row>39</xdr:row>
      <xdr:rowOff>42547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115598</xdr:rowOff>
    </xdr:from>
    <xdr:to>
      <xdr:col>98</xdr:col>
      <xdr:colOff>38100</xdr:colOff>
      <xdr:row>39</xdr:row>
      <xdr:rowOff>45748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62274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0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150006</xdr:rowOff>
    </xdr:from>
    <xdr:to>
      <xdr:col>116</xdr:col>
      <xdr:colOff>63500</xdr:colOff>
      <xdr:row>58</xdr:row>
      <xdr:rowOff>151282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4106"/>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151282</xdr:rowOff>
    </xdr:from>
    <xdr:to>
      <xdr:col>111</xdr:col>
      <xdr:colOff>177800</xdr:colOff>
      <xdr:row>58</xdr:row>
      <xdr:rowOff>152235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538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152235</xdr:rowOff>
    </xdr:from>
    <xdr:to>
      <xdr:col>107</xdr:col>
      <xdr:colOff>50800</xdr:colOff>
      <xdr:row>58</xdr:row>
      <xdr:rowOff>153968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6335"/>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153968</xdr:rowOff>
    </xdr:from>
    <xdr:to>
      <xdr:col>102</xdr:col>
      <xdr:colOff>114300</xdr:colOff>
      <xdr:row>58</xdr:row>
      <xdr:rowOff>154921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806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99206</xdr:rowOff>
    </xdr:from>
    <xdr:to>
      <xdr:col>116</xdr:col>
      <xdr:colOff>114300</xdr:colOff>
      <xdr:row>59</xdr:row>
      <xdr:rowOff>29356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58583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100482</xdr:rowOff>
    </xdr:from>
    <xdr:to>
      <xdr:col>112</xdr:col>
      <xdr:colOff>38100</xdr:colOff>
      <xdr:row>59</xdr:row>
      <xdr:rowOff>30632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47159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101435</xdr:rowOff>
    </xdr:from>
    <xdr:to>
      <xdr:col>107</xdr:col>
      <xdr:colOff>101600</xdr:colOff>
      <xdr:row>59</xdr:row>
      <xdr:rowOff>31585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48112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103168</xdr:rowOff>
    </xdr:from>
    <xdr:to>
      <xdr:col>102</xdr:col>
      <xdr:colOff>165100</xdr:colOff>
      <xdr:row>59</xdr:row>
      <xdr:rowOff>33318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49845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104121</xdr:rowOff>
    </xdr:from>
    <xdr:to>
      <xdr:col>98</xdr:col>
      <xdr:colOff>38100</xdr:colOff>
      <xdr:row>59</xdr:row>
      <xdr:rowOff>34271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25398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168732</xdr:rowOff>
    </xdr:from>
    <xdr:to>
      <xdr:col>116</xdr:col>
      <xdr:colOff>63500</xdr:colOff>
      <xdr:row>76</xdr:row>
      <xdr:rowOff>133838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27482"/>
          <a:ext cx="838200" cy="1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151178</xdr:rowOff>
    </xdr:from>
    <xdr:to>
      <xdr:col>111</xdr:col>
      <xdr:colOff>177800</xdr:colOff>
      <xdr:row>75</xdr:row>
      <xdr:rowOff>168732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09928"/>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151178</xdr:rowOff>
    </xdr:from>
    <xdr:to>
      <xdr:col>107</xdr:col>
      <xdr:colOff>50800</xdr:colOff>
      <xdr:row>76</xdr:row>
      <xdr:rowOff>45859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09928"/>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156632</xdr:rowOff>
    </xdr:from>
    <xdr:to>
      <xdr:col>102</xdr:col>
      <xdr:colOff>114300</xdr:colOff>
      <xdr:row>76</xdr:row>
      <xdr:rowOff>45859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15382"/>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83038</xdr:rowOff>
    </xdr:from>
    <xdr:to>
      <xdr:col>116</xdr:col>
      <xdr:colOff>114300</xdr:colOff>
      <xdr:row>77</xdr:row>
      <xdr:rowOff>13188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61465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117932</xdr:rowOff>
    </xdr:from>
    <xdr:to>
      <xdr:col>112</xdr:col>
      <xdr:colOff>38100</xdr:colOff>
      <xdr:row>76</xdr:row>
      <xdr:rowOff>48082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39209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100379</xdr:rowOff>
    </xdr:from>
    <xdr:to>
      <xdr:col>107</xdr:col>
      <xdr:colOff>101600</xdr:colOff>
      <xdr:row>76</xdr:row>
      <xdr:rowOff>30528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21655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166509</xdr:rowOff>
    </xdr:from>
    <xdr:to>
      <xdr:col>102</xdr:col>
      <xdr:colOff>165100</xdr:colOff>
      <xdr:row>76</xdr:row>
      <xdr:rowOff>96659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87786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1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105833</xdr:rowOff>
    </xdr:from>
    <xdr:to>
      <xdr:col>98</xdr:col>
      <xdr:colOff>38100</xdr:colOff>
      <xdr:row>76</xdr:row>
      <xdr:rowOff>35982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4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27109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住民一人当たりのコストは、普通建設事業費（令和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投資及び出資金、貸付金で類似団体を上回っている。普通建設事業費（新規整備）で大きく上回っており、上昇傾向にあるが、浅川中学校建設事業に係る費用の増によるものである。投資及び出資金については、下水道事業において区域拡大による工事等を実施しており出資金が増加しているものである。人件費、維持補修費、扶助費、補助費等、災害復旧事業費、公債費、繰出金で類似団体と比較して、大きく上回っている。人件費については、定員適正化計画による職員の計画的な削減の影響により職員の年齢構成が若く、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年度から職員年齢の低さは福島県内で上位に位置している。令和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比べ増加したが、会計年度任用職員への勤勉手当の支給が始まったため、フルタイムの会計年度任用職員が他市町村に比べ多いことから増大したものであり、類似団体とも近接した。維持補修費は、老朽化した公共施設等の軽微な維持補修は実施しているが大規模な修繕が少なかったこと及び施設数が多くないことから類似団体と比較して低くなっているものである。扶助費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年度に大きく上昇しているが、重点支援交付金関係で上昇しているものであり一時的な増となっている。その他の年度では、類似団体より大きく下回っている。補助費等については、令和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年度は高い数値を示しているが、新型コロナウイルス感染症に伴う緊急経済対策に伴うものであり、それ以降は類似団体と比較して低い数値である。災害復旧事業費は、令和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年度は、類似団体と比較して高い数値となっているが、令和元年度に発生した台風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による被害に対する災害復旧工事によるものである。以降は、大きな災害が発生していないことから低水準で推移している。公債費については、現在は類似団体と比較して低い数値だが、今後、公共施設最適化事業債、緊急防災・減災事業債、辺地債等の償還に伴い、住民一人当たりのコスト増が見込まれる。また、今後も中学校建設事業に係る起債の償還が開始されればさらに増加が見込まれるため、効率的な事業運営により健全財政が図られるよう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139446</xdr:rowOff>
    </xdr:from>
    <xdr:to>
      <xdr:col>24</xdr:col>
      <xdr:colOff>63500</xdr:colOff>
      <xdr:row>34</xdr:row>
      <xdr:rowOff>153543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8746"/>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139446</xdr:rowOff>
    </xdr:from>
    <xdr:to>
      <xdr:col>19</xdr:col>
      <xdr:colOff>177800</xdr:colOff>
      <xdr:row>35</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8746"/>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35</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528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165989</xdr:rowOff>
    </xdr:from>
    <xdr:to>
      <xdr:col>10</xdr:col>
      <xdr:colOff>114300</xdr:colOff>
      <xdr:row>34</xdr:row>
      <xdr:rowOff>170815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528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102743</xdr:rowOff>
    </xdr:from>
    <xdr:to>
      <xdr:col>24</xdr:col>
      <xdr:colOff>114300</xdr:colOff>
      <xdr:row>35</xdr:row>
      <xdr:rowOff>32893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125620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88646</xdr:rowOff>
    </xdr:from>
    <xdr:to>
      <xdr:col>20</xdr:col>
      <xdr:colOff>38100</xdr:colOff>
      <xdr:row>35</xdr:row>
      <xdr:rowOff>18796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35323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130810</xdr:rowOff>
    </xdr:from>
    <xdr:to>
      <xdr:col>15</xdr:col>
      <xdr:colOff>101600</xdr:colOff>
      <xdr:row>35</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77487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115189</xdr:rowOff>
    </xdr:from>
    <xdr:to>
      <xdr:col>10</xdr:col>
      <xdr:colOff>165100</xdr:colOff>
      <xdr:row>35</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61866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120015</xdr:rowOff>
    </xdr:from>
    <xdr:to>
      <xdr:col>6</xdr:col>
      <xdr:colOff>38100</xdr:colOff>
      <xdr:row>35</xdr:row>
      <xdr:rowOff>50165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66692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78069</xdr:rowOff>
    </xdr:from>
    <xdr:to>
      <xdr:col>24</xdr:col>
      <xdr:colOff>63500</xdr:colOff>
      <xdr:row>58</xdr:row>
      <xdr:rowOff>84510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2169"/>
          <a:ext cx="8382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78839</xdr:rowOff>
    </xdr:from>
    <xdr:to>
      <xdr:col>19</xdr:col>
      <xdr:colOff>177800</xdr:colOff>
      <xdr:row>58</xdr:row>
      <xdr:rowOff>84510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2939"/>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65174</xdr:rowOff>
    </xdr:from>
    <xdr:to>
      <xdr:col>15</xdr:col>
      <xdr:colOff>50800</xdr:colOff>
      <xdr:row>58</xdr:row>
      <xdr:rowOff>78839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927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26603</xdr:rowOff>
    </xdr:from>
    <xdr:to>
      <xdr:col>10</xdr:col>
      <xdr:colOff>114300</xdr:colOff>
      <xdr:row>58</xdr:row>
      <xdr:rowOff>65174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0703"/>
          <a:ext cx="889000" cy="3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27269</xdr:rowOff>
    </xdr:from>
    <xdr:to>
      <xdr:col>24</xdr:col>
      <xdr:colOff>114300</xdr:colOff>
      <xdr:row>58</xdr:row>
      <xdr:rowOff>128869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33710</xdr:rowOff>
    </xdr:from>
    <xdr:to>
      <xdr:col>20</xdr:col>
      <xdr:colOff>38100</xdr:colOff>
      <xdr:row>58</xdr:row>
      <xdr:rowOff>135310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126437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28039</xdr:rowOff>
    </xdr:from>
    <xdr:to>
      <xdr:col>15</xdr:col>
      <xdr:colOff>101600</xdr:colOff>
      <xdr:row>58</xdr:row>
      <xdr:rowOff>129639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14374</xdr:rowOff>
    </xdr:from>
    <xdr:to>
      <xdr:col>10</xdr:col>
      <xdr:colOff>165100</xdr:colOff>
      <xdr:row>58</xdr:row>
      <xdr:rowOff>115974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107101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147253</xdr:rowOff>
    </xdr:from>
    <xdr:to>
      <xdr:col>6</xdr:col>
      <xdr:colOff>38100</xdr:colOff>
      <xdr:row>58</xdr:row>
      <xdr:rowOff>77403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68530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102753</xdr:rowOff>
    </xdr:from>
    <xdr:to>
      <xdr:col>24</xdr:col>
      <xdr:colOff>63500</xdr:colOff>
      <xdr:row>77</xdr:row>
      <xdr:rowOff>117887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04403"/>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117887</xdr:rowOff>
    </xdr:from>
    <xdr:to>
      <xdr:col>19</xdr:col>
      <xdr:colOff>177800</xdr:colOff>
      <xdr:row>78</xdr:row>
      <xdr:rowOff>1849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19537"/>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116827</xdr:rowOff>
    </xdr:from>
    <xdr:to>
      <xdr:col>15</xdr:col>
      <xdr:colOff>50800</xdr:colOff>
      <xdr:row>78</xdr:row>
      <xdr:rowOff>1849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8477"/>
          <a:ext cx="889000" cy="5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116827</xdr:rowOff>
    </xdr:from>
    <xdr:to>
      <xdr:col>10</xdr:col>
      <xdr:colOff>114300</xdr:colOff>
      <xdr:row>78</xdr:row>
      <xdr:rowOff>40881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8477"/>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51953</xdr:rowOff>
    </xdr:from>
    <xdr:to>
      <xdr:col>24</xdr:col>
      <xdr:colOff>114300</xdr:colOff>
      <xdr:row>77</xdr:row>
      <xdr:rowOff>153553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138330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67087</xdr:rowOff>
    </xdr:from>
    <xdr:to>
      <xdr:col>20</xdr:col>
      <xdr:colOff>38100</xdr:colOff>
      <xdr:row>77</xdr:row>
      <xdr:rowOff>168687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159814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6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122499</xdr:rowOff>
    </xdr:from>
    <xdr:to>
      <xdr:col>15</xdr:col>
      <xdr:colOff>101600</xdr:colOff>
      <xdr:row>78</xdr:row>
      <xdr:rowOff>52649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43776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1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66027</xdr:rowOff>
    </xdr:from>
    <xdr:to>
      <xdr:col>10</xdr:col>
      <xdr:colOff>165100</xdr:colOff>
      <xdr:row>77</xdr:row>
      <xdr:rowOff>167627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158754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161531</xdr:rowOff>
    </xdr:from>
    <xdr:to>
      <xdr:col>6</xdr:col>
      <xdr:colOff>38100</xdr:colOff>
      <xdr:row>78</xdr:row>
      <xdr:rowOff>91681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82808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5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28921</xdr:rowOff>
    </xdr:from>
    <xdr:to>
      <xdr:col>24</xdr:col>
      <xdr:colOff>63500</xdr:colOff>
      <xdr:row>97</xdr:row>
      <xdr:rowOff>58880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59571"/>
          <a:ext cx="8382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28921</xdr:rowOff>
    </xdr:from>
    <xdr:to>
      <xdr:col>19</xdr:col>
      <xdr:colOff>177800</xdr:colOff>
      <xdr:row>97</xdr:row>
      <xdr:rowOff>63092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59571"/>
          <a:ext cx="889000" cy="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63092</xdr:rowOff>
    </xdr:from>
    <xdr:to>
      <xdr:col>15</xdr:col>
      <xdr:colOff>50800</xdr:colOff>
      <xdr:row>97</xdr:row>
      <xdr:rowOff>70914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3742"/>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51291</xdr:rowOff>
    </xdr:from>
    <xdr:to>
      <xdr:col>10</xdr:col>
      <xdr:colOff>114300</xdr:colOff>
      <xdr:row>97</xdr:row>
      <xdr:rowOff>70914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510491"/>
          <a:ext cx="889000" cy="1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8080</xdr:rowOff>
    </xdr:from>
    <xdr:to>
      <xdr:col>24</xdr:col>
      <xdr:colOff>114300</xdr:colOff>
      <xdr:row>97</xdr:row>
      <xdr:rowOff>109680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157957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149571</xdr:rowOff>
    </xdr:from>
    <xdr:to>
      <xdr:col>20</xdr:col>
      <xdr:colOff>38100</xdr:colOff>
      <xdr:row>97</xdr:row>
      <xdr:rowOff>79721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70848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12292</xdr:rowOff>
    </xdr:from>
    <xdr:to>
      <xdr:col>15</xdr:col>
      <xdr:colOff>101600</xdr:colOff>
      <xdr:row>97</xdr:row>
      <xdr:rowOff>113892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105019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20114</xdr:rowOff>
    </xdr:from>
    <xdr:to>
      <xdr:col>10</xdr:col>
      <xdr:colOff>165100</xdr:colOff>
      <xdr:row>97</xdr:row>
      <xdr:rowOff>121714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112841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xdr:rowOff>
    </xdr:from>
    <xdr:to>
      <xdr:col>6</xdr:col>
      <xdr:colOff>38100</xdr:colOff>
      <xdr:row>96</xdr:row>
      <xdr:rowOff>102091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118618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92456</xdr:rowOff>
    </xdr:from>
    <xdr:to>
      <xdr:col>55</xdr:col>
      <xdr:colOff>0</xdr:colOff>
      <xdr:row>37</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43610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29591</xdr:rowOff>
    </xdr:from>
    <xdr:to>
      <xdr:col>50</xdr:col>
      <xdr:colOff>114300</xdr:colOff>
      <xdr:row>37</xdr:row>
      <xdr:rowOff>92456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373241"/>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29591</xdr:rowOff>
    </xdr:from>
    <xdr:to>
      <xdr:col>45</xdr:col>
      <xdr:colOff>177800</xdr:colOff>
      <xdr:row>37</xdr:row>
      <xdr:rowOff>136652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73241"/>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136652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3077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94234</xdr:rowOff>
    </xdr:from>
    <xdr:to>
      <xdr:col>55</xdr:col>
      <xdr:colOff>50800</xdr:colOff>
      <xdr:row>38</xdr:row>
      <xdr:rowOff>24385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117111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89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41656</xdr:rowOff>
    </xdr:from>
    <xdr:to>
      <xdr:col>50</xdr:col>
      <xdr:colOff>165100</xdr:colOff>
      <xdr:row>37</xdr:row>
      <xdr:rowOff>143256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159783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16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150241</xdr:rowOff>
    </xdr:from>
    <xdr:to>
      <xdr:col>46</xdr:col>
      <xdr:colOff>38100</xdr:colOff>
      <xdr:row>37</xdr:row>
      <xdr:rowOff>80391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96918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32529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0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36322</xdr:rowOff>
    </xdr:from>
    <xdr:to>
      <xdr:col>36</xdr:col>
      <xdr:colOff>165100</xdr:colOff>
      <xdr:row>37</xdr:row>
      <xdr:rowOff>137922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154449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122510</xdr:rowOff>
    </xdr:from>
    <xdr:to>
      <xdr:col>55</xdr:col>
      <xdr:colOff>0</xdr:colOff>
      <xdr:row>57</xdr:row>
      <xdr:rowOff>134283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9516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34628</xdr:rowOff>
    </xdr:from>
    <xdr:to>
      <xdr:col>50</xdr:col>
      <xdr:colOff>114300</xdr:colOff>
      <xdr:row>57</xdr:row>
      <xdr:rowOff>122510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35828"/>
          <a:ext cx="889000" cy="25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34628</xdr:rowOff>
    </xdr:from>
    <xdr:to>
      <xdr:col>45</xdr:col>
      <xdr:colOff>177800</xdr:colOff>
      <xdr:row>57</xdr:row>
      <xdr:rowOff>100168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35828"/>
          <a:ext cx="889000" cy="23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100168</xdr:rowOff>
    </xdr:from>
    <xdr:to>
      <xdr:col>41</xdr:col>
      <xdr:colOff>50800</xdr:colOff>
      <xdr:row>57</xdr:row>
      <xdr:rowOff>112840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72818"/>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83483</xdr:rowOff>
    </xdr:from>
    <xdr:to>
      <xdr:col>55</xdr:col>
      <xdr:colOff>50800</xdr:colOff>
      <xdr:row>58</xdr:row>
      <xdr:rowOff>13633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61910</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71710</xdr:rowOff>
    </xdr:from>
    <xdr:to>
      <xdr:col>50</xdr:col>
      <xdr:colOff>165100</xdr:colOff>
      <xdr:row>58</xdr:row>
      <xdr:rowOff>1860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164437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155278</xdr:rowOff>
    </xdr:from>
    <xdr:to>
      <xdr:col>46</xdr:col>
      <xdr:colOff>38100</xdr:colOff>
      <xdr:row>56</xdr:row>
      <xdr:rowOff>85428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101955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6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49368</xdr:rowOff>
    </xdr:from>
    <xdr:to>
      <xdr:col>41</xdr:col>
      <xdr:colOff>101600</xdr:colOff>
      <xdr:row>57</xdr:row>
      <xdr:rowOff>150968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142095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62040</xdr:rowOff>
    </xdr:from>
    <xdr:to>
      <xdr:col>36</xdr:col>
      <xdr:colOff>165100</xdr:colOff>
      <xdr:row>57</xdr:row>
      <xdr:rowOff>163640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40804</xdr:rowOff>
    </xdr:from>
    <xdr:to>
      <xdr:col>55</xdr:col>
      <xdr:colOff>0</xdr:colOff>
      <xdr:row>79</xdr:row>
      <xdr:rowOff>41216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85354"/>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17844</xdr:rowOff>
    </xdr:from>
    <xdr:to>
      <xdr:col>50</xdr:col>
      <xdr:colOff>114300</xdr:colOff>
      <xdr:row>79</xdr:row>
      <xdr:rowOff>40804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2394"/>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17844</xdr:rowOff>
    </xdr:from>
    <xdr:to>
      <xdr:col>45</xdr:col>
      <xdr:colOff>177800</xdr:colOff>
      <xdr:row>79</xdr:row>
      <xdr:rowOff>33903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62394"/>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33903</xdr:rowOff>
    </xdr:from>
    <xdr:to>
      <xdr:col>41</xdr:col>
      <xdr:colOff>50800</xdr:colOff>
      <xdr:row>79</xdr:row>
      <xdr:rowOff>62564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78453"/>
          <a:ext cx="889000" cy="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161866</xdr:rowOff>
    </xdr:from>
    <xdr:to>
      <xdr:col>55</xdr:col>
      <xdr:colOff>50800</xdr:colOff>
      <xdr:row>79</xdr:row>
      <xdr:rowOff>92016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161454</xdr:rowOff>
    </xdr:from>
    <xdr:to>
      <xdr:col>50</xdr:col>
      <xdr:colOff>165100</xdr:colOff>
      <xdr:row>79</xdr:row>
      <xdr:rowOff>91604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3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82731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62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138494</xdr:rowOff>
    </xdr:from>
    <xdr:to>
      <xdr:col>46</xdr:col>
      <xdr:colOff>38100</xdr:colOff>
      <xdr:row>79</xdr:row>
      <xdr:rowOff>68644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59771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154553</xdr:rowOff>
    </xdr:from>
    <xdr:to>
      <xdr:col>41</xdr:col>
      <xdr:colOff>101600</xdr:colOff>
      <xdr:row>79</xdr:row>
      <xdr:rowOff>84703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75830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6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11764</xdr:rowOff>
    </xdr:from>
    <xdr:to>
      <xdr:col>36</xdr:col>
      <xdr:colOff>165100</xdr:colOff>
      <xdr:row>79</xdr:row>
      <xdr:rowOff>113364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104491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4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133229</xdr:rowOff>
    </xdr:from>
    <xdr:to>
      <xdr:col>55</xdr:col>
      <xdr:colOff>0</xdr:colOff>
      <xdr:row>98</xdr:row>
      <xdr:rowOff>4344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3879"/>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123337</xdr:rowOff>
    </xdr:from>
    <xdr:to>
      <xdr:col>50</xdr:col>
      <xdr:colOff>114300</xdr:colOff>
      <xdr:row>98</xdr:row>
      <xdr:rowOff>4344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3987"/>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123337</xdr:rowOff>
    </xdr:from>
    <xdr:to>
      <xdr:col>45</xdr:col>
      <xdr:colOff>177800</xdr:colOff>
      <xdr:row>98</xdr:row>
      <xdr:rowOff>5814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53987"/>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166122</xdr:rowOff>
    </xdr:from>
    <xdr:to>
      <xdr:col>41</xdr:col>
      <xdr:colOff>50800</xdr:colOff>
      <xdr:row>98</xdr:row>
      <xdr:rowOff>5814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96772"/>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82429</xdr:rowOff>
    </xdr:from>
    <xdr:to>
      <xdr:col>55</xdr:col>
      <xdr:colOff>50800</xdr:colOff>
      <xdr:row>98</xdr:row>
      <xdr:rowOff>12579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168806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124994</xdr:rowOff>
    </xdr:from>
    <xdr:to>
      <xdr:col>50</xdr:col>
      <xdr:colOff>165100</xdr:colOff>
      <xdr:row>98</xdr:row>
      <xdr:rowOff>55144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46271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72537</xdr:rowOff>
    </xdr:from>
    <xdr:to>
      <xdr:col>46</xdr:col>
      <xdr:colOff>38100</xdr:colOff>
      <xdr:row>98</xdr:row>
      <xdr:rowOff>2687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126464</xdr:rowOff>
    </xdr:from>
    <xdr:to>
      <xdr:col>41</xdr:col>
      <xdr:colOff>101600</xdr:colOff>
      <xdr:row>98</xdr:row>
      <xdr:rowOff>56614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47741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115322</xdr:rowOff>
    </xdr:from>
    <xdr:to>
      <xdr:col>36</xdr:col>
      <xdr:colOff>165100</xdr:colOff>
      <xdr:row>98</xdr:row>
      <xdr:rowOff>45472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128691</xdr:rowOff>
    </xdr:from>
    <xdr:to>
      <xdr:col>85</xdr:col>
      <xdr:colOff>127000</xdr:colOff>
      <xdr:row>37</xdr:row>
      <xdr:rowOff>162231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72341"/>
          <a:ext cx="8382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162231</xdr:rowOff>
    </xdr:from>
    <xdr:to>
      <xdr:col>81</xdr:col>
      <xdr:colOff>50800</xdr:colOff>
      <xdr:row>37</xdr:row>
      <xdr:rowOff>162885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0588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162885</xdr:rowOff>
    </xdr:from>
    <xdr:to>
      <xdr:col>76</xdr:col>
      <xdr:colOff>114300</xdr:colOff>
      <xdr:row>38</xdr:row>
      <xdr:rowOff>5434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06535"/>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151262</xdr:rowOff>
    </xdr:from>
    <xdr:to>
      <xdr:col>71</xdr:col>
      <xdr:colOff>177800</xdr:colOff>
      <xdr:row>38</xdr:row>
      <xdr:rowOff>5434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94912"/>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77891</xdr:rowOff>
    </xdr:from>
    <xdr:to>
      <xdr:col>85</xdr:col>
      <xdr:colOff>177800</xdr:colOff>
      <xdr:row>38</xdr:row>
      <xdr:rowOff>8041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111431</xdr:rowOff>
    </xdr:from>
    <xdr:to>
      <xdr:col>81</xdr:col>
      <xdr:colOff>101600</xdr:colOff>
      <xdr:row>38</xdr:row>
      <xdr:rowOff>41580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55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32708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112085</xdr:rowOff>
    </xdr:from>
    <xdr:to>
      <xdr:col>76</xdr:col>
      <xdr:colOff>165100</xdr:colOff>
      <xdr:row>38</xdr:row>
      <xdr:rowOff>42235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33362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126084</xdr:rowOff>
    </xdr:from>
    <xdr:to>
      <xdr:col>72</xdr:col>
      <xdr:colOff>38100</xdr:colOff>
      <xdr:row>38</xdr:row>
      <xdr:rowOff>56234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47361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100462</xdr:rowOff>
    </xdr:from>
    <xdr:to>
      <xdr:col>67</xdr:col>
      <xdr:colOff>101600</xdr:colOff>
      <xdr:row>38</xdr:row>
      <xdr:rowOff>30612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21740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10475</xdr:rowOff>
    </xdr:from>
    <xdr:to>
      <xdr:col>85</xdr:col>
      <xdr:colOff>127000</xdr:colOff>
      <xdr:row>55</xdr:row>
      <xdr:rowOff>131810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40225"/>
          <a:ext cx="838200" cy="1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131810</xdr:rowOff>
    </xdr:from>
    <xdr:to>
      <xdr:col>81</xdr:col>
      <xdr:colOff>50800</xdr:colOff>
      <xdr:row>58</xdr:row>
      <xdr:rowOff>13326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61560"/>
          <a:ext cx="889000" cy="3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13326</xdr:rowOff>
    </xdr:from>
    <xdr:to>
      <xdr:col>76</xdr:col>
      <xdr:colOff>114300</xdr:colOff>
      <xdr:row>58</xdr:row>
      <xdr:rowOff>38587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57426"/>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160503</xdr:rowOff>
    </xdr:from>
    <xdr:to>
      <xdr:col>71</xdr:col>
      <xdr:colOff>177800</xdr:colOff>
      <xdr:row>58</xdr:row>
      <xdr:rowOff>38587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33153"/>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131125</xdr:rowOff>
    </xdr:from>
    <xdr:to>
      <xdr:col>85</xdr:col>
      <xdr:colOff>177800</xdr:colOff>
      <xdr:row>55</xdr:row>
      <xdr:rowOff>61275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154002</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81010</xdr:rowOff>
    </xdr:from>
    <xdr:to>
      <xdr:col>81</xdr:col>
      <xdr:colOff>101600</xdr:colOff>
      <xdr:row>56</xdr:row>
      <xdr:rowOff>11160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27687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133976</xdr:rowOff>
    </xdr:from>
    <xdr:to>
      <xdr:col>76</xdr:col>
      <xdr:colOff>165100</xdr:colOff>
      <xdr:row>58</xdr:row>
      <xdr:rowOff>64126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55253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159237</xdr:rowOff>
    </xdr:from>
    <xdr:to>
      <xdr:col>72</xdr:col>
      <xdr:colOff>38100</xdr:colOff>
      <xdr:row>58</xdr:row>
      <xdr:rowOff>89387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80514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109703</xdr:rowOff>
    </xdr:from>
    <xdr:to>
      <xdr:col>67</xdr:col>
      <xdr:colOff>101600</xdr:colOff>
      <xdr:row>58</xdr:row>
      <xdr:rowOff>39853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56380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109516</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82616"/>
          <a:ext cx="8382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101991</xdr:rowOff>
    </xdr:from>
    <xdr:to>
      <xdr:col>81</xdr:col>
      <xdr:colOff>50800</xdr:colOff>
      <xdr:row>78</xdr:row>
      <xdr:rowOff>109516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75091"/>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101991</xdr:rowOff>
    </xdr:from>
    <xdr:to>
      <xdr:col>76</xdr:col>
      <xdr:colOff>114300</xdr:colOff>
      <xdr:row>78</xdr:row>
      <xdr:rowOff>105976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75091"/>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95818</xdr:rowOff>
    </xdr:from>
    <xdr:to>
      <xdr:col>71</xdr:col>
      <xdr:colOff>177800</xdr:colOff>
      <xdr:row>78</xdr:row>
      <xdr:rowOff>105976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783118"/>
          <a:ext cx="889000" cy="6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58716</xdr:rowOff>
    </xdr:from>
    <xdr:to>
      <xdr:col>81</xdr:col>
      <xdr:colOff>101600</xdr:colOff>
      <xdr:row>78</xdr:row>
      <xdr:rowOff>160316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151443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51191</xdr:rowOff>
    </xdr:from>
    <xdr:to>
      <xdr:col>76</xdr:col>
      <xdr:colOff>165100</xdr:colOff>
      <xdr:row>78</xdr:row>
      <xdr:rowOff>152791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143918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1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55176</xdr:rowOff>
    </xdr:from>
    <xdr:to>
      <xdr:col>72</xdr:col>
      <xdr:colOff>38100</xdr:colOff>
      <xdr:row>78</xdr:row>
      <xdr:rowOff>156776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147903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45018</xdr:rowOff>
    </xdr:from>
    <xdr:to>
      <xdr:col>67</xdr:col>
      <xdr:colOff>101600</xdr:colOff>
      <xdr:row>74</xdr:row>
      <xdr:rowOff>146618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7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163145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5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84231</xdr:rowOff>
    </xdr:from>
    <xdr:to>
      <xdr:col>85</xdr:col>
      <xdr:colOff>127000</xdr:colOff>
      <xdr:row>96</xdr:row>
      <xdr:rowOff>90288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54343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90288</xdr:rowOff>
    </xdr:from>
    <xdr:to>
      <xdr:col>81</xdr:col>
      <xdr:colOff>50800</xdr:colOff>
      <xdr:row>96</xdr:row>
      <xdr:rowOff>102147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49488"/>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102147</xdr:rowOff>
    </xdr:from>
    <xdr:to>
      <xdr:col>76</xdr:col>
      <xdr:colOff>114300</xdr:colOff>
      <xdr:row>96</xdr:row>
      <xdr:rowOff>141151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61347"/>
          <a:ext cx="8890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141151</xdr:rowOff>
    </xdr:from>
    <xdr:to>
      <xdr:col>71</xdr:col>
      <xdr:colOff>177800</xdr:colOff>
      <xdr:row>96</xdr:row>
      <xdr:rowOff>155783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60035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33431</xdr:rowOff>
    </xdr:from>
    <xdr:to>
      <xdr:col>85</xdr:col>
      <xdr:colOff>177800</xdr:colOff>
      <xdr:row>96</xdr:row>
      <xdr:rowOff>135031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4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11858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7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39488</xdr:rowOff>
    </xdr:from>
    <xdr:to>
      <xdr:col>81</xdr:col>
      <xdr:colOff>101600</xdr:colOff>
      <xdr:row>96</xdr:row>
      <xdr:rowOff>141088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132215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51347</xdr:rowOff>
    </xdr:from>
    <xdr:to>
      <xdr:col>76</xdr:col>
      <xdr:colOff>165100</xdr:colOff>
      <xdr:row>96</xdr:row>
      <xdr:rowOff>152947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144074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90351</xdr:rowOff>
    </xdr:from>
    <xdr:to>
      <xdr:col>72</xdr:col>
      <xdr:colOff>38100</xdr:colOff>
      <xdr:row>97</xdr:row>
      <xdr:rowOff>20501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11628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104983</xdr:rowOff>
    </xdr:from>
    <xdr:to>
      <xdr:col>67</xdr:col>
      <xdr:colOff>101600</xdr:colOff>
      <xdr:row>97</xdr:row>
      <xdr:rowOff>35133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5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26260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5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類似団体の比較から見ると、議会費、衛生費（令和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年度）、教育費（令和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年度）、災害復旧費（令和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年度）が高く、民生費、衛生費（令和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年度）、農林水産業費（令和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年度を除く</a:t>
          </a:r>
          <a:r>
            <a:rPr kumimoji="1" lang="ja-JP" altLang="en-US" sz="1000">
              <a:latin typeface="ＭＳ Ｐゴシック" panose="020B0600070205080204" pitchFamily="50" charset="-128"/>
              <a:ea typeface="ＭＳ Ｐゴシック" panose="020B0600070205080204" pitchFamily="50" charset="-128"/>
            </a:rPr>
            <a:t>）、商工費、土木費、公債費が低い状況にある。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議会費については、現状、類似団体と比較して高い値を示しており、職員配置や議員定数の見直し等により経費削減に努めるべき分野である。衛生費（令和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年度）及び災害復旧費（令和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年度）については、令和元年度に町に多大な被害を与えた台風</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号によるものである。衛生費については、災害ごみの処分費用、災害復旧費については、河川堤防の決壊等による河川・農地等の復旧費用が高額になったためである。教育費（令和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年度）については、浅川中学校建設事業が開始となり工事費が増大したことによるものである。コストが低い費用について見てみると、民生費で類似団体と比較して</a:t>
          </a:r>
          <a:r>
            <a:rPr kumimoji="1" lang="en-US" altLang="ja-JP" sz="1000">
              <a:latin typeface="ＭＳ Ｐゴシック" panose="020B0600070205080204" pitchFamily="50" charset="-128"/>
              <a:ea typeface="ＭＳ Ｐゴシック" panose="020B0600070205080204" pitchFamily="50" charset="-128"/>
            </a:rPr>
            <a:t>45,000</a:t>
          </a:r>
          <a:r>
            <a:rPr kumimoji="1" lang="ja-JP" altLang="en-US" sz="1000">
              <a:latin typeface="ＭＳ Ｐゴシック" panose="020B0600070205080204" pitchFamily="50" charset="-128"/>
              <a:ea typeface="ＭＳ Ｐゴシック" panose="020B0600070205080204" pitchFamily="50" charset="-128"/>
            </a:rPr>
            <a:t>円から</a:t>
          </a:r>
          <a:r>
            <a:rPr kumimoji="1" lang="en-US" altLang="ja-JP" sz="1000">
              <a:latin typeface="ＭＳ Ｐゴシック" panose="020B0600070205080204" pitchFamily="50" charset="-128"/>
              <a:ea typeface="ＭＳ Ｐゴシック" panose="020B0600070205080204" pitchFamily="50" charset="-128"/>
            </a:rPr>
            <a:t>56,000</a:t>
          </a:r>
          <a:r>
            <a:rPr kumimoji="1" lang="ja-JP" altLang="en-US" sz="1000">
              <a:latin typeface="ＭＳ Ｐゴシック" panose="020B0600070205080204" pitchFamily="50" charset="-128"/>
              <a:ea typeface="ＭＳ Ｐゴシック" panose="020B0600070205080204" pitchFamily="50" charset="-128"/>
            </a:rPr>
            <a:t>円程度低い水準となっており、類似団体内順位も下から</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番目に位置している。福祉に力を入れたいという町長の意向のもと町民への福祉サービスは充実が図られてはいるが、職員等の創意工夫により費用をかけず効果が発揮できている分野である。今後、経費配分を増やし、さらに充実を図っていく分野である。衛生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年度）についても健診や予防接種等充実が図られているが、職員等の創意工夫により費用をかけず効果が発揮できている分野である。農林水産業費（令和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を除く）においても農家への支援等充実を図っているが、費用をかけず効果が発揮されていると思われるが、今後、さらに充実を図っていく必要がある分野である。商工費については、商店街の過疎化により営業している店舗が減少している状況であり、また、大同信号株式会社及び関連会社等大きな企業もあるが、商工業については類似団体と比較して脆弱な状況となっている。土木費については、道路の大規模な改良工事等を実施しているが、財源が潤沢でないため国等から補助金等に依存しなければ実施が困難であり、補助金の額により事業の進捗が大きく左右されている状況である。公債費については、類似団体と比較して安定して低い状況になっているが、現在行われている浅川中学校建設事業や老朽化した公共施設の更新等が予定されており、更新等に係る費用を公債費に依存せざるを得ない状況であることから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財政調整基金残高については、物価高騰や様々な財政需要に対応するため、</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千円減少したことによる。適切な財源の確保と歳出の精査により、取崩額の減少を図っていく。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町税等増、歳出抑制により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歳入歳出差引額が増え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たことにより実質収支額の黒字が拡大されたが、基金からの取崩額が増えたこと等により実質単年度収支では、赤字額が拡大された。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年度決算から一般会計、特別会計及び企業会計の赤字額はない。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年度より公共下水道事業特別会計、花火の里ニュータウン汚水処理事業特別会計及び農業集落排水事業特別会計の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つの会計が、下水道事業会計の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つになった。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上水道事業会計において、収入に大きな増減がなかったが、物価高騰の影響等により維持経費が増加したことにより、黒字額が減少となった。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今後も町税等の収納率向上による歳入の確保と、行財政改革への取組を通じて経常経費等の削減に努める。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4852701</v>
      </c>
      <c r="BO4" s="358"/>
      <c r="BP4" s="358"/>
      <c r="BQ4" s="358"/>
      <c r="BR4" s="358"/>
      <c r="BS4" s="358"/>
      <c r="BT4" s="358"/>
      <c r="BU4" s="359"/>
      <c r="BV4" s="357">
        <v>4494915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6.8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4645664</v>
      </c>
      <c r="BO5" s="395"/>
      <c r="BP5" s="395"/>
      <c r="BQ5" s="395"/>
      <c r="BR5" s="395"/>
      <c r="BS5" s="395"/>
      <c r="BT5" s="395"/>
      <c r="BU5" s="396"/>
      <c r="BV5" s="394">
        <v>4325742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86.4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207037</v>
      </c>
      <c r="BO6" s="395"/>
      <c r="BP6" s="395"/>
      <c r="BQ6" s="395"/>
      <c r="BR6" s="395"/>
      <c r="BS6" s="395"/>
      <c r="BT6" s="395"/>
      <c r="BU6" s="396"/>
      <c r="BV6" s="394">
        <v>169173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90.6</v>
      </c>
      <c r="CU6" s="432"/>
      <c r="CV6" s="432"/>
      <c r="CW6" s="432"/>
      <c r="CX6" s="432"/>
      <c r="CY6" s="432"/>
      <c r="CZ6" s="432"/>
      <c r="DA6" s="433"/>
      <c r="DB6" s="431">
        <v>86.8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27628</v>
      </c>
      <c r="BO7" s="395"/>
      <c r="BP7" s="395"/>
      <c r="BQ7" s="395"/>
      <c r="BR7" s="395"/>
      <c r="BS7" s="395"/>
      <c r="BT7" s="395"/>
      <c r="BU7" s="396"/>
      <c r="BV7" s="394">
        <v>1878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2497834</v>
      </c>
      <c r="CU7" s="395"/>
      <c r="CV7" s="395"/>
      <c r="CW7" s="395"/>
      <c r="CX7" s="395"/>
      <c r="CY7" s="395"/>
      <c r="CZ7" s="395"/>
      <c r="DA7" s="396"/>
      <c r="DB7" s="394">
        <v>2458640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179409</v>
      </c>
      <c r="BO8" s="395"/>
      <c r="BP8" s="395"/>
      <c r="BQ8" s="395"/>
      <c r="BR8" s="395"/>
      <c r="BS8" s="395"/>
      <c r="BT8" s="395"/>
      <c r="BU8" s="396"/>
      <c r="BV8" s="394">
        <v>167295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6036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12114</v>
      </c>
      <c r="BO9" s="395"/>
      <c r="BP9" s="395"/>
      <c r="BQ9" s="395"/>
      <c r="BR9" s="395"/>
      <c r="BS9" s="395"/>
      <c r="BT9" s="395"/>
      <c r="BU9" s="396"/>
      <c r="BV9" s="394">
        <v>22756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6577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170000</v>
      </c>
      <c r="BO10" s="395"/>
      <c r="BP10" s="395"/>
      <c r="BQ10" s="395"/>
      <c r="BR10" s="395"/>
      <c r="BS10" s="395"/>
      <c r="BT10" s="395"/>
      <c r="BU10" s="396"/>
      <c r="BV10" s="394">
        <v>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5782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370000</v>
      </c>
      <c r="BO12" s="395"/>
      <c r="BP12" s="395"/>
      <c r="BQ12" s="395"/>
      <c r="BR12" s="395"/>
      <c r="BS12" s="395"/>
      <c r="BT12" s="395"/>
      <c r="BU12" s="396"/>
      <c r="BV12" s="394">
        <v>200000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5727</v>
      </c>
      <c r="S13" s="479"/>
      <c r="T13" s="479"/>
      <c r="U13" s="479"/>
      <c r="V13" s="480"/>
      <c r="W13" s="410" t="s">
        <v>130</v>
      </c>
      <c r="X13" s="411"/>
      <c r="Y13" s="411"/>
      <c r="Z13" s="411"/>
      <c r="AA13" s="411"/>
      <c r="AB13" s="401"/>
      <c r="AC13" s="445">
        <v>317</v>
      </c>
      <c r="AD13" s="446"/>
      <c r="AE13" s="446"/>
      <c r="AF13" s="446"/>
      <c r="AG13" s="488"/>
      <c r="AH13" s="445">
        <v>315</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-187886</v>
      </c>
      <c r="BO13" s="395"/>
      <c r="BP13" s="395"/>
      <c r="BQ13" s="395"/>
      <c r="BR13" s="395"/>
      <c r="BS13" s="395"/>
      <c r="BT13" s="395"/>
      <c r="BU13" s="396"/>
      <c r="BV13" s="394">
        <v>-177244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6.4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5896</v>
      </c>
      <c r="S14" s="479"/>
      <c r="T14" s="479"/>
      <c r="U14" s="479"/>
      <c r="V14" s="480"/>
      <c r="W14" s="384"/>
      <c r="X14" s="385"/>
      <c r="Y14" s="385"/>
      <c r="Z14" s="385"/>
      <c r="AA14" s="385"/>
      <c r="AB14" s="374"/>
      <c r="AC14" s="481">
        <v>10.199999999999999</v>
      </c>
      <c r="AD14" s="482"/>
      <c r="AE14" s="482"/>
      <c r="AF14" s="482"/>
      <c r="AG14" s="483"/>
      <c r="AH14" s="481">
        <v>9.4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5849</v>
      </c>
      <c r="S15" s="479"/>
      <c r="T15" s="479"/>
      <c r="U15" s="479"/>
      <c r="V15" s="480"/>
      <c r="W15" s="410" t="s">
        <v>137</v>
      </c>
      <c r="X15" s="411"/>
      <c r="Y15" s="411"/>
      <c r="Z15" s="411"/>
      <c r="AA15" s="411"/>
      <c r="AB15" s="401"/>
      <c r="AC15" s="445">
        <v>1434</v>
      </c>
      <c r="AD15" s="446"/>
      <c r="AE15" s="446"/>
      <c r="AF15" s="446"/>
      <c r="AG15" s="488"/>
      <c r="AH15" s="445">
        <v>1585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700630</v>
      </c>
      <c r="BO15" s="358"/>
      <c r="BP15" s="358"/>
      <c r="BQ15" s="358"/>
      <c r="BR15" s="358"/>
      <c r="BS15" s="358"/>
      <c r="BT15" s="358"/>
      <c r="BU15" s="359"/>
      <c r="BV15" s="357">
        <v>713555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46</v>
      </c>
      <c r="AD16" s="482"/>
      <c r="AE16" s="482"/>
      <c r="AF16" s="482"/>
      <c r="AG16" s="483"/>
      <c r="AH16" s="481">
        <v>47.5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2327862</v>
      </c>
      <c r="BO16" s="395"/>
      <c r="BP16" s="395"/>
      <c r="BQ16" s="395"/>
      <c r="BR16" s="395"/>
      <c r="BS16" s="395"/>
      <c r="BT16" s="395"/>
      <c r="BU16" s="396"/>
      <c r="BV16" s="394">
        <v>2270764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1366</v>
      </c>
      <c r="AD17" s="446"/>
      <c r="AE17" s="446"/>
      <c r="AF17" s="446"/>
      <c r="AG17" s="488"/>
      <c r="AH17" s="445">
        <v>1437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871654</v>
      </c>
      <c r="BO17" s="395"/>
      <c r="BP17" s="395"/>
      <c r="BQ17" s="395"/>
      <c r="BR17" s="395"/>
      <c r="BS17" s="395"/>
      <c r="BT17" s="395"/>
      <c r="BU17" s="396"/>
      <c r="BV17" s="394">
        <v>888016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37.43</v>
      </c>
      <c r="M18" s="518"/>
      <c r="N18" s="518"/>
      <c r="O18" s="518"/>
      <c r="P18" s="518"/>
      <c r="Q18" s="518"/>
      <c r="R18" s="519"/>
      <c r="S18" s="519"/>
      <c r="T18" s="519"/>
      <c r="U18" s="519"/>
      <c r="V18" s="520"/>
      <c r="W18" s="412"/>
      <c r="X18" s="413"/>
      <c r="Y18" s="413"/>
      <c r="Z18" s="413"/>
      <c r="AA18" s="413"/>
      <c r="AB18" s="404"/>
      <c r="AC18" s="521">
        <v>43.8</v>
      </c>
      <c r="AD18" s="522"/>
      <c r="AE18" s="522"/>
      <c r="AF18" s="522"/>
      <c r="AG18" s="523"/>
      <c r="AH18" s="521">
        <v>43.1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2268784</v>
      </c>
      <c r="BO18" s="395"/>
      <c r="BP18" s="395"/>
      <c r="BQ18" s="395"/>
      <c r="BR18" s="395"/>
      <c r="BS18" s="395"/>
      <c r="BT18" s="395"/>
      <c r="BU18" s="396"/>
      <c r="BV18" s="394">
        <v>2119542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3318996</v>
      </c>
      <c r="BO19" s="395"/>
      <c r="BP19" s="395"/>
      <c r="BQ19" s="395"/>
      <c r="BR19" s="395"/>
      <c r="BS19" s="395"/>
      <c r="BT19" s="395"/>
      <c r="BU19" s="396"/>
      <c r="BV19" s="394">
        <v>3187397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2070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3494427</v>
      </c>
      <c r="BO22" s="358"/>
      <c r="BP22" s="358"/>
      <c r="BQ22" s="358"/>
      <c r="BR22" s="358"/>
      <c r="BS22" s="358"/>
      <c r="BT22" s="358"/>
      <c r="BU22" s="359"/>
      <c r="BV22" s="357">
        <v>3345382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3230444</v>
      </c>
      <c r="BO23" s="395"/>
      <c r="BP23" s="395"/>
      <c r="BQ23" s="395"/>
      <c r="BR23" s="395"/>
      <c r="BS23" s="395"/>
      <c r="BT23" s="395"/>
      <c r="BU23" s="396"/>
      <c r="BV23" s="394">
        <v>3076881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7580</v>
      </c>
      <c r="R24" s="446"/>
      <c r="S24" s="446"/>
      <c r="T24" s="446"/>
      <c r="U24" s="446"/>
      <c r="V24" s="488"/>
      <c r="W24" s="540"/>
      <c r="X24" s="541"/>
      <c r="Y24" s="542"/>
      <c r="Z24" s="444" t="s">
        <v>162</v>
      </c>
      <c r="AA24" s="424"/>
      <c r="AB24" s="424"/>
      <c r="AC24" s="424"/>
      <c r="AD24" s="424"/>
      <c r="AE24" s="424"/>
      <c r="AF24" s="424"/>
      <c r="AG24" s="425"/>
      <c r="AH24" s="445">
        <v>59</v>
      </c>
      <c r="AI24" s="446"/>
      <c r="AJ24" s="446"/>
      <c r="AK24" s="446"/>
      <c r="AL24" s="488"/>
      <c r="AM24" s="445">
        <v>175407</v>
      </c>
      <c r="AN24" s="446"/>
      <c r="AO24" s="446"/>
      <c r="AP24" s="446"/>
      <c r="AQ24" s="446"/>
      <c r="AR24" s="488"/>
      <c r="AS24" s="445">
        <v>2973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2387077</v>
      </c>
      <c r="BO24" s="395"/>
      <c r="BP24" s="395"/>
      <c r="BQ24" s="395"/>
      <c r="BR24" s="395"/>
      <c r="BS24" s="395"/>
      <c r="BT24" s="395"/>
      <c r="BU24" s="396"/>
      <c r="BV24" s="394">
        <v>2108050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6070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121</v>
      </c>
      <c r="BO25" s="358"/>
      <c r="BP25" s="358"/>
      <c r="BQ25" s="358"/>
      <c r="BR25" s="358"/>
      <c r="BS25" s="358"/>
      <c r="BT25" s="358"/>
      <c r="BU25" s="359"/>
      <c r="BV25" s="357" t="s">
        <v>121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5680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3040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16765</v>
      </c>
      <c r="AN27" s="446"/>
      <c r="AO27" s="446"/>
      <c r="AP27" s="446"/>
      <c r="AQ27" s="446"/>
      <c r="AR27" s="488"/>
      <c r="AS27" s="445">
        <v>2395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120000</v>
      </c>
      <c r="BO27" s="514"/>
      <c r="BP27" s="514"/>
      <c r="BQ27" s="514"/>
      <c r="BR27" s="514"/>
      <c r="BS27" s="514"/>
      <c r="BT27" s="514"/>
      <c r="BU27" s="515"/>
      <c r="BV27" s="513">
        <v>120000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2390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670000</v>
      </c>
      <c r="BO28" s="358"/>
      <c r="BP28" s="358"/>
      <c r="BQ28" s="358"/>
      <c r="BR28" s="358"/>
      <c r="BS28" s="358"/>
      <c r="BT28" s="358"/>
      <c r="BU28" s="359"/>
      <c r="BV28" s="357">
        <v>870000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2230</v>
      </c>
      <c r="R29" s="446"/>
      <c r="S29" s="446"/>
      <c r="T29" s="446"/>
      <c r="U29" s="446"/>
      <c r="V29" s="488"/>
      <c r="W29" s="543"/>
      <c r="X29" s="544"/>
      <c r="Y29" s="545"/>
      <c r="Z29" s="444" t="s">
        <v>177</v>
      </c>
      <c r="AA29" s="424"/>
      <c r="AB29" s="424"/>
      <c r="AC29" s="424"/>
      <c r="AD29" s="424"/>
      <c r="AE29" s="424"/>
      <c r="AF29" s="424"/>
      <c r="AG29" s="425"/>
      <c r="AH29" s="445">
        <v>66</v>
      </c>
      <c r="AI29" s="446"/>
      <c r="AJ29" s="446"/>
      <c r="AK29" s="446"/>
      <c r="AL29" s="488"/>
      <c r="AM29" s="445">
        <v>192172</v>
      </c>
      <c r="AN29" s="446"/>
      <c r="AO29" s="446"/>
      <c r="AP29" s="446"/>
      <c r="AQ29" s="446"/>
      <c r="AR29" s="488"/>
      <c r="AS29" s="445">
        <v>2912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40000</v>
      </c>
      <c r="BO29" s="395"/>
      <c r="BP29" s="395"/>
      <c r="BQ29" s="395"/>
      <c r="BR29" s="395"/>
      <c r="BS29" s="395"/>
      <c r="BT29" s="395"/>
      <c r="BU29" s="396"/>
      <c r="BV29" s="394">
        <v>40000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944251</v>
      </c>
      <c r="BO30" s="514"/>
      <c r="BP30" s="514"/>
      <c r="BQ30" s="514"/>
      <c r="BR30" s="514"/>
      <c r="BS30" s="514"/>
      <c r="BT30" s="514"/>
      <c r="BU30" s="515"/>
      <c r="BV30" s="513">
        <v>1236997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上水道事業会計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福島県市町村総合事務組合一般会計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一般社団法人吉田富三顕彰会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福島県市町村総合事務組合消防補償等特別会計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福島県市町村総合事務組合消防賞じゅつ金特別会計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福島県市町村総合事務組合非常勤職員公務災害補償特別会計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福島県市町村総合事務組合自治会兼管理特別会計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福島県後期高齢者医療広域連合一般会計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福島県後期高齢者医療広域後期高齢者医療特別会計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須賀川地方広域消防組合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石川地方生活環境施設組合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9BTwuSrN4J7k1l4Sb2K/Yw1Ndirsxg0/WuI6hN6x2L6sc8ZaTKjRsLaNhfI4M21VpmYgj+9tjob0w788FLUdQ==" saltValue="0zNxQJv5Xet6QbXUshwj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60" zoomScaleNormal="60" zoomScaleSheetLayoutView="100" workbookViewId="0">
      <selection activeCell="J34" sqref="J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10.55</v>
      </c>
      <c r="G34" s="33">
        <v>10.35</v>
      </c>
      <c r="H34" s="33">
        <v>10.78</v>
      </c>
      <c r="I34" s="33">
        <v>9.89</v>
      </c>
      <c r="J34" s="34">
        <v>7.24</v>
      </c>
      <c r="K34" s="22"/>
      <c r="L34" s="22"/>
      <c r="M34" s="22"/>
      <c r="N34" s="22"/>
      <c r="O34" s="22"/>
      <c r="P34" s="22"/>
    </row>
    <row r="35" spans="1:16" ht="39" customHeight="1" x14ac:dyDescent="0.15">
      <c r="A35" s="22"/>
      <c r="B35" s="35"/>
      <c r="C35" s="1132" t="s">
        <v>534</v>
      </c>
      <c r="D35" s="1132"/>
      <c r="E35" s="1133"/>
      <c r="F35" s="36">
        <v>11.22</v>
      </c>
      <c r="G35" s="37">
        <v>6.77</v>
      </c>
      <c r="H35" s="37">
        <v>5.8</v>
      </c>
      <c r="I35" s="37">
        <v>6</v>
      </c>
      <c r="J35" s="38">
        <v>7.18</v>
      </c>
      <c r="K35" s="22"/>
      <c r="L35" s="22"/>
      <c r="M35" s="22"/>
      <c r="N35" s="22"/>
      <c r="O35" s="22"/>
      <c r="P35" s="22"/>
    </row>
    <row r="36" spans="1:16" ht="39" customHeight="1" x14ac:dyDescent="0.15">
      <c r="A36" s="22"/>
      <c r="B36" s="35"/>
      <c r="C36" s="1132" t="s">
        <v>535</v>
      </c>
      <c r="D36" s="1132"/>
      <c r="E36" s="1133"/>
      <c r="F36" s="36">
        <v>5.99</v>
      </c>
      <c r="G36" s="37">
        <v>5.55</v>
      </c>
      <c r="H36" s="37">
        <v>5.63</v>
      </c>
      <c r="I36" s="37">
        <v>5.58</v>
      </c>
      <c r="J36" s="38">
        <v>5.56</v>
      </c>
      <c r="K36" s="22"/>
      <c r="L36" s="22"/>
      <c r="M36" s="22"/>
      <c r="N36" s="22"/>
      <c r="O36" s="22"/>
      <c r="P36" s="22"/>
    </row>
    <row r="37" spans="1:16" ht="39" customHeight="1" x14ac:dyDescent="0.15">
      <c r="A37" s="22"/>
      <c r="B37" s="35"/>
      <c r="C37" s="1132" t="s">
        <v>536</v>
      </c>
      <c r="D37" s="1132"/>
      <c r="E37" s="1133"/>
      <c r="F37" s="36">
        <v>2.4300000000000002</v>
      </c>
      <c r="G37" s="37">
        <v>1.64</v>
      </c>
      <c r="H37" s="37">
        <v>2.46</v>
      </c>
      <c r="I37" s="37">
        <v>0.75</v>
      </c>
      <c r="J37" s="38">
        <v>1.4</v>
      </c>
      <c r="K37" s="22"/>
      <c r="L37" s="22"/>
      <c r="M37" s="22"/>
      <c r="N37" s="22"/>
      <c r="O37" s="22"/>
      <c r="P37" s="22"/>
    </row>
    <row r="38" spans="1:16" ht="39" customHeight="1" x14ac:dyDescent="0.15">
      <c r="A38" s="22"/>
      <c r="B38" s="35"/>
      <c r="C38" s="1132" t="s">
        <v>537</v>
      </c>
      <c r="D38" s="1132"/>
      <c r="E38" s="1133"/>
      <c r="F38" s="36" t="s">
        <v>487</v>
      </c>
      <c r="G38" s="37" t="s">
        <v>487</v>
      </c>
      <c r="H38" s="37" t="s">
        <v>487</v>
      </c>
      <c r="I38" s="37" t="s">
        <v>487</v>
      </c>
      <c r="J38" s="38">
        <v>1.03</v>
      </c>
      <c r="K38" s="22"/>
      <c r="L38" s="22"/>
      <c r="M38" s="22"/>
      <c r="N38" s="22"/>
      <c r="O38" s="22"/>
      <c r="P38" s="22"/>
    </row>
    <row r="39" spans="1:16" ht="39" customHeight="1" x14ac:dyDescent="0.15">
      <c r="A39" s="22"/>
      <c r="B39" s="35"/>
      <c r="C39" s="1132" t="s">
        <v>538</v>
      </c>
      <c r="D39" s="1132"/>
      <c r="E39" s="1133"/>
      <c r="F39" s="36">
        <v>0.75</v>
      </c>
      <c r="G39" s="37">
        <v>0.42</v>
      </c>
      <c r="H39" s="37">
        <v>0.3</v>
      </c>
      <c r="I39" s="37">
        <v>0.22</v>
      </c>
      <c r="J39" s="38">
        <v>0.54</v>
      </c>
      <c r="K39" s="22"/>
      <c r="L39" s="22"/>
      <c r="M39" s="22"/>
      <c r="N39" s="22"/>
      <c r="O39" s="22"/>
      <c r="P39" s="22"/>
    </row>
    <row r="40" spans="1:16" ht="39" customHeight="1" x14ac:dyDescent="0.15">
      <c r="A40" s="22"/>
      <c r="B40" s="35"/>
      <c r="C40" s="1132" t="s">
        <v>539</v>
      </c>
      <c r="D40" s="1132"/>
      <c r="E40" s="1133"/>
      <c r="F40" s="36">
        <v>0.03</v>
      </c>
      <c r="G40" s="37">
        <v>0.02</v>
      </c>
      <c r="H40" s="37">
        <v>0.02</v>
      </c>
      <c r="I40" s="37">
        <v>0.02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v>0.53</v>
      </c>
      <c r="G43" s="42">
        <v>0.77</v>
      </c>
      <c r="H43" s="42">
        <v>1.61</v>
      </c>
      <c r="I43" s="42">
        <v>5.2</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21ZjgZJJTQP5QoPKxGBOEzsUpuLd+RtJmacAjC23GCL8jXVtCmtRNLN4/ak3EvO18wSaMUcFE9JtGRU4pvMw==" saltValue="7WjjmjItEqUvMEh1zOie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70" zoomScaleNormal="70" zoomScaleSheetLayoutView="55" workbookViewId="0">
      <selection activeCell="H56" sqref="H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232</v>
      </c>
      <c r="L45" s="58">
        <v>244</v>
      </c>
      <c r="M45" s="58">
        <v>279</v>
      </c>
      <c r="N45" s="58">
        <v>287</v>
      </c>
      <c r="O45" s="59">
        <v>287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103</v>
      </c>
      <c r="L48" s="62">
        <v>100</v>
      </c>
      <c r="M48" s="62">
        <v>108</v>
      </c>
      <c r="N48" s="62">
        <v>101</v>
      </c>
      <c r="O48" s="63">
        <v>112</v>
      </c>
      <c r="P48" s="46"/>
      <c r="Q48" s="46"/>
      <c r="R48" s="46"/>
      <c r="S48" s="46"/>
      <c r="T48" s="46"/>
      <c r="U48" s="46"/>
    </row>
    <row r="49" spans="1:21" ht="30.75" customHeight="1" x14ac:dyDescent="0.15">
      <c r="A49" s="46"/>
      <c r="B49" s="1140"/>
      <c r="C49" s="1141"/>
      <c r="D49" s="60"/>
      <c r="E49" s="1146" t="s">
        <v>14</v>
      </c>
      <c r="F49" s="1146"/>
      <c r="G49" s="1146"/>
      <c r="H49" s="1146"/>
      <c r="I49" s="1146"/>
      <c r="J49" s="1147"/>
      <c r="K49" s="61">
        <v>3</v>
      </c>
      <c r="L49" s="62">
        <v>4</v>
      </c>
      <c r="M49" s="62">
        <v>10</v>
      </c>
      <c r="N49" s="62">
        <v>11</v>
      </c>
      <c r="O49" s="63">
        <v>20</v>
      </c>
      <c r="P49" s="46"/>
      <c r="Q49" s="46"/>
      <c r="R49" s="46"/>
      <c r="S49" s="46"/>
      <c r="T49" s="46"/>
      <c r="U49" s="46"/>
    </row>
    <row r="50" spans="1:21" ht="30.75" customHeight="1" x14ac:dyDescent="0.15">
      <c r="A50" s="46"/>
      <c r="B50" s="1140"/>
      <c r="C50" s="1141"/>
      <c r="D50" s="60"/>
      <c r="E50" s="1146" t="s">
        <v>15</v>
      </c>
      <c r="F50" s="1146"/>
      <c r="G50" s="1146"/>
      <c r="H50" s="1146"/>
      <c r="I50" s="1146"/>
      <c r="J50" s="1147"/>
      <c r="K50" s="61">
        <v>5</v>
      </c>
      <c r="L50" s="62">
        <v>4</v>
      </c>
      <c r="M50" s="62">
        <v>4</v>
      </c>
      <c r="N50" s="62">
        <v>4</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487</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247</v>
      </c>
      <c r="L52" s="62">
        <v>243</v>
      </c>
      <c r="M52" s="62">
        <v>246</v>
      </c>
      <c r="N52" s="62">
        <v>237</v>
      </c>
      <c r="O52" s="63">
        <v>233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96</v>
      </c>
      <c r="L53" s="67">
        <v>109</v>
      </c>
      <c r="M53" s="67">
        <v>155</v>
      </c>
      <c r="N53" s="67">
        <v>166</v>
      </c>
      <c r="O53" s="68">
        <v>186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lvI2hzO4wgd36ekCUA9DZ/HYHpuy/HC9imreB3wSI4ptWZAixUt3Ue8ltKoqWxd47m8wb4xC7oyU4r7YjgVNw==" saltValue="mYNFqlKvyzhzt1FaS2TU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3228</v>
      </c>
      <c r="J41" s="331">
        <v>3131</v>
      </c>
      <c r="K41" s="331">
        <v>3209</v>
      </c>
      <c r="L41" s="331">
        <v>3345</v>
      </c>
      <c r="M41" s="332">
        <v>3494</v>
      </c>
    </row>
    <row r="42" spans="2:13" ht="27.75" customHeight="1" x14ac:dyDescent="0.15">
      <c r="B42" s="1171"/>
      <c r="C42" s="1172"/>
      <c r="D42" s="104"/>
      <c r="E42" s="1177" t="s">
        <v>32</v>
      </c>
      <c r="F42" s="1177"/>
      <c r="G42" s="1177"/>
      <c r="H42" s="1178"/>
      <c r="I42" s="333">
        <v>11</v>
      </c>
      <c r="J42" s="334">
        <v>7</v>
      </c>
      <c r="K42" s="334">
        <v>4</v>
      </c>
      <c r="L42" s="334" t="s">
        <v>487</v>
      </c>
      <c r="M42" s="335" t="s">
        <v>487</v>
      </c>
    </row>
    <row r="43" spans="2:13" ht="27.75" customHeight="1" x14ac:dyDescent="0.15">
      <c r="B43" s="1171"/>
      <c r="C43" s="1172"/>
      <c r="D43" s="104"/>
      <c r="E43" s="1177" t="s">
        <v>33</v>
      </c>
      <c r="F43" s="1177"/>
      <c r="G43" s="1177"/>
      <c r="H43" s="1178"/>
      <c r="I43" s="333">
        <v>1541</v>
      </c>
      <c r="J43" s="334">
        <v>1572</v>
      </c>
      <c r="K43" s="334">
        <v>1594</v>
      </c>
      <c r="L43" s="334">
        <v>1603</v>
      </c>
      <c r="M43" s="335">
        <v>1552</v>
      </c>
    </row>
    <row r="44" spans="2:13" ht="27.75" customHeight="1" x14ac:dyDescent="0.15">
      <c r="B44" s="1171"/>
      <c r="C44" s="1172"/>
      <c r="D44" s="104"/>
      <c r="E44" s="1177" t="s">
        <v>34</v>
      </c>
      <c r="F44" s="1177"/>
      <c r="G44" s="1177"/>
      <c r="H44" s="1178"/>
      <c r="I44" s="333">
        <v>202</v>
      </c>
      <c r="J44" s="334">
        <v>198</v>
      </c>
      <c r="K44" s="334">
        <v>204</v>
      </c>
      <c r="L44" s="334">
        <v>202</v>
      </c>
      <c r="M44" s="335">
        <v>189</v>
      </c>
    </row>
    <row r="45" spans="2:13" ht="27.75" customHeight="1" x14ac:dyDescent="0.15">
      <c r="B45" s="1171"/>
      <c r="C45" s="1172"/>
      <c r="D45" s="104"/>
      <c r="E45" s="1177" t="s">
        <v>35</v>
      </c>
      <c r="F45" s="1177"/>
      <c r="G45" s="1177"/>
      <c r="H45" s="1178"/>
      <c r="I45" s="333">
        <v>377</v>
      </c>
      <c r="J45" s="334">
        <v>349</v>
      </c>
      <c r="K45" s="334">
        <v>335</v>
      </c>
      <c r="L45" s="334">
        <v>315</v>
      </c>
      <c r="M45" s="335">
        <v>290</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2108</v>
      </c>
      <c r="J50" s="334">
        <v>2527</v>
      </c>
      <c r="K50" s="334">
        <v>2735</v>
      </c>
      <c r="L50" s="334">
        <v>2563</v>
      </c>
      <c r="M50" s="335">
        <v>2034</v>
      </c>
    </row>
    <row r="51" spans="2:13" ht="27.75" customHeight="1" x14ac:dyDescent="0.15">
      <c r="B51" s="1171"/>
      <c r="C51" s="1172"/>
      <c r="D51" s="104"/>
      <c r="E51" s="1177" t="s">
        <v>42</v>
      </c>
      <c r="F51" s="1177"/>
      <c r="G51" s="1177"/>
      <c r="H51" s="1178"/>
      <c r="I51" s="333" t="s">
        <v>487</v>
      </c>
      <c r="J51" s="334" t="s">
        <v>487</v>
      </c>
      <c r="K51" s="334" t="s">
        <v>487</v>
      </c>
      <c r="L51" s="334" t="s">
        <v>487</v>
      </c>
      <c r="M51" s="335" t="s">
        <v>487</v>
      </c>
    </row>
    <row r="52" spans="2:13" ht="27.75" customHeight="1" x14ac:dyDescent="0.15">
      <c r="B52" s="1173"/>
      <c r="C52" s="1174"/>
      <c r="D52" s="104"/>
      <c r="E52" s="1177" t="s">
        <v>43</v>
      </c>
      <c r="F52" s="1177"/>
      <c r="G52" s="1177"/>
      <c r="H52" s="1178"/>
      <c r="I52" s="333">
        <v>3034</v>
      </c>
      <c r="J52" s="334">
        <v>2952</v>
      </c>
      <c r="K52" s="334">
        <v>2908</v>
      </c>
      <c r="L52" s="334">
        <v>2980</v>
      </c>
      <c r="M52" s="335">
        <v>3105</v>
      </c>
    </row>
    <row r="53" spans="2:13" ht="27.75" customHeight="1" thickBot="1" x14ac:dyDescent="0.2">
      <c r="B53" s="1184" t="s">
        <v>19</v>
      </c>
      <c r="C53" s="1185"/>
      <c r="D53" s="108"/>
      <c r="E53" s="1186" t="s">
        <v>44</v>
      </c>
      <c r="F53" s="1186"/>
      <c r="G53" s="1186"/>
      <c r="H53" s="1187"/>
      <c r="I53" s="336">
        <v>216</v>
      </c>
      <c r="J53" s="337">
        <v>-222</v>
      </c>
      <c r="K53" s="337">
        <v>-297</v>
      </c>
      <c r="L53" s="337">
        <v>-78</v>
      </c>
      <c r="M53" s="338">
        <v>386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l2KqJ6ZFhWzWKO2jbNoWLUWfN4X7o3uyczO2x0BuZ1JRYygW64N0Pe3scHKFsbrlghk/E57Wq3nFqDZtYn5hg==" saltValue="FvA5a2jUUc+HiQfkj/yg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3"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1070</v>
      </c>
      <c r="G55" s="339">
        <v>870</v>
      </c>
      <c r="H55" s="340">
        <v>670</v>
      </c>
    </row>
    <row r="56" spans="2:8" ht="52.5" customHeight="1" x14ac:dyDescent="0.15">
      <c r="B56" s="120"/>
      <c r="C56" s="1198" t="s">
        <v>47</v>
      </c>
      <c r="D56" s="1198"/>
      <c r="E56" s="1199"/>
      <c r="F56" s="341">
        <v>40</v>
      </c>
      <c r="G56" s="341">
        <v>40</v>
      </c>
      <c r="H56" s="342">
        <v>40</v>
      </c>
    </row>
    <row r="57" spans="2:8" ht="53.25" customHeight="1" x14ac:dyDescent="0.15">
      <c r="B57" s="120"/>
      <c r="C57" s="1200" t="s">
        <v>48</v>
      </c>
      <c r="D57" s="1200"/>
      <c r="E57" s="1201"/>
      <c r="F57" s="343">
        <v>1129</v>
      </c>
      <c r="G57" s="343">
        <v>1237</v>
      </c>
      <c r="H57" s="344">
        <v>944</v>
      </c>
    </row>
    <row r="58" spans="2:8" ht="45.75" customHeight="1" x14ac:dyDescent="0.15">
      <c r="B58" s="121"/>
      <c r="C58" s="1188" t="s">
        <v>555</v>
      </c>
      <c r="D58" s="1189"/>
      <c r="E58" s="1190"/>
      <c r="F58" s="345">
        <v>803</v>
      </c>
      <c r="G58" s="345">
        <v>963</v>
      </c>
      <c r="H58" s="346">
        <v>702</v>
      </c>
    </row>
    <row r="59" spans="2:8" ht="45.75" customHeight="1" x14ac:dyDescent="0.15">
      <c r="B59" s="121"/>
      <c r="C59" s="1188" t="s">
        <v>556</v>
      </c>
      <c r="D59" s="1189"/>
      <c r="E59" s="1190"/>
      <c r="F59" s="345">
        <v>150</v>
      </c>
      <c r="G59" s="345">
        <v>150</v>
      </c>
      <c r="H59" s="346">
        <v>150</v>
      </c>
    </row>
    <row r="60" spans="2:8" ht="45.75" customHeight="1" x14ac:dyDescent="0.15">
      <c r="B60" s="121"/>
      <c r="C60" s="1188" t="s">
        <v>559</v>
      </c>
      <c r="D60" s="1189"/>
      <c r="E60" s="1190"/>
      <c r="F60" s="345">
        <v>30</v>
      </c>
      <c r="G60" s="345">
        <v>30</v>
      </c>
      <c r="H60" s="346">
        <v>30</v>
      </c>
    </row>
    <row r="61" spans="2:8" ht="45.75" customHeight="1" x14ac:dyDescent="0.15">
      <c r="B61" s="121"/>
      <c r="C61" s="1188" t="s">
        <v>557</v>
      </c>
      <c r="D61" s="1189"/>
      <c r="E61" s="1190"/>
      <c r="F61" s="345">
        <v>23</v>
      </c>
      <c r="G61" s="345">
        <v>26</v>
      </c>
      <c r="H61" s="346">
        <v>19</v>
      </c>
    </row>
    <row r="62" spans="2:8" ht="45.75" customHeight="1" thickBot="1" x14ac:dyDescent="0.2">
      <c r="B62" s="122"/>
      <c r="C62" s="1191" t="s">
        <v>558</v>
      </c>
      <c r="D62" s="1192"/>
      <c r="E62" s="1193"/>
      <c r="F62" s="347">
        <v>86</v>
      </c>
      <c r="G62" s="347">
        <v>45</v>
      </c>
      <c r="H62" s="348">
        <v>16</v>
      </c>
    </row>
    <row r="63" spans="2:8" ht="52.5" customHeight="1" thickBot="1" x14ac:dyDescent="0.2">
      <c r="B63" s="123"/>
      <c r="C63" s="1194" t="s">
        <v>49</v>
      </c>
      <c r="D63" s="1194"/>
      <c r="E63" s="1195"/>
      <c r="F63" s="349">
        <v>2239</v>
      </c>
      <c r="G63" s="349">
        <v>2147</v>
      </c>
      <c r="H63" s="350">
        <v>1654</v>
      </c>
    </row>
    <row r="64" spans="2:8" x14ac:dyDescent="0.15"/>
  </sheetData>
  <sheetProtection algorithmName="SHA-512" hashValue="dBjHICK/CPvjAvjJZsCIJRKKv+wvF0eLX7h2qX2x2yfJWp0/oXfqkHmTL8yLDv1VxzftVKDGSnjiXflZbW1dHA==" saltValue="FNVdfApHaPA+/dUCVHNi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73600</v>
      </c>
      <c r="E3" s="142"/>
      <c r="F3" s="143">
        <v>126525</v>
      </c>
      <c r="G3" s="144"/>
      <c r="H3" s="145"/>
    </row>
    <row r="4" spans="1:8" x14ac:dyDescent="0.15">
      <c r="A4" s="146"/>
      <c r="B4" s="147"/>
      <c r="C4" s="148"/>
      <c r="D4" s="149">
        <v>38874</v>
      </c>
      <c r="E4" s="150"/>
      <c r="F4" s="151">
        <v>67052</v>
      </c>
      <c r="G4" s="152"/>
      <c r="H4" s="153"/>
    </row>
    <row r="5" spans="1:8" x14ac:dyDescent="0.15">
      <c r="A5" s="134" t="s">
        <v>520</v>
      </c>
      <c r="B5" s="139"/>
      <c r="C5" s="140"/>
      <c r="D5" s="141">
        <v>60286</v>
      </c>
      <c r="E5" s="142"/>
      <c r="F5" s="143">
        <v>122054</v>
      </c>
      <c r="G5" s="144"/>
      <c r="H5" s="145"/>
    </row>
    <row r="6" spans="1:8" x14ac:dyDescent="0.15">
      <c r="A6" s="146"/>
      <c r="B6" s="147"/>
      <c r="C6" s="148"/>
      <c r="D6" s="149">
        <v>28999</v>
      </c>
      <c r="E6" s="150"/>
      <c r="F6" s="151">
        <v>68298</v>
      </c>
      <c r="G6" s="152"/>
      <c r="H6" s="153"/>
    </row>
    <row r="7" spans="1:8" x14ac:dyDescent="0.15">
      <c r="A7" s="134" t="s">
        <v>521</v>
      </c>
      <c r="B7" s="139"/>
      <c r="C7" s="140"/>
      <c r="D7" s="141">
        <v>113297</v>
      </c>
      <c r="E7" s="142"/>
      <c r="F7" s="143">
        <v>111644</v>
      </c>
      <c r="G7" s="144"/>
      <c r="H7" s="145"/>
    </row>
    <row r="8" spans="1:8" x14ac:dyDescent="0.15">
      <c r="A8" s="146"/>
      <c r="B8" s="147"/>
      <c r="C8" s="148"/>
      <c r="D8" s="149">
        <v>37271</v>
      </c>
      <c r="E8" s="150"/>
      <c r="F8" s="151">
        <v>66606</v>
      </c>
      <c r="G8" s="152"/>
      <c r="H8" s="153"/>
    </row>
    <row r="9" spans="1:8" x14ac:dyDescent="0.15">
      <c r="A9" s="134" t="s">
        <v>522</v>
      </c>
      <c r="B9" s="139"/>
      <c r="C9" s="140"/>
      <c r="D9" s="141">
        <v>173199</v>
      </c>
      <c r="E9" s="142"/>
      <c r="F9" s="143">
        <v>127917</v>
      </c>
      <c r="G9" s="144"/>
      <c r="H9" s="145"/>
    </row>
    <row r="10" spans="1:8" x14ac:dyDescent="0.15">
      <c r="A10" s="146"/>
      <c r="B10" s="147"/>
      <c r="C10" s="148"/>
      <c r="D10" s="149">
        <v>31433</v>
      </c>
      <c r="E10" s="150"/>
      <c r="F10" s="151">
        <v>69746</v>
      </c>
      <c r="G10" s="152"/>
      <c r="H10" s="153"/>
    </row>
    <row r="11" spans="1:8" x14ac:dyDescent="0.15">
      <c r="A11" s="134" t="s">
        <v>523</v>
      </c>
      <c r="B11" s="139"/>
      <c r="C11" s="140"/>
      <c r="D11" s="141">
        <v>206375</v>
      </c>
      <c r="E11" s="142"/>
      <c r="F11" s="143">
        <v>135931</v>
      </c>
      <c r="G11" s="144"/>
      <c r="H11" s="145"/>
    </row>
    <row r="12" spans="1:8" x14ac:dyDescent="0.15">
      <c r="A12" s="146"/>
      <c r="B12" s="147"/>
      <c r="C12" s="154"/>
      <c r="D12" s="149">
        <v>47054</v>
      </c>
      <c r="E12" s="150"/>
      <c r="F12" s="151">
        <v>75320</v>
      </c>
      <c r="G12" s="152"/>
      <c r="H12" s="153"/>
    </row>
    <row r="13" spans="1:8" x14ac:dyDescent="0.15">
      <c r="A13" s="134"/>
      <c r="B13" s="139"/>
      <c r="C13" s="140"/>
      <c r="D13" s="141">
        <v>125351</v>
      </c>
      <c r="E13" s="142"/>
      <c r="F13" s="143">
        <v>124814</v>
      </c>
      <c r="G13" s="155"/>
      <c r="H13" s="145"/>
    </row>
    <row r="14" spans="1:8" x14ac:dyDescent="0.15">
      <c r="A14" s="146"/>
      <c r="B14" s="147"/>
      <c r="C14" s="148"/>
      <c r="D14" s="149">
        <v>36726</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11.3</v>
      </c>
      <c r="C19" s="156">
        <f>ROUND(VALUE(SUBSTITUTE(実質収支比率等に係る経年分析!G$48,"▲","-")),2)</f>
        <v>6.87</v>
      </c>
      <c r="D19" s="156">
        <f>ROUND(VALUE(SUBSTITUTE(実質収支比率等に係る経年分析!H$48,"▲","-")),2)</f>
        <v>5.9</v>
      </c>
      <c r="E19" s="156">
        <f>ROUND(VALUE(SUBSTITUTE(実質収支比率等に係る経年分析!I$48,"▲","-")),2)</f>
        <v>6.8</v>
      </c>
      <c r="F19" s="156">
        <f>ROUND(VALUE(SUBSTITUTE(実質収支比率等に係る経年分析!J$48,"▲","-")),2)</f>
        <v>7.18</v>
      </c>
    </row>
    <row r="20" spans="1:11" x14ac:dyDescent="0.15">
      <c r="A20" s="156" t="s">
        <v>53</v>
      </c>
      <c r="B20" s="156">
        <f>ROUND(VALUE(SUBSTITUTE(実質収支比率等に係る経年分析!F$47,"▲","-")),2)</f>
        <v>33.909999999999997</v>
      </c>
      <c r="C20" s="156">
        <f>ROUND(VALUE(SUBSTITUTE(実質収支比率等に係る経年分析!G$47,"▲","-")),2)</f>
        <v>39.450000000000003</v>
      </c>
      <c r="D20" s="156">
        <f>ROUND(VALUE(SUBSTITUTE(実質収支比率等に係る経年分析!H$47,"▲","-")),2)</f>
        <v>43.69</v>
      </c>
      <c r="E20" s="156">
        <f>ROUND(VALUE(SUBSTITUTE(実質収支比率等に係る経年分析!I$47,"▲","-")),2)</f>
        <v>35.39</v>
      </c>
      <c r="F20" s="156">
        <f>ROUND(VALUE(SUBSTITUTE(実質収支比率等に係る経年分析!J$47,"▲","-")),2)</f>
        <v>26.82</v>
      </c>
    </row>
    <row r="21" spans="1:11" x14ac:dyDescent="0.15">
      <c r="A21" s="156" t="s">
        <v>54</v>
      </c>
      <c r="B21" s="156">
        <f>IF(ISNUMBER(VALUE(SUBSTITUTE(実質収支比率等に係る経年分析!F$49,"▲","-"))),ROUND(VALUE(SUBSTITUTE(実質収支比率等に係る経年分析!F$49,"▲","-")),2),NA())</f>
        <v>13.67</v>
      </c>
      <c r="C21" s="156">
        <f>IF(ISNUMBER(VALUE(SUBSTITUTE(実質収支比率等に係る経年分析!G$49,"▲","-"))),ROUND(VALUE(SUBSTITUTE(実質収支比率等に係る経年分析!G$49,"▲","-")),2),NA())</f>
        <v>4.47</v>
      </c>
      <c r="D21" s="156">
        <f>IF(ISNUMBER(VALUE(SUBSTITUTE(実質収支比率等に係る経年分析!H$49,"▲","-"))),ROUND(VALUE(SUBSTITUTE(実質収支比率等に係る経年分析!H$49,"▲","-")),2),NA())</f>
        <v>2.61</v>
      </c>
      <c r="E21" s="156">
        <f>IF(ISNUMBER(VALUE(SUBSTITUTE(実質収支比率等に係る経年分析!I$49,"▲","-"))),ROUND(VALUE(SUBSTITUTE(実質収支比率等に係る経年分析!I$49,"▲","-")),2),NA())</f>
        <v>-7.21</v>
      </c>
      <c r="F21" s="156">
        <f>IF(ISNUMBER(VALUE(SUBSTITUTE(実質収支比率等に係る経年分析!J$49,"▲","-"))),ROUND(VALUE(SUBSTITUTE(実質収支比率等に係る経年分析!J$49,"▲","-")),2),NA())</f>
        <v>-7.52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0.54</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2.4300000000000002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x14ac:dyDescent="0.15">
      <c r="A34" s="157" t="str">
        <f>IF(連結実質赤字比率に係る赤字・黒字の構成分析!C$36="",NA(),連結実質赤字比率に係る赤字・黒字の構成分析!C$36)</f>
        <v>宅地造成事業特別会計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5.56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15">
      <c r="A36" s="157" t="str">
        <f>IF(連結実質赤字比率に係る赤字・黒字の構成分析!C$34="",NA(),連結実質赤字比率に係る赤字・黒字の構成分析!C$34)</f>
        <v>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7.24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247</v>
      </c>
      <c r="E42" s="158"/>
      <c r="F42" s="158"/>
      <c r="G42" s="158">
        <f>'実質公債費比率（分子）の構造'!L$52</f>
        <v>243</v>
      </c>
      <c r="H42" s="158"/>
      <c r="I42" s="158"/>
      <c r="J42" s="158">
        <f>'実質公債費比率（分子）の構造'!M$52</f>
        <v>246</v>
      </c>
      <c r="K42" s="158"/>
      <c r="L42" s="158"/>
      <c r="M42" s="158">
        <f>'実質公債費比率（分子）の構造'!N$52</f>
        <v>237</v>
      </c>
      <c r="N42" s="158"/>
      <c r="O42" s="158"/>
      <c r="P42" s="158">
        <f>'実質公債費比率（分子）の構造'!O$52</f>
        <v>233</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5</v>
      </c>
      <c r="C44" s="158"/>
      <c r="D44" s="158"/>
      <c r="E44" s="158">
        <f>'実質公債費比率（分子）の構造'!L$50</f>
        <v>4</v>
      </c>
      <c r="F44" s="158"/>
      <c r="G44" s="158"/>
      <c r="H44" s="158">
        <f>'実質公債費比率（分子）の構造'!M$50</f>
        <v>4</v>
      </c>
      <c r="I44" s="158"/>
      <c r="J44" s="158"/>
      <c r="K44" s="158">
        <f>'実質公債費比率（分子）の構造'!N$50</f>
        <v>4</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4</v>
      </c>
      <c r="F45" s="158"/>
      <c r="G45" s="158"/>
      <c r="H45" s="158">
        <f>'実質公債費比率（分子）の構造'!M$49</f>
        <v>10</v>
      </c>
      <c r="I45" s="158"/>
      <c r="J45" s="158"/>
      <c r="K45" s="158">
        <f>'実質公債費比率（分子）の構造'!N$49</f>
        <v>11</v>
      </c>
      <c r="L45" s="158"/>
      <c r="M45" s="158"/>
      <c r="N45" s="158">
        <f>'実質公債費比率（分子）の構造'!O$49</f>
        <v>20</v>
      </c>
      <c r="O45" s="158"/>
      <c r="P45" s="158"/>
    </row>
    <row r="46" spans="1:16" x14ac:dyDescent="0.15">
      <c r="A46" s="158" t="s">
        <v>64</v>
      </c>
      <c r="B46" s="158">
        <f>'実質公債費比率（分子）の構造'!K$48</f>
        <v>103</v>
      </c>
      <c r="C46" s="158"/>
      <c r="D46" s="158"/>
      <c r="E46" s="158">
        <f>'実質公債費比率（分子）の構造'!L$48</f>
        <v>100</v>
      </c>
      <c r="F46" s="158"/>
      <c r="G46" s="158"/>
      <c r="H46" s="158">
        <f>'実質公債費比率（分子）の構造'!M$48</f>
        <v>108</v>
      </c>
      <c r="I46" s="158"/>
      <c r="J46" s="158"/>
      <c r="K46" s="158">
        <f>'実質公債費比率（分子）の構造'!N$48</f>
        <v>101</v>
      </c>
      <c r="L46" s="158"/>
      <c r="M46" s="158"/>
      <c r="N46" s="158">
        <f>'実質公債費比率（分子）の構造'!O$48</f>
        <v>112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232</v>
      </c>
      <c r="C49" s="158"/>
      <c r="D49" s="158"/>
      <c r="E49" s="158">
        <f>'実質公債費比率（分子）の構造'!L$45</f>
        <v>244</v>
      </c>
      <c r="F49" s="158"/>
      <c r="G49" s="158"/>
      <c r="H49" s="158">
        <f>'実質公債費比率（分子）の構造'!M$45</f>
        <v>279</v>
      </c>
      <c r="I49" s="158"/>
      <c r="J49" s="158"/>
      <c r="K49" s="158">
        <f>'実質公債費比率（分子）の構造'!N$45</f>
        <v>287</v>
      </c>
      <c r="L49" s="158"/>
      <c r="M49" s="158"/>
      <c r="N49" s="158">
        <f>'実質公債費比率（分子）の構造'!O$45</f>
        <v>287</v>
      </c>
      <c r="O49" s="158"/>
      <c r="P49" s="158"/>
    </row>
    <row r="50" spans="1:16" x14ac:dyDescent="0.15">
      <c r="A50" s="158" t="s">
        <v>67</v>
      </c>
      <c r="B50" s="158" t="e">
        <f>NA()</f>
        <v>#N/A</v>
      </c>
      <c r="C50" s="158">
        <f>IF(ISNUMBER('実質公債費比率（分子）の構造'!K$53),'実質公債費比率（分子）の構造'!K$53,NA())</f>
        <v>96</v>
      </c>
      <c r="D50" s="158" t="e">
        <f>NA()</f>
        <v>#N/A</v>
      </c>
      <c r="E50" s="158" t="e">
        <f>NA()</f>
        <v>#N/A</v>
      </c>
      <c r="F50" s="158">
        <f>IF(ISNUMBER('実質公債費比率（分子）の構造'!L$53),'実質公債費比率（分子）の構造'!L$53,NA())</f>
        <v>109</v>
      </c>
      <c r="G50" s="158" t="e">
        <f>NA()</f>
        <v>#N/A</v>
      </c>
      <c r="H50" s="158" t="e">
        <f>NA()</f>
        <v>#N/A</v>
      </c>
      <c r="I50" s="158">
        <f>IF(ISNUMBER('実質公債費比率（分子）の構造'!M$53),'実質公債費比率（分子）の構造'!M$53,NA())</f>
        <v>155</v>
      </c>
      <c r="J50" s="158" t="e">
        <f>NA()</f>
        <v>#N/A</v>
      </c>
      <c r="K50" s="158" t="e">
        <f>NA()</f>
        <v>#N/A</v>
      </c>
      <c r="L50" s="158">
        <f>IF(ISNUMBER('実質公債費比率（分子）の構造'!N$53),'実質公債費比率（分子）の構造'!N$53,NA())</f>
        <v>166</v>
      </c>
      <c r="M50" s="158" t="e">
        <f>NA()</f>
        <v>#N/A</v>
      </c>
      <c r="N50" s="158" t="e">
        <f>NA()</f>
        <v>#N/A</v>
      </c>
      <c r="O50" s="158">
        <f>IF(ISNUMBER('実質公債費比率（分子）の構造'!O$53),'実質公債費比率（分子）の構造'!O$53,NA())</f>
        <v>186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3034</v>
      </c>
      <c r="E56" s="157"/>
      <c r="F56" s="157"/>
      <c r="G56" s="157">
        <f>'将来負担比率（分子）の構造'!J$52</f>
        <v>2952</v>
      </c>
      <c r="H56" s="157"/>
      <c r="I56" s="157"/>
      <c r="J56" s="157">
        <f>'将来負担比率（分子）の構造'!K$52</f>
        <v>2908</v>
      </c>
      <c r="K56" s="157"/>
      <c r="L56" s="157"/>
      <c r="M56" s="157">
        <f>'将来負担比率（分子）の構造'!L$52</f>
        <v>2980</v>
      </c>
      <c r="N56" s="157"/>
      <c r="O56" s="157"/>
      <c r="P56" s="157">
        <f>'将来負担比率（分子）の構造'!M$52</f>
        <v>3105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2108</v>
      </c>
      <c r="E58" s="157"/>
      <c r="F58" s="157"/>
      <c r="G58" s="157">
        <f>'将来負担比率（分子）の構造'!J$50</f>
        <v>2527</v>
      </c>
      <c r="H58" s="157"/>
      <c r="I58" s="157"/>
      <c r="J58" s="157">
        <f>'将来負担比率（分子）の構造'!K$50</f>
        <v>2735</v>
      </c>
      <c r="K58" s="157"/>
      <c r="L58" s="157"/>
      <c r="M58" s="157">
        <f>'将来負担比率（分子）の構造'!L$50</f>
        <v>2563</v>
      </c>
      <c r="N58" s="157"/>
      <c r="O58" s="157"/>
      <c r="P58" s="157">
        <f>'将来負担比率（分子）の構造'!M$50</f>
        <v>2034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377</v>
      </c>
      <c r="C62" s="157"/>
      <c r="D62" s="157"/>
      <c r="E62" s="157">
        <f>'将来負担比率（分子）の構造'!J$45</f>
        <v>349</v>
      </c>
      <c r="F62" s="157"/>
      <c r="G62" s="157"/>
      <c r="H62" s="157">
        <f>'将来負担比率（分子）の構造'!K$45</f>
        <v>335</v>
      </c>
      <c r="I62" s="157"/>
      <c r="J62" s="157"/>
      <c r="K62" s="157">
        <f>'将来負担比率（分子）の構造'!L$45</f>
        <v>315</v>
      </c>
      <c r="L62" s="157"/>
      <c r="M62" s="157"/>
      <c r="N62" s="157">
        <f>'将来負担比率（分子）の構造'!M$45</f>
        <v>290</v>
      </c>
      <c r="O62" s="157"/>
      <c r="P62" s="157"/>
    </row>
    <row r="63" spans="1:16" x14ac:dyDescent="0.15">
      <c r="A63" s="157" t="s">
        <v>34</v>
      </c>
      <c r="B63" s="157">
        <f>'将来負担比率（分子）の構造'!I$44</f>
        <v>202</v>
      </c>
      <c r="C63" s="157"/>
      <c r="D63" s="157"/>
      <c r="E63" s="157">
        <f>'将来負担比率（分子）の構造'!J$44</f>
        <v>198</v>
      </c>
      <c r="F63" s="157"/>
      <c r="G63" s="157"/>
      <c r="H63" s="157">
        <f>'将来負担比率（分子）の構造'!K$44</f>
        <v>204</v>
      </c>
      <c r="I63" s="157"/>
      <c r="J63" s="157"/>
      <c r="K63" s="157">
        <f>'将来負担比率（分子）の構造'!L$44</f>
        <v>202</v>
      </c>
      <c r="L63" s="157"/>
      <c r="M63" s="157"/>
      <c r="N63" s="157">
        <f>'将来負担比率（分子）の構造'!M$44</f>
        <v>189</v>
      </c>
      <c r="O63" s="157"/>
      <c r="P63" s="157"/>
    </row>
    <row r="64" spans="1:16" x14ac:dyDescent="0.15">
      <c r="A64" s="157" t="s">
        <v>33</v>
      </c>
      <c r="B64" s="157">
        <f>'将来負担比率（分子）の構造'!I$43</f>
        <v>1541</v>
      </c>
      <c r="C64" s="157"/>
      <c r="D64" s="157"/>
      <c r="E64" s="157">
        <f>'将来負担比率（分子）の構造'!J$43</f>
        <v>1572</v>
      </c>
      <c r="F64" s="157"/>
      <c r="G64" s="157"/>
      <c r="H64" s="157">
        <f>'将来負担比率（分子）の構造'!K$43</f>
        <v>1594</v>
      </c>
      <c r="I64" s="157"/>
      <c r="J64" s="157"/>
      <c r="K64" s="157">
        <f>'将来負担比率（分子）の構造'!L$43</f>
        <v>1603</v>
      </c>
      <c r="L64" s="157"/>
      <c r="M64" s="157"/>
      <c r="N64" s="157">
        <f>'将来負担比率（分子）の構造'!M$43</f>
        <v>1552</v>
      </c>
      <c r="O64" s="157"/>
      <c r="P64" s="157"/>
    </row>
    <row r="65" spans="1:16" x14ac:dyDescent="0.15">
      <c r="A65" s="157" t="s">
        <v>32</v>
      </c>
      <c r="B65" s="157">
        <f>'将来負担比率（分子）の構造'!I$42</f>
        <v>11</v>
      </c>
      <c r="C65" s="157"/>
      <c r="D65" s="157"/>
      <c r="E65" s="157">
        <f>'将来負担比率（分子）の構造'!J$42</f>
        <v>7</v>
      </c>
      <c r="F65" s="157"/>
      <c r="G65" s="157"/>
      <c r="H65" s="157">
        <f>'将来負担比率（分子）の構造'!K$42</f>
        <v>4</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3228</v>
      </c>
      <c r="C66" s="157"/>
      <c r="D66" s="157"/>
      <c r="E66" s="157">
        <f>'将来負担比率（分子）の構造'!J$41</f>
        <v>3131</v>
      </c>
      <c r="F66" s="157"/>
      <c r="G66" s="157"/>
      <c r="H66" s="157">
        <f>'将来負担比率（分子）の構造'!K$41</f>
        <v>3209</v>
      </c>
      <c r="I66" s="157"/>
      <c r="J66" s="157"/>
      <c r="K66" s="157">
        <f>'将来負担比率（分子）の構造'!L$41</f>
        <v>3345</v>
      </c>
      <c r="L66" s="157"/>
      <c r="M66" s="157"/>
      <c r="N66" s="157">
        <f>'将来負担比率（分子）の構造'!M$41</f>
        <v>3494</v>
      </c>
      <c r="O66" s="157"/>
      <c r="P66" s="157"/>
    </row>
    <row r="67" spans="1:16" x14ac:dyDescent="0.15">
      <c r="A67" s="157" t="s">
        <v>71</v>
      </c>
      <c r="B67" s="157" t="e">
        <f>NA()</f>
        <v>#N/A</v>
      </c>
      <c r="C67" s="157">
        <f>IF(ISNUMBER('将来負担比率（分子）の構造'!I$53), IF('将来負担比率（分子）の構造'!I$53 &lt; 0, 0, '将来負担比率（分子）の構造'!I$53), NA())</f>
        <v>216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386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1070</v>
      </c>
      <c r="C72" s="161">
        <f>基金残高に係る経年分析!G55</f>
        <v>870</v>
      </c>
      <c r="D72" s="161">
        <f>基金残高に係る経年分析!H55</f>
        <v>670</v>
      </c>
    </row>
    <row r="73" spans="1:16" x14ac:dyDescent="0.15">
      <c r="A73" s="160" t="s">
        <v>74</v>
      </c>
      <c r="B73" s="161">
        <f>基金残高に係る経年分析!F56</f>
        <v>40</v>
      </c>
      <c r="C73" s="161">
        <f>基金残高に係る経年分析!G56</f>
        <v>40</v>
      </c>
      <c r="D73" s="161">
        <f>基金残高に係る経年分析!H56</f>
        <v>40</v>
      </c>
    </row>
    <row r="74" spans="1:16" x14ac:dyDescent="0.15">
      <c r="A74" s="160" t="s">
        <v>75</v>
      </c>
      <c r="B74" s="161">
        <f>基金残高に係る経年分析!F57</f>
        <v>1129</v>
      </c>
      <c r="C74" s="161">
        <f>基金残高に係る経年分析!G57</f>
        <v>1237</v>
      </c>
      <c r="D74" s="161">
        <f>基金残高に係る経年分析!H57</f>
        <v>944</v>
      </c>
    </row>
  </sheetData>
  <sheetProtection algorithmName="SHA-512" hashValue="w8ayNFmDx4YrBDnPrgVGcGrgGxLgGEQCn71QmWKzwEJUKWwiei+C6kk8p9sGvN2RfWzcc5PFwzDujO6M4/mdOw==" saltValue="jsQ3KI848QHv2qrrD0U1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38"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638287</v>
      </c>
      <c r="S5" s="600"/>
      <c r="T5" s="600"/>
      <c r="U5" s="600"/>
      <c r="V5" s="600"/>
      <c r="W5" s="600"/>
      <c r="X5" s="600"/>
      <c r="Y5" s="601"/>
      <c r="Z5" s="602">
        <v>13.2</v>
      </c>
      <c r="AA5" s="602"/>
      <c r="AB5" s="602"/>
      <c r="AC5" s="602"/>
      <c r="AD5" s="603">
        <v>638287</v>
      </c>
      <c r="AE5" s="603"/>
      <c r="AF5" s="603"/>
      <c r="AG5" s="603"/>
      <c r="AH5" s="603"/>
      <c r="AI5" s="603"/>
      <c r="AJ5" s="603"/>
      <c r="AK5" s="603"/>
      <c r="AL5" s="604">
        <v>25.5</v>
      </c>
      <c r="AM5" s="605"/>
      <c r="AN5" s="605"/>
      <c r="AO5" s="606"/>
      <c r="AP5" s="596" t="s">
        <v>216</v>
      </c>
      <c r="AQ5" s="597"/>
      <c r="AR5" s="597"/>
      <c r="AS5" s="597"/>
      <c r="AT5" s="597"/>
      <c r="AU5" s="597"/>
      <c r="AV5" s="597"/>
      <c r="AW5" s="597"/>
      <c r="AX5" s="597"/>
      <c r="AY5" s="597"/>
      <c r="AZ5" s="597"/>
      <c r="BA5" s="597"/>
      <c r="BB5" s="597"/>
      <c r="BC5" s="597"/>
      <c r="BD5" s="597"/>
      <c r="BE5" s="597"/>
      <c r="BF5" s="598"/>
      <c r="BG5" s="610">
        <v>638287</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39661</v>
      </c>
      <c r="S6" s="611"/>
      <c r="T6" s="611"/>
      <c r="U6" s="611"/>
      <c r="V6" s="611"/>
      <c r="W6" s="611"/>
      <c r="X6" s="611"/>
      <c r="Y6" s="612"/>
      <c r="Z6" s="613">
        <v>0.8</v>
      </c>
      <c r="AA6" s="613"/>
      <c r="AB6" s="613"/>
      <c r="AC6" s="613"/>
      <c r="AD6" s="614">
        <v>39661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638287</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68751</v>
      </c>
      <c r="CS6" s="611"/>
      <c r="CT6" s="611"/>
      <c r="CU6" s="611"/>
      <c r="CV6" s="611"/>
      <c r="CW6" s="611"/>
      <c r="CX6" s="611"/>
      <c r="CY6" s="612"/>
      <c r="CZ6" s="604">
        <v>1.5</v>
      </c>
      <c r="DA6" s="605"/>
      <c r="DB6" s="605"/>
      <c r="DC6" s="621"/>
      <c r="DD6" s="619" t="s">
        <v>121</v>
      </c>
      <c r="DE6" s="611"/>
      <c r="DF6" s="611"/>
      <c r="DG6" s="611"/>
      <c r="DH6" s="611"/>
      <c r="DI6" s="611"/>
      <c r="DJ6" s="611"/>
      <c r="DK6" s="611"/>
      <c r="DL6" s="611"/>
      <c r="DM6" s="611"/>
      <c r="DN6" s="611"/>
      <c r="DO6" s="611"/>
      <c r="DP6" s="612"/>
      <c r="DQ6" s="619">
        <v>68751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244</v>
      </c>
      <c r="S7" s="611"/>
      <c r="T7" s="611"/>
      <c r="U7" s="611"/>
      <c r="V7" s="611"/>
      <c r="W7" s="611"/>
      <c r="X7" s="611"/>
      <c r="Y7" s="612"/>
      <c r="Z7" s="613">
        <v>0</v>
      </c>
      <c r="AA7" s="613"/>
      <c r="AB7" s="613"/>
      <c r="AC7" s="613"/>
      <c r="AD7" s="614">
        <v>244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235665</v>
      </c>
      <c r="BH7" s="611"/>
      <c r="BI7" s="611"/>
      <c r="BJ7" s="611"/>
      <c r="BK7" s="611"/>
      <c r="BL7" s="611"/>
      <c r="BM7" s="611"/>
      <c r="BN7" s="612"/>
      <c r="BO7" s="613">
        <v>36.9</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779423</v>
      </c>
      <c r="CS7" s="611"/>
      <c r="CT7" s="611"/>
      <c r="CU7" s="611"/>
      <c r="CV7" s="611"/>
      <c r="CW7" s="611"/>
      <c r="CX7" s="611"/>
      <c r="CY7" s="612"/>
      <c r="CZ7" s="613">
        <v>16.8</v>
      </c>
      <c r="DA7" s="613"/>
      <c r="DB7" s="613"/>
      <c r="DC7" s="613"/>
      <c r="DD7" s="619">
        <v>69995</v>
      </c>
      <c r="DE7" s="611"/>
      <c r="DF7" s="611"/>
      <c r="DG7" s="611"/>
      <c r="DH7" s="611"/>
      <c r="DI7" s="611"/>
      <c r="DJ7" s="611"/>
      <c r="DK7" s="611"/>
      <c r="DL7" s="611"/>
      <c r="DM7" s="611"/>
      <c r="DN7" s="611"/>
      <c r="DO7" s="611"/>
      <c r="DP7" s="612"/>
      <c r="DQ7" s="619">
        <v>705010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3892</v>
      </c>
      <c r="S8" s="611"/>
      <c r="T8" s="611"/>
      <c r="U8" s="611"/>
      <c r="V8" s="611"/>
      <c r="W8" s="611"/>
      <c r="X8" s="611"/>
      <c r="Y8" s="612"/>
      <c r="Z8" s="613">
        <v>0.1</v>
      </c>
      <c r="AA8" s="613"/>
      <c r="AB8" s="613"/>
      <c r="AC8" s="613"/>
      <c r="AD8" s="614">
        <v>3892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8763</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841750</v>
      </c>
      <c r="CS8" s="611"/>
      <c r="CT8" s="611"/>
      <c r="CU8" s="611"/>
      <c r="CV8" s="611"/>
      <c r="CW8" s="611"/>
      <c r="CX8" s="611"/>
      <c r="CY8" s="612"/>
      <c r="CZ8" s="613">
        <v>18.100000000000001</v>
      </c>
      <c r="DA8" s="613"/>
      <c r="DB8" s="613"/>
      <c r="DC8" s="613"/>
      <c r="DD8" s="619">
        <v>16200</v>
      </c>
      <c r="DE8" s="611"/>
      <c r="DF8" s="611"/>
      <c r="DG8" s="611"/>
      <c r="DH8" s="611"/>
      <c r="DI8" s="611"/>
      <c r="DJ8" s="611"/>
      <c r="DK8" s="611"/>
      <c r="DL8" s="611"/>
      <c r="DM8" s="611"/>
      <c r="DN8" s="611"/>
      <c r="DO8" s="611"/>
      <c r="DP8" s="612"/>
      <c r="DQ8" s="619">
        <v>549516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5014</v>
      </c>
      <c r="S9" s="611"/>
      <c r="T9" s="611"/>
      <c r="U9" s="611"/>
      <c r="V9" s="611"/>
      <c r="W9" s="611"/>
      <c r="X9" s="611"/>
      <c r="Y9" s="612"/>
      <c r="Z9" s="613">
        <v>0.1</v>
      </c>
      <c r="AA9" s="613"/>
      <c r="AB9" s="613"/>
      <c r="AC9" s="613"/>
      <c r="AD9" s="614">
        <v>5014</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210731</v>
      </c>
      <c r="BH9" s="611"/>
      <c r="BI9" s="611"/>
      <c r="BJ9" s="611"/>
      <c r="BK9" s="611"/>
      <c r="BL9" s="611"/>
      <c r="BM9" s="611"/>
      <c r="BN9" s="612"/>
      <c r="BO9" s="613">
        <v>33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319032</v>
      </c>
      <c r="CS9" s="611"/>
      <c r="CT9" s="611"/>
      <c r="CU9" s="611"/>
      <c r="CV9" s="611"/>
      <c r="CW9" s="611"/>
      <c r="CX9" s="611"/>
      <c r="CY9" s="612"/>
      <c r="CZ9" s="613">
        <v>6.9</v>
      </c>
      <c r="DA9" s="613"/>
      <c r="DB9" s="613"/>
      <c r="DC9" s="613"/>
      <c r="DD9" s="619">
        <v>4192</v>
      </c>
      <c r="DE9" s="611"/>
      <c r="DF9" s="611"/>
      <c r="DG9" s="611"/>
      <c r="DH9" s="611"/>
      <c r="DI9" s="611"/>
      <c r="DJ9" s="611"/>
      <c r="DK9" s="611"/>
      <c r="DL9" s="611"/>
      <c r="DM9" s="611"/>
      <c r="DN9" s="611"/>
      <c r="DO9" s="611"/>
      <c r="DP9" s="612"/>
      <c r="DQ9" s="619">
        <v>291968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10476</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3680</v>
      </c>
      <c r="CS10" s="611"/>
      <c r="CT10" s="611"/>
      <c r="CU10" s="611"/>
      <c r="CV10" s="611"/>
      <c r="CW10" s="611"/>
      <c r="CX10" s="611"/>
      <c r="CY10" s="612"/>
      <c r="CZ10" s="613">
        <v>0.1</v>
      </c>
      <c r="DA10" s="613"/>
      <c r="DB10" s="613"/>
      <c r="DC10" s="613"/>
      <c r="DD10" s="619">
        <v>414</v>
      </c>
      <c r="DE10" s="611"/>
      <c r="DF10" s="611"/>
      <c r="DG10" s="611"/>
      <c r="DH10" s="611"/>
      <c r="DI10" s="611"/>
      <c r="DJ10" s="611"/>
      <c r="DK10" s="611"/>
      <c r="DL10" s="611"/>
      <c r="DM10" s="611"/>
      <c r="DN10" s="611"/>
      <c r="DO10" s="611"/>
      <c r="DP10" s="612"/>
      <c r="DQ10" s="619">
        <v>3591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150386</v>
      </c>
      <c r="S11" s="611"/>
      <c r="T11" s="611"/>
      <c r="U11" s="611"/>
      <c r="V11" s="611"/>
      <c r="W11" s="611"/>
      <c r="X11" s="611"/>
      <c r="Y11" s="612"/>
      <c r="Z11" s="615">
        <v>3.1</v>
      </c>
      <c r="AA11" s="616"/>
      <c r="AB11" s="616"/>
      <c r="AC11" s="622"/>
      <c r="AD11" s="619">
        <v>150386</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5695</v>
      </c>
      <c r="BH11" s="611"/>
      <c r="BI11" s="611"/>
      <c r="BJ11" s="611"/>
      <c r="BK11" s="611"/>
      <c r="BL11" s="611"/>
      <c r="BM11" s="611"/>
      <c r="BN11" s="612"/>
      <c r="BO11" s="613">
        <v>0.9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192026</v>
      </c>
      <c r="CS11" s="611"/>
      <c r="CT11" s="611"/>
      <c r="CU11" s="611"/>
      <c r="CV11" s="611"/>
      <c r="CW11" s="611"/>
      <c r="CX11" s="611"/>
      <c r="CY11" s="612"/>
      <c r="CZ11" s="613">
        <v>4.0999999999999996</v>
      </c>
      <c r="DA11" s="613"/>
      <c r="DB11" s="613"/>
      <c r="DC11" s="613"/>
      <c r="DD11" s="619">
        <v>43373</v>
      </c>
      <c r="DE11" s="611"/>
      <c r="DF11" s="611"/>
      <c r="DG11" s="611"/>
      <c r="DH11" s="611"/>
      <c r="DI11" s="611"/>
      <c r="DJ11" s="611"/>
      <c r="DK11" s="611"/>
      <c r="DL11" s="611"/>
      <c r="DM11" s="611"/>
      <c r="DN11" s="611"/>
      <c r="DO11" s="611"/>
      <c r="DP11" s="612"/>
      <c r="DQ11" s="619">
        <v>104802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1176</v>
      </c>
      <c r="S12" s="611"/>
      <c r="T12" s="611"/>
      <c r="U12" s="611"/>
      <c r="V12" s="611"/>
      <c r="W12" s="611"/>
      <c r="X12" s="611"/>
      <c r="Y12" s="612"/>
      <c r="Z12" s="613">
        <v>0</v>
      </c>
      <c r="AA12" s="613"/>
      <c r="AB12" s="613"/>
      <c r="AC12" s="613"/>
      <c r="AD12" s="614">
        <v>1176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320756</v>
      </c>
      <c r="BH12" s="611"/>
      <c r="BI12" s="611"/>
      <c r="BJ12" s="611"/>
      <c r="BK12" s="611"/>
      <c r="BL12" s="611"/>
      <c r="BM12" s="611"/>
      <c r="BN12" s="612"/>
      <c r="BO12" s="613">
        <v>50.3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102090</v>
      </c>
      <c r="CS12" s="611"/>
      <c r="CT12" s="611"/>
      <c r="CU12" s="611"/>
      <c r="CV12" s="611"/>
      <c r="CW12" s="611"/>
      <c r="CX12" s="611"/>
      <c r="CY12" s="612"/>
      <c r="CZ12" s="613">
        <v>2.2000000000000002</v>
      </c>
      <c r="DA12" s="613"/>
      <c r="DB12" s="613"/>
      <c r="DC12" s="613"/>
      <c r="DD12" s="619">
        <v>198</v>
      </c>
      <c r="DE12" s="611"/>
      <c r="DF12" s="611"/>
      <c r="DG12" s="611"/>
      <c r="DH12" s="611"/>
      <c r="DI12" s="611"/>
      <c r="DJ12" s="611"/>
      <c r="DK12" s="611"/>
      <c r="DL12" s="611"/>
      <c r="DM12" s="611"/>
      <c r="DN12" s="611"/>
      <c r="DO12" s="611"/>
      <c r="DP12" s="612"/>
      <c r="DQ12" s="619">
        <v>66095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320752</v>
      </c>
      <c r="BH13" s="611"/>
      <c r="BI13" s="611"/>
      <c r="BJ13" s="611"/>
      <c r="BK13" s="611"/>
      <c r="BL13" s="611"/>
      <c r="BM13" s="611"/>
      <c r="BN13" s="612"/>
      <c r="BO13" s="613">
        <v>50.3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450021</v>
      </c>
      <c r="CS13" s="611"/>
      <c r="CT13" s="611"/>
      <c r="CU13" s="611"/>
      <c r="CV13" s="611"/>
      <c r="CW13" s="611"/>
      <c r="CX13" s="611"/>
      <c r="CY13" s="612"/>
      <c r="CZ13" s="613">
        <v>9.6999999999999993</v>
      </c>
      <c r="DA13" s="613"/>
      <c r="DB13" s="613"/>
      <c r="DC13" s="613"/>
      <c r="DD13" s="619">
        <v>165415</v>
      </c>
      <c r="DE13" s="611"/>
      <c r="DF13" s="611"/>
      <c r="DG13" s="611"/>
      <c r="DH13" s="611"/>
      <c r="DI13" s="611"/>
      <c r="DJ13" s="611"/>
      <c r="DK13" s="611"/>
      <c r="DL13" s="611"/>
      <c r="DM13" s="611"/>
      <c r="DN13" s="611"/>
      <c r="DO13" s="611"/>
      <c r="DP13" s="612"/>
      <c r="DQ13" s="619">
        <v>294529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23851</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230749</v>
      </c>
      <c r="CS14" s="611"/>
      <c r="CT14" s="611"/>
      <c r="CU14" s="611"/>
      <c r="CV14" s="611"/>
      <c r="CW14" s="611"/>
      <c r="CX14" s="611"/>
      <c r="CY14" s="612"/>
      <c r="CZ14" s="613">
        <v>5</v>
      </c>
      <c r="DA14" s="613"/>
      <c r="DB14" s="613"/>
      <c r="DC14" s="613"/>
      <c r="DD14" s="619">
        <v>38129</v>
      </c>
      <c r="DE14" s="611"/>
      <c r="DF14" s="611"/>
      <c r="DG14" s="611"/>
      <c r="DH14" s="611"/>
      <c r="DI14" s="611"/>
      <c r="DJ14" s="611"/>
      <c r="DK14" s="611"/>
      <c r="DL14" s="611"/>
      <c r="DM14" s="611"/>
      <c r="DN14" s="611"/>
      <c r="DO14" s="611"/>
      <c r="DP14" s="612"/>
      <c r="DQ14" s="619">
        <v>202532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3385</v>
      </c>
      <c r="S15" s="611"/>
      <c r="T15" s="611"/>
      <c r="U15" s="611"/>
      <c r="V15" s="611"/>
      <c r="W15" s="611"/>
      <c r="X15" s="611"/>
      <c r="Y15" s="612"/>
      <c r="Z15" s="613">
        <v>0.1</v>
      </c>
      <c r="AA15" s="613"/>
      <c r="AB15" s="613"/>
      <c r="AC15" s="613"/>
      <c r="AD15" s="614">
        <v>3385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58015</v>
      </c>
      <c r="BH15" s="611"/>
      <c r="BI15" s="611"/>
      <c r="BJ15" s="611"/>
      <c r="BK15" s="611"/>
      <c r="BL15" s="611"/>
      <c r="BM15" s="611"/>
      <c r="BN15" s="612"/>
      <c r="BO15" s="613">
        <v>9.1</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1370740</v>
      </c>
      <c r="CS15" s="611"/>
      <c r="CT15" s="611"/>
      <c r="CU15" s="611"/>
      <c r="CV15" s="611"/>
      <c r="CW15" s="611"/>
      <c r="CX15" s="611"/>
      <c r="CY15" s="612"/>
      <c r="CZ15" s="613">
        <v>29.5</v>
      </c>
      <c r="DA15" s="613"/>
      <c r="DB15" s="613"/>
      <c r="DC15" s="613"/>
      <c r="DD15" s="619">
        <v>855342</v>
      </c>
      <c r="DE15" s="611"/>
      <c r="DF15" s="611"/>
      <c r="DG15" s="611"/>
      <c r="DH15" s="611"/>
      <c r="DI15" s="611"/>
      <c r="DJ15" s="611"/>
      <c r="DK15" s="611"/>
      <c r="DL15" s="611"/>
      <c r="DM15" s="611"/>
      <c r="DN15" s="611"/>
      <c r="DO15" s="611"/>
      <c r="DP15" s="612"/>
      <c r="DQ15" s="619">
        <v>537763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10899</v>
      </c>
      <c r="S16" s="611"/>
      <c r="T16" s="611"/>
      <c r="U16" s="611"/>
      <c r="V16" s="611"/>
      <c r="W16" s="611"/>
      <c r="X16" s="611"/>
      <c r="Y16" s="612"/>
      <c r="Z16" s="613">
        <v>0.2</v>
      </c>
      <c r="AA16" s="613"/>
      <c r="AB16" s="613"/>
      <c r="AC16" s="613"/>
      <c r="AD16" s="614">
        <v>10899</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30415</v>
      </c>
      <c r="S17" s="611"/>
      <c r="T17" s="611"/>
      <c r="U17" s="611"/>
      <c r="V17" s="611"/>
      <c r="W17" s="611"/>
      <c r="X17" s="611"/>
      <c r="Y17" s="612"/>
      <c r="Z17" s="613">
        <v>0.6</v>
      </c>
      <c r="AA17" s="613"/>
      <c r="AB17" s="613"/>
      <c r="AC17" s="613"/>
      <c r="AD17" s="614">
        <v>30415</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287402</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287402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5203</v>
      </c>
      <c r="S18" s="611"/>
      <c r="T18" s="611"/>
      <c r="U18" s="611"/>
      <c r="V18" s="611"/>
      <c r="W18" s="611"/>
      <c r="X18" s="611"/>
      <c r="Y18" s="612"/>
      <c r="Z18" s="613">
        <v>0.1</v>
      </c>
      <c r="AA18" s="613"/>
      <c r="AB18" s="613"/>
      <c r="AC18" s="613"/>
      <c r="AD18" s="614">
        <v>5203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24625</v>
      </c>
      <c r="S19" s="611"/>
      <c r="T19" s="611"/>
      <c r="U19" s="611"/>
      <c r="V19" s="611"/>
      <c r="W19" s="611"/>
      <c r="X19" s="611"/>
      <c r="Y19" s="612"/>
      <c r="Z19" s="613">
        <v>0.5</v>
      </c>
      <c r="AA19" s="613"/>
      <c r="AB19" s="613"/>
      <c r="AC19" s="613"/>
      <c r="AD19" s="614">
        <v>24625</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587</v>
      </c>
      <c r="S20" s="611"/>
      <c r="T20" s="611"/>
      <c r="U20" s="611"/>
      <c r="V20" s="611"/>
      <c r="W20" s="611"/>
      <c r="X20" s="611"/>
      <c r="Y20" s="612"/>
      <c r="Z20" s="613">
        <v>0</v>
      </c>
      <c r="AA20" s="613"/>
      <c r="AB20" s="613"/>
      <c r="AC20" s="613"/>
      <c r="AD20" s="614">
        <v>587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4645664</v>
      </c>
      <c r="CS20" s="611"/>
      <c r="CT20" s="611"/>
      <c r="CU20" s="611"/>
      <c r="CV20" s="611"/>
      <c r="CW20" s="611"/>
      <c r="CX20" s="611"/>
      <c r="CY20" s="612"/>
      <c r="CZ20" s="613">
        <v>100</v>
      </c>
      <c r="DA20" s="613"/>
      <c r="DB20" s="613"/>
      <c r="DC20" s="613"/>
      <c r="DD20" s="619">
        <v>1193258</v>
      </c>
      <c r="DE20" s="611"/>
      <c r="DF20" s="611"/>
      <c r="DG20" s="611"/>
      <c r="DH20" s="611"/>
      <c r="DI20" s="611"/>
      <c r="DJ20" s="611"/>
      <c r="DK20" s="611"/>
      <c r="DL20" s="611"/>
      <c r="DM20" s="611"/>
      <c r="DN20" s="611"/>
      <c r="DO20" s="611"/>
      <c r="DP20" s="612"/>
      <c r="DQ20" s="619">
        <v>3111959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1775812</v>
      </c>
      <c r="S21" s="611"/>
      <c r="T21" s="611"/>
      <c r="U21" s="611"/>
      <c r="V21" s="611"/>
      <c r="W21" s="611"/>
      <c r="X21" s="611"/>
      <c r="Y21" s="612"/>
      <c r="Z21" s="613">
        <v>36.6</v>
      </c>
      <c r="AA21" s="613"/>
      <c r="AB21" s="613"/>
      <c r="AC21" s="613"/>
      <c r="AD21" s="614">
        <v>1620056</v>
      </c>
      <c r="AE21" s="614"/>
      <c r="AF21" s="614"/>
      <c r="AG21" s="614"/>
      <c r="AH21" s="614"/>
      <c r="AI21" s="614"/>
      <c r="AJ21" s="614"/>
      <c r="AK21" s="614"/>
      <c r="AL21" s="615">
        <v>64.7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1620056</v>
      </c>
      <c r="S22" s="611"/>
      <c r="T22" s="611"/>
      <c r="U22" s="611"/>
      <c r="V22" s="611"/>
      <c r="W22" s="611"/>
      <c r="X22" s="611"/>
      <c r="Y22" s="612"/>
      <c r="Z22" s="613">
        <v>33.4</v>
      </c>
      <c r="AA22" s="613"/>
      <c r="AB22" s="613"/>
      <c r="AC22" s="613"/>
      <c r="AD22" s="614">
        <v>1620056</v>
      </c>
      <c r="AE22" s="614"/>
      <c r="AF22" s="614"/>
      <c r="AG22" s="614"/>
      <c r="AH22" s="614"/>
      <c r="AI22" s="614"/>
      <c r="AJ22" s="614"/>
      <c r="AK22" s="614"/>
      <c r="AL22" s="615">
        <v>64.7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140443</v>
      </c>
      <c r="S23" s="611"/>
      <c r="T23" s="611"/>
      <c r="U23" s="611"/>
      <c r="V23" s="611"/>
      <c r="W23" s="611"/>
      <c r="X23" s="611"/>
      <c r="Y23" s="612"/>
      <c r="Z23" s="613">
        <v>2.9</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15313</v>
      </c>
      <c r="S24" s="611"/>
      <c r="T24" s="611"/>
      <c r="U24" s="611"/>
      <c r="V24" s="611"/>
      <c r="W24" s="611"/>
      <c r="X24" s="611"/>
      <c r="Y24" s="612"/>
      <c r="Z24" s="613">
        <v>0.3</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1438788</v>
      </c>
      <c r="CS24" s="600"/>
      <c r="CT24" s="600"/>
      <c r="CU24" s="600"/>
      <c r="CV24" s="600"/>
      <c r="CW24" s="600"/>
      <c r="CX24" s="600"/>
      <c r="CY24" s="601"/>
      <c r="CZ24" s="604">
        <v>31</v>
      </c>
      <c r="DA24" s="605"/>
      <c r="DB24" s="605"/>
      <c r="DC24" s="621"/>
      <c r="DD24" s="645">
        <v>1165178</v>
      </c>
      <c r="DE24" s="600"/>
      <c r="DF24" s="600"/>
      <c r="DG24" s="600"/>
      <c r="DH24" s="600"/>
      <c r="DI24" s="600"/>
      <c r="DJ24" s="600"/>
      <c r="DK24" s="601"/>
      <c r="DL24" s="645">
        <v>1135798</v>
      </c>
      <c r="DM24" s="600"/>
      <c r="DN24" s="600"/>
      <c r="DO24" s="600"/>
      <c r="DP24" s="600"/>
      <c r="DQ24" s="600"/>
      <c r="DR24" s="600"/>
      <c r="DS24" s="600"/>
      <c r="DT24" s="600"/>
      <c r="DU24" s="600"/>
      <c r="DV24" s="601"/>
      <c r="DW24" s="604">
        <v>45.3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2659171</v>
      </c>
      <c r="S25" s="611"/>
      <c r="T25" s="611"/>
      <c r="U25" s="611"/>
      <c r="V25" s="611"/>
      <c r="W25" s="611"/>
      <c r="X25" s="611"/>
      <c r="Y25" s="612"/>
      <c r="Z25" s="613">
        <v>54.8</v>
      </c>
      <c r="AA25" s="613"/>
      <c r="AB25" s="613"/>
      <c r="AC25" s="613"/>
      <c r="AD25" s="614">
        <v>2503415</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835115</v>
      </c>
      <c r="CS25" s="642"/>
      <c r="CT25" s="642"/>
      <c r="CU25" s="642"/>
      <c r="CV25" s="642"/>
      <c r="CW25" s="642"/>
      <c r="CX25" s="642"/>
      <c r="CY25" s="643"/>
      <c r="CZ25" s="615">
        <v>18</v>
      </c>
      <c r="DA25" s="640"/>
      <c r="DB25" s="640"/>
      <c r="DC25" s="644"/>
      <c r="DD25" s="619">
        <v>777441</v>
      </c>
      <c r="DE25" s="642"/>
      <c r="DF25" s="642"/>
      <c r="DG25" s="642"/>
      <c r="DH25" s="642"/>
      <c r="DI25" s="642"/>
      <c r="DJ25" s="642"/>
      <c r="DK25" s="643"/>
      <c r="DL25" s="619">
        <v>751689</v>
      </c>
      <c r="DM25" s="642"/>
      <c r="DN25" s="642"/>
      <c r="DO25" s="642"/>
      <c r="DP25" s="642"/>
      <c r="DQ25" s="642"/>
      <c r="DR25" s="642"/>
      <c r="DS25" s="642"/>
      <c r="DT25" s="642"/>
      <c r="DU25" s="642"/>
      <c r="DV25" s="643"/>
      <c r="DW25" s="615">
        <v>30</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474412</v>
      </c>
      <c r="CS26" s="611"/>
      <c r="CT26" s="611"/>
      <c r="CU26" s="611"/>
      <c r="CV26" s="611"/>
      <c r="CW26" s="611"/>
      <c r="CX26" s="611"/>
      <c r="CY26" s="612"/>
      <c r="CZ26" s="615">
        <v>10.199999999999999</v>
      </c>
      <c r="DA26" s="640"/>
      <c r="DB26" s="640"/>
      <c r="DC26" s="644"/>
      <c r="DD26" s="619">
        <v>431900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1922</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638287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316271</v>
      </c>
      <c r="CS27" s="642"/>
      <c r="CT27" s="642"/>
      <c r="CU27" s="642"/>
      <c r="CV27" s="642"/>
      <c r="CW27" s="642"/>
      <c r="CX27" s="642"/>
      <c r="CY27" s="643"/>
      <c r="CZ27" s="615">
        <v>6.8</v>
      </c>
      <c r="DA27" s="640"/>
      <c r="DB27" s="640"/>
      <c r="DC27" s="644"/>
      <c r="DD27" s="619">
        <v>100335</v>
      </c>
      <c r="DE27" s="642"/>
      <c r="DF27" s="642"/>
      <c r="DG27" s="642"/>
      <c r="DH27" s="642"/>
      <c r="DI27" s="642"/>
      <c r="DJ27" s="642"/>
      <c r="DK27" s="643"/>
      <c r="DL27" s="619">
        <v>96830</v>
      </c>
      <c r="DM27" s="642"/>
      <c r="DN27" s="642"/>
      <c r="DO27" s="642"/>
      <c r="DP27" s="642"/>
      <c r="DQ27" s="642"/>
      <c r="DR27" s="642"/>
      <c r="DS27" s="642"/>
      <c r="DT27" s="642"/>
      <c r="DU27" s="642"/>
      <c r="DV27" s="643"/>
      <c r="DW27" s="615">
        <v>3.9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39411</v>
      </c>
      <c r="S28" s="611"/>
      <c r="T28" s="611"/>
      <c r="U28" s="611"/>
      <c r="V28" s="611"/>
      <c r="W28" s="611"/>
      <c r="X28" s="611"/>
      <c r="Y28" s="612"/>
      <c r="Z28" s="613">
        <v>0.8</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287402</v>
      </c>
      <c r="CS28" s="611"/>
      <c r="CT28" s="611"/>
      <c r="CU28" s="611"/>
      <c r="CV28" s="611"/>
      <c r="CW28" s="611"/>
      <c r="CX28" s="611"/>
      <c r="CY28" s="612"/>
      <c r="CZ28" s="615">
        <v>6.2</v>
      </c>
      <c r="DA28" s="640"/>
      <c r="DB28" s="640"/>
      <c r="DC28" s="644"/>
      <c r="DD28" s="619">
        <v>287402</v>
      </c>
      <c r="DE28" s="611"/>
      <c r="DF28" s="611"/>
      <c r="DG28" s="611"/>
      <c r="DH28" s="611"/>
      <c r="DI28" s="611"/>
      <c r="DJ28" s="611"/>
      <c r="DK28" s="612"/>
      <c r="DL28" s="619">
        <v>287279</v>
      </c>
      <c r="DM28" s="611"/>
      <c r="DN28" s="611"/>
      <c r="DO28" s="611"/>
      <c r="DP28" s="611"/>
      <c r="DQ28" s="611"/>
      <c r="DR28" s="611"/>
      <c r="DS28" s="611"/>
      <c r="DT28" s="611"/>
      <c r="DU28" s="611"/>
      <c r="DV28" s="612"/>
      <c r="DW28" s="615">
        <v>11.4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2952</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287329</v>
      </c>
      <c r="CS29" s="642"/>
      <c r="CT29" s="642"/>
      <c r="CU29" s="642"/>
      <c r="CV29" s="642"/>
      <c r="CW29" s="642"/>
      <c r="CX29" s="642"/>
      <c r="CY29" s="643"/>
      <c r="CZ29" s="615">
        <v>6.2</v>
      </c>
      <c r="DA29" s="640"/>
      <c r="DB29" s="640"/>
      <c r="DC29" s="644"/>
      <c r="DD29" s="619">
        <v>287329</v>
      </c>
      <c r="DE29" s="642"/>
      <c r="DF29" s="642"/>
      <c r="DG29" s="642"/>
      <c r="DH29" s="642"/>
      <c r="DI29" s="642"/>
      <c r="DJ29" s="642"/>
      <c r="DK29" s="643"/>
      <c r="DL29" s="619">
        <v>287206</v>
      </c>
      <c r="DM29" s="642"/>
      <c r="DN29" s="642"/>
      <c r="DO29" s="642"/>
      <c r="DP29" s="642"/>
      <c r="DQ29" s="642"/>
      <c r="DR29" s="642"/>
      <c r="DS29" s="642"/>
      <c r="DT29" s="642"/>
      <c r="DU29" s="642"/>
      <c r="DV29" s="643"/>
      <c r="DW29" s="615">
        <v>11.4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546611</v>
      </c>
      <c r="S30" s="611"/>
      <c r="T30" s="611"/>
      <c r="U30" s="611"/>
      <c r="V30" s="611"/>
      <c r="W30" s="611"/>
      <c r="X30" s="611"/>
      <c r="Y30" s="612"/>
      <c r="Z30" s="613">
        <v>11.3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273879</v>
      </c>
      <c r="CS30" s="611"/>
      <c r="CT30" s="611"/>
      <c r="CU30" s="611"/>
      <c r="CV30" s="611"/>
      <c r="CW30" s="611"/>
      <c r="CX30" s="611"/>
      <c r="CY30" s="612"/>
      <c r="CZ30" s="615">
        <v>5.9</v>
      </c>
      <c r="DA30" s="640"/>
      <c r="DB30" s="640"/>
      <c r="DC30" s="644"/>
      <c r="DD30" s="619">
        <v>273879</v>
      </c>
      <c r="DE30" s="611"/>
      <c r="DF30" s="611"/>
      <c r="DG30" s="611"/>
      <c r="DH30" s="611"/>
      <c r="DI30" s="611"/>
      <c r="DJ30" s="611"/>
      <c r="DK30" s="612"/>
      <c r="DL30" s="619">
        <v>273756</v>
      </c>
      <c r="DM30" s="611"/>
      <c r="DN30" s="611"/>
      <c r="DO30" s="611"/>
      <c r="DP30" s="611"/>
      <c r="DQ30" s="611"/>
      <c r="DR30" s="611"/>
      <c r="DS30" s="611"/>
      <c r="DT30" s="611"/>
      <c r="DU30" s="611"/>
      <c r="DV30" s="612"/>
      <c r="DW30" s="615">
        <v>10.9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97.4</v>
      </c>
      <c r="BN31" s="654"/>
      <c r="BO31" s="654"/>
      <c r="BP31" s="654"/>
      <c r="BQ31" s="655"/>
      <c r="BR31" s="666">
        <v>99.2</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13450</v>
      </c>
      <c r="CS31" s="642"/>
      <c r="CT31" s="642"/>
      <c r="CU31" s="642"/>
      <c r="CV31" s="642"/>
      <c r="CW31" s="642"/>
      <c r="CX31" s="642"/>
      <c r="CY31" s="643"/>
      <c r="CZ31" s="615">
        <v>0.3</v>
      </c>
      <c r="DA31" s="640"/>
      <c r="DB31" s="640"/>
      <c r="DC31" s="644"/>
      <c r="DD31" s="619">
        <v>13450</v>
      </c>
      <c r="DE31" s="642"/>
      <c r="DF31" s="642"/>
      <c r="DG31" s="642"/>
      <c r="DH31" s="642"/>
      <c r="DI31" s="642"/>
      <c r="DJ31" s="642"/>
      <c r="DK31" s="643"/>
      <c r="DL31" s="619">
        <v>13450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213451</v>
      </c>
      <c r="S32" s="611"/>
      <c r="T32" s="611"/>
      <c r="U32" s="611"/>
      <c r="V32" s="611"/>
      <c r="W32" s="611"/>
      <c r="X32" s="611"/>
      <c r="Y32" s="612"/>
      <c r="Z32" s="613">
        <v>4.4000000000000004</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98.3</v>
      </c>
      <c r="BH32" s="642"/>
      <c r="BI32" s="642"/>
      <c r="BJ32" s="642"/>
      <c r="BK32" s="642"/>
      <c r="BL32" s="642"/>
      <c r="BM32" s="616">
        <v>97.1</v>
      </c>
      <c r="BN32" s="642"/>
      <c r="BO32" s="642"/>
      <c r="BP32" s="642"/>
      <c r="BQ32" s="665"/>
      <c r="BR32" s="667">
        <v>99.2</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v>73</v>
      </c>
      <c r="CS32" s="611"/>
      <c r="CT32" s="611"/>
      <c r="CU32" s="611"/>
      <c r="CV32" s="611"/>
      <c r="CW32" s="611"/>
      <c r="CX32" s="611"/>
      <c r="CY32" s="612"/>
      <c r="CZ32" s="615">
        <v>0</v>
      </c>
      <c r="DA32" s="640"/>
      <c r="DB32" s="640"/>
      <c r="DC32" s="644"/>
      <c r="DD32" s="619">
        <v>73</v>
      </c>
      <c r="DE32" s="611"/>
      <c r="DF32" s="611"/>
      <c r="DG32" s="611"/>
      <c r="DH32" s="611"/>
      <c r="DI32" s="611"/>
      <c r="DJ32" s="611"/>
      <c r="DK32" s="612"/>
      <c r="DL32" s="619">
        <v>73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1662</v>
      </c>
      <c r="S33" s="611"/>
      <c r="T33" s="611"/>
      <c r="U33" s="611"/>
      <c r="V33" s="611"/>
      <c r="W33" s="611"/>
      <c r="X33" s="611"/>
      <c r="Y33" s="612"/>
      <c r="Z33" s="613">
        <v>0</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99.3</v>
      </c>
      <c r="BH33" s="669"/>
      <c r="BI33" s="669"/>
      <c r="BJ33" s="669"/>
      <c r="BK33" s="669"/>
      <c r="BL33" s="669"/>
      <c r="BM33" s="670">
        <v>97</v>
      </c>
      <c r="BN33" s="669"/>
      <c r="BO33" s="669"/>
      <c r="BP33" s="669"/>
      <c r="BQ33" s="671"/>
      <c r="BR33" s="668">
        <v>99</v>
      </c>
      <c r="BS33" s="669"/>
      <c r="BT33" s="669"/>
      <c r="BU33" s="669"/>
      <c r="BV33" s="669"/>
      <c r="BW33" s="669"/>
      <c r="BX33" s="670">
        <v>96.5</v>
      </c>
      <c r="BY33" s="669"/>
      <c r="BZ33" s="669"/>
      <c r="CA33" s="669"/>
      <c r="CB33" s="671"/>
      <c r="CD33" s="607" t="s">
        <v>307</v>
      </c>
      <c r="CE33" s="608"/>
      <c r="CF33" s="608"/>
      <c r="CG33" s="608"/>
      <c r="CH33" s="608"/>
      <c r="CI33" s="608"/>
      <c r="CJ33" s="608"/>
      <c r="CK33" s="608"/>
      <c r="CL33" s="608"/>
      <c r="CM33" s="608"/>
      <c r="CN33" s="608"/>
      <c r="CO33" s="608"/>
      <c r="CP33" s="608"/>
      <c r="CQ33" s="609"/>
      <c r="CR33" s="610">
        <v>2013618</v>
      </c>
      <c r="CS33" s="642"/>
      <c r="CT33" s="642"/>
      <c r="CU33" s="642"/>
      <c r="CV33" s="642"/>
      <c r="CW33" s="642"/>
      <c r="CX33" s="642"/>
      <c r="CY33" s="643"/>
      <c r="CZ33" s="615">
        <v>43.3</v>
      </c>
      <c r="DA33" s="640"/>
      <c r="DB33" s="640"/>
      <c r="DC33" s="644"/>
      <c r="DD33" s="619">
        <v>1807363</v>
      </c>
      <c r="DE33" s="642"/>
      <c r="DF33" s="642"/>
      <c r="DG33" s="642"/>
      <c r="DH33" s="642"/>
      <c r="DI33" s="642"/>
      <c r="DJ33" s="642"/>
      <c r="DK33" s="643"/>
      <c r="DL33" s="619">
        <v>1132986</v>
      </c>
      <c r="DM33" s="642"/>
      <c r="DN33" s="642"/>
      <c r="DO33" s="642"/>
      <c r="DP33" s="642"/>
      <c r="DQ33" s="642"/>
      <c r="DR33" s="642"/>
      <c r="DS33" s="642"/>
      <c r="DT33" s="642"/>
      <c r="DU33" s="642"/>
      <c r="DV33" s="643"/>
      <c r="DW33" s="615">
        <v>45.1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3720</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650903</v>
      </c>
      <c r="CS34" s="611"/>
      <c r="CT34" s="611"/>
      <c r="CU34" s="611"/>
      <c r="CV34" s="611"/>
      <c r="CW34" s="611"/>
      <c r="CX34" s="611"/>
      <c r="CY34" s="612"/>
      <c r="CZ34" s="615">
        <v>14</v>
      </c>
      <c r="DA34" s="640"/>
      <c r="DB34" s="640"/>
      <c r="DC34" s="644"/>
      <c r="DD34" s="619">
        <v>566077</v>
      </c>
      <c r="DE34" s="611"/>
      <c r="DF34" s="611"/>
      <c r="DG34" s="611"/>
      <c r="DH34" s="611"/>
      <c r="DI34" s="611"/>
      <c r="DJ34" s="611"/>
      <c r="DK34" s="612"/>
      <c r="DL34" s="619">
        <v>442158</v>
      </c>
      <c r="DM34" s="611"/>
      <c r="DN34" s="611"/>
      <c r="DO34" s="611"/>
      <c r="DP34" s="611"/>
      <c r="DQ34" s="611"/>
      <c r="DR34" s="611"/>
      <c r="DS34" s="611"/>
      <c r="DT34" s="611"/>
      <c r="DU34" s="611"/>
      <c r="DV34" s="612"/>
      <c r="DW34" s="615">
        <v>17.600000000000001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676575</v>
      </c>
      <c r="S35" s="611"/>
      <c r="T35" s="611"/>
      <c r="U35" s="611"/>
      <c r="V35" s="611"/>
      <c r="W35" s="611"/>
      <c r="X35" s="611"/>
      <c r="Y35" s="612"/>
      <c r="Z35" s="613">
        <v>13.9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41296</v>
      </c>
      <c r="CS35" s="642"/>
      <c r="CT35" s="642"/>
      <c r="CU35" s="642"/>
      <c r="CV35" s="642"/>
      <c r="CW35" s="642"/>
      <c r="CX35" s="642"/>
      <c r="CY35" s="643"/>
      <c r="CZ35" s="615">
        <v>0.9</v>
      </c>
      <c r="DA35" s="640"/>
      <c r="DB35" s="640"/>
      <c r="DC35" s="644"/>
      <c r="DD35" s="619">
        <v>38409</v>
      </c>
      <c r="DE35" s="642"/>
      <c r="DF35" s="642"/>
      <c r="DG35" s="642"/>
      <c r="DH35" s="642"/>
      <c r="DI35" s="642"/>
      <c r="DJ35" s="642"/>
      <c r="DK35" s="643"/>
      <c r="DL35" s="619">
        <v>37261</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149538</v>
      </c>
      <c r="S36" s="611"/>
      <c r="T36" s="611"/>
      <c r="U36" s="611"/>
      <c r="V36" s="611"/>
      <c r="W36" s="611"/>
      <c r="X36" s="611"/>
      <c r="Y36" s="612"/>
      <c r="Z36" s="613">
        <v>3.1</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466465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13737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697090</v>
      </c>
      <c r="CS36" s="611"/>
      <c r="CT36" s="611"/>
      <c r="CU36" s="611"/>
      <c r="CV36" s="611"/>
      <c r="CW36" s="611"/>
      <c r="CX36" s="611"/>
      <c r="CY36" s="612"/>
      <c r="CZ36" s="615">
        <v>15</v>
      </c>
      <c r="DA36" s="640"/>
      <c r="DB36" s="640"/>
      <c r="DC36" s="644"/>
      <c r="DD36" s="619">
        <v>642171</v>
      </c>
      <c r="DE36" s="611"/>
      <c r="DF36" s="611"/>
      <c r="DG36" s="611"/>
      <c r="DH36" s="611"/>
      <c r="DI36" s="611"/>
      <c r="DJ36" s="611"/>
      <c r="DK36" s="612"/>
      <c r="DL36" s="619">
        <v>492978</v>
      </c>
      <c r="DM36" s="611"/>
      <c r="DN36" s="611"/>
      <c r="DO36" s="611"/>
      <c r="DP36" s="611"/>
      <c r="DQ36" s="611"/>
      <c r="DR36" s="611"/>
      <c r="DS36" s="611"/>
      <c r="DT36" s="611"/>
      <c r="DU36" s="611"/>
      <c r="DV36" s="612"/>
      <c r="DW36" s="615">
        <v>19.600000000000001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77664</v>
      </c>
      <c r="S37" s="611"/>
      <c r="T37" s="611"/>
      <c r="U37" s="611"/>
      <c r="V37" s="611"/>
      <c r="W37" s="611"/>
      <c r="X37" s="611"/>
      <c r="Y37" s="612"/>
      <c r="Z37" s="613">
        <v>1.6</v>
      </c>
      <c r="AA37" s="613"/>
      <c r="AB37" s="613"/>
      <c r="AC37" s="613"/>
      <c r="AD37" s="614">
        <v>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111954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13737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340712</v>
      </c>
      <c r="CS37" s="642"/>
      <c r="CT37" s="642"/>
      <c r="CU37" s="642"/>
      <c r="CV37" s="642"/>
      <c r="CW37" s="642"/>
      <c r="CX37" s="642"/>
      <c r="CY37" s="643"/>
      <c r="CZ37" s="615">
        <v>7.3</v>
      </c>
      <c r="DA37" s="640"/>
      <c r="DB37" s="640"/>
      <c r="DC37" s="644"/>
      <c r="DD37" s="619">
        <v>340712</v>
      </c>
      <c r="DE37" s="642"/>
      <c r="DF37" s="642"/>
      <c r="DG37" s="642"/>
      <c r="DH37" s="642"/>
      <c r="DI37" s="642"/>
      <c r="DJ37" s="642"/>
      <c r="DK37" s="643"/>
      <c r="DL37" s="619">
        <v>273759</v>
      </c>
      <c r="DM37" s="642"/>
      <c r="DN37" s="642"/>
      <c r="DO37" s="642"/>
      <c r="DP37" s="642"/>
      <c r="DQ37" s="642"/>
      <c r="DR37" s="642"/>
      <c r="DS37" s="642"/>
      <c r="DT37" s="642"/>
      <c r="DU37" s="642"/>
      <c r="DV37" s="643"/>
      <c r="DW37" s="615">
        <v>10.9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480024</v>
      </c>
      <c r="S38" s="611"/>
      <c r="T38" s="611"/>
      <c r="U38" s="611"/>
      <c r="V38" s="611"/>
      <c r="W38" s="611"/>
      <c r="X38" s="611"/>
      <c r="Y38" s="612"/>
      <c r="Z38" s="613">
        <v>9.9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69115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733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285396</v>
      </c>
      <c r="CS38" s="611"/>
      <c r="CT38" s="611"/>
      <c r="CU38" s="611"/>
      <c r="CV38" s="611"/>
      <c r="CW38" s="611"/>
      <c r="CX38" s="611"/>
      <c r="CY38" s="612"/>
      <c r="CZ38" s="615">
        <v>6.1</v>
      </c>
      <c r="DA38" s="640"/>
      <c r="DB38" s="640"/>
      <c r="DC38" s="644"/>
      <c r="DD38" s="619">
        <v>245285</v>
      </c>
      <c r="DE38" s="611"/>
      <c r="DF38" s="611"/>
      <c r="DG38" s="611"/>
      <c r="DH38" s="611"/>
      <c r="DI38" s="611"/>
      <c r="DJ38" s="611"/>
      <c r="DK38" s="612"/>
      <c r="DL38" s="619">
        <v>160589</v>
      </c>
      <c r="DM38" s="611"/>
      <c r="DN38" s="611"/>
      <c r="DO38" s="611"/>
      <c r="DP38" s="611"/>
      <c r="DQ38" s="611"/>
      <c r="DR38" s="611"/>
      <c r="DS38" s="611"/>
      <c r="DT38" s="611"/>
      <c r="DU38" s="611"/>
      <c r="DV38" s="612"/>
      <c r="DW38" s="615">
        <v>6.4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3526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177598</v>
      </c>
      <c r="CS39" s="642"/>
      <c r="CT39" s="642"/>
      <c r="CU39" s="642"/>
      <c r="CV39" s="642"/>
      <c r="CW39" s="642"/>
      <c r="CX39" s="642"/>
      <c r="CY39" s="643"/>
      <c r="CZ39" s="615">
        <v>3.8</v>
      </c>
      <c r="DA39" s="640"/>
      <c r="DB39" s="640"/>
      <c r="DC39" s="644"/>
      <c r="DD39" s="619">
        <v>174086</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6124</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161335</v>
      </c>
      <c r="CS40" s="611"/>
      <c r="CT40" s="611"/>
      <c r="CU40" s="611"/>
      <c r="CV40" s="611"/>
      <c r="CW40" s="611"/>
      <c r="CX40" s="611"/>
      <c r="CY40" s="612"/>
      <c r="CZ40" s="615">
        <v>3.5</v>
      </c>
      <c r="DA40" s="640"/>
      <c r="DB40" s="640"/>
      <c r="DC40" s="644"/>
      <c r="DD40" s="619">
        <v>141335</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4852701</v>
      </c>
      <c r="S41" s="683"/>
      <c r="T41" s="683"/>
      <c r="U41" s="683"/>
      <c r="V41" s="683"/>
      <c r="W41" s="683"/>
      <c r="X41" s="683"/>
      <c r="Y41" s="687"/>
      <c r="Z41" s="688">
        <v>100</v>
      </c>
      <c r="AA41" s="688"/>
      <c r="AB41" s="688"/>
      <c r="AC41" s="688"/>
      <c r="AD41" s="689">
        <v>2503418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63834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218036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1193258</v>
      </c>
      <c r="CS42" s="642"/>
      <c r="CT42" s="642"/>
      <c r="CU42" s="642"/>
      <c r="CV42" s="642"/>
      <c r="CW42" s="642"/>
      <c r="CX42" s="642"/>
      <c r="CY42" s="643"/>
      <c r="CZ42" s="615">
        <v>25.7</v>
      </c>
      <c r="DA42" s="640"/>
      <c r="DB42" s="640"/>
      <c r="DC42" s="644"/>
      <c r="DD42" s="619">
        <v>139418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17428</v>
      </c>
      <c r="CS43" s="642"/>
      <c r="CT43" s="642"/>
      <c r="CU43" s="642"/>
      <c r="CV43" s="642"/>
      <c r="CW43" s="642"/>
      <c r="CX43" s="642"/>
      <c r="CY43" s="643"/>
      <c r="CZ43" s="615">
        <v>0.4</v>
      </c>
      <c r="DA43" s="640"/>
      <c r="DB43" s="640"/>
      <c r="DC43" s="644"/>
      <c r="DD43" s="619">
        <v>17428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1193258</v>
      </c>
      <c r="CS44" s="611"/>
      <c r="CT44" s="611"/>
      <c r="CU44" s="611"/>
      <c r="CV44" s="611"/>
      <c r="CW44" s="611"/>
      <c r="CX44" s="611"/>
      <c r="CY44" s="612"/>
      <c r="CZ44" s="615">
        <v>25.7</v>
      </c>
      <c r="DA44" s="616"/>
      <c r="DB44" s="616"/>
      <c r="DC44" s="622"/>
      <c r="DD44" s="619">
        <v>139418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910194</v>
      </c>
      <c r="CS45" s="642"/>
      <c r="CT45" s="642"/>
      <c r="CU45" s="642"/>
      <c r="CV45" s="642"/>
      <c r="CW45" s="642"/>
      <c r="CX45" s="642"/>
      <c r="CY45" s="643"/>
      <c r="CZ45" s="615">
        <v>19.600000000000001</v>
      </c>
      <c r="DA45" s="640"/>
      <c r="DB45" s="640"/>
      <c r="DC45" s="644"/>
      <c r="DD45" s="619">
        <v>25664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272064</v>
      </c>
      <c r="CS46" s="611"/>
      <c r="CT46" s="611"/>
      <c r="CU46" s="611"/>
      <c r="CV46" s="611"/>
      <c r="CW46" s="611"/>
      <c r="CX46" s="611"/>
      <c r="CY46" s="612"/>
      <c r="CZ46" s="615">
        <v>5.9</v>
      </c>
      <c r="DA46" s="616"/>
      <c r="DB46" s="616"/>
      <c r="DC46" s="622"/>
      <c r="DD46" s="619">
        <v>112254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121</v>
      </c>
      <c r="CS47" s="642"/>
      <c r="CT47" s="642"/>
      <c r="CU47" s="642"/>
      <c r="CV47" s="642"/>
      <c r="CW47" s="642"/>
      <c r="CX47" s="642"/>
      <c r="CY47" s="643"/>
      <c r="CZ47" s="615" t="s">
        <v>121</v>
      </c>
      <c r="DA47" s="640"/>
      <c r="DB47" s="640"/>
      <c r="DC47" s="644"/>
      <c r="DD47" s="619" t="s">
        <v>121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4645664</v>
      </c>
      <c r="CS49" s="669"/>
      <c r="CT49" s="669"/>
      <c r="CU49" s="669"/>
      <c r="CV49" s="669"/>
      <c r="CW49" s="669"/>
      <c r="CX49" s="669"/>
      <c r="CY49" s="698"/>
      <c r="CZ49" s="690">
        <v>100</v>
      </c>
      <c r="DA49" s="699"/>
      <c r="DB49" s="699"/>
      <c r="DC49" s="700"/>
      <c r="DD49" s="701">
        <v>3111959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7ss8vCFJcj0/swU0bWajKNjRpiX43OdldBO1JRfbTGjyafJOOj97f6V3myDwRsW+sK6Nsad/k2I6djmNYGG7Q==" saltValue="RDvV52TcJW5m3Gq/yGpo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9" zoomScale="70" zoomScaleNormal="25" zoomScaleSheetLayoutView="70" workbookViewId="0">
      <selection activeCell="DB8" sqref="DB8:DF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c r="R7" s="740"/>
      <c r="S7" s="740"/>
      <c r="T7" s="740"/>
      <c r="U7" s="740"/>
      <c r="V7" s="740"/>
      <c r="W7" s="740"/>
      <c r="X7" s="740"/>
      <c r="Y7" s="740"/>
      <c r="Z7" s="740"/>
      <c r="AA7" s="740"/>
      <c r="AB7" s="740"/>
      <c r="AC7" s="740"/>
      <c r="AD7" s="740"/>
      <c r="AE7" s="741"/>
      <c r="AF7" s="742">
        <v>179</v>
      </c>
      <c r="AG7" s="743"/>
      <c r="AH7" s="743"/>
      <c r="AI7" s="743"/>
      <c r="AJ7" s="744"/>
      <c r="AK7" s="745"/>
      <c r="AL7" s="746"/>
      <c r="AM7" s="746"/>
      <c r="AN7" s="746"/>
      <c r="AO7" s="746"/>
      <c r="AP7" s="746"/>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-1</v>
      </c>
      <c r="CI7" s="731"/>
      <c r="CJ7" s="731"/>
      <c r="CK7" s="731"/>
      <c r="CL7" s="732"/>
      <c r="CM7" s="730">
        <v>171</v>
      </c>
      <c r="CN7" s="731"/>
      <c r="CO7" s="731"/>
      <c r="CP7" s="731"/>
      <c r="CQ7" s="732"/>
      <c r="CR7" s="730">
        <v>60</v>
      </c>
      <c r="CS7" s="731"/>
      <c r="CT7" s="731"/>
      <c r="CU7" s="731"/>
      <c r="CV7" s="732"/>
      <c r="CW7" s="730">
        <v>11</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179</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c r="R28" s="810"/>
      <c r="S28" s="810"/>
      <c r="T28" s="810"/>
      <c r="U28" s="810"/>
      <c r="V28" s="810"/>
      <c r="W28" s="810"/>
      <c r="X28" s="810"/>
      <c r="Y28" s="810"/>
      <c r="Z28" s="810"/>
      <c r="AA28" s="810"/>
      <c r="AB28" s="810"/>
      <c r="AC28" s="810"/>
      <c r="AD28" s="810"/>
      <c r="AE28" s="811"/>
      <c r="AF28" s="812">
        <v>14</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c r="R29" s="771"/>
      <c r="S29" s="771"/>
      <c r="T29" s="771"/>
      <c r="U29" s="771"/>
      <c r="V29" s="771"/>
      <c r="W29" s="771"/>
      <c r="X29" s="771"/>
      <c r="Y29" s="771"/>
      <c r="Z29" s="771"/>
      <c r="AA29" s="771"/>
      <c r="AB29" s="771"/>
      <c r="AC29" s="771"/>
      <c r="AD29" s="771"/>
      <c r="AE29" s="772"/>
      <c r="AF29" s="773">
        <v>35</v>
      </c>
      <c r="AG29" s="774"/>
      <c r="AH29" s="774"/>
      <c r="AI29" s="774"/>
      <c r="AJ29" s="775"/>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c r="R30" s="771"/>
      <c r="S30" s="771"/>
      <c r="T30" s="771"/>
      <c r="U30" s="771"/>
      <c r="V30" s="771"/>
      <c r="W30" s="771"/>
      <c r="X30" s="771"/>
      <c r="Y30" s="771"/>
      <c r="Z30" s="771"/>
      <c r="AA30" s="771"/>
      <c r="AB30" s="771"/>
      <c r="AC30" s="771"/>
      <c r="AD30" s="771"/>
      <c r="AE30" s="772"/>
      <c r="AF30" s="773">
        <v>1</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v>181</v>
      </c>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v>26</v>
      </c>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v>139</v>
      </c>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8445</v>
      </c>
      <c r="R68" s="853"/>
      <c r="S68" s="853"/>
      <c r="T68" s="853"/>
      <c r="U68" s="853"/>
      <c r="V68" s="853">
        <v>6617</v>
      </c>
      <c r="W68" s="853"/>
      <c r="X68" s="853"/>
      <c r="Y68" s="853"/>
      <c r="Z68" s="853"/>
      <c r="AA68" s="853">
        <v>1828</v>
      </c>
      <c r="AB68" s="853"/>
      <c r="AC68" s="853"/>
      <c r="AD68" s="853"/>
      <c r="AE68" s="853"/>
      <c r="AF68" s="853">
        <v>0</v>
      </c>
      <c r="AG68" s="853"/>
      <c r="AH68" s="853"/>
      <c r="AI68" s="853"/>
      <c r="AJ68" s="853"/>
      <c r="AK68" s="853">
        <v>14</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1514</v>
      </c>
      <c r="R69" s="817"/>
      <c r="S69" s="817"/>
      <c r="T69" s="817"/>
      <c r="U69" s="817"/>
      <c r="V69" s="817">
        <v>1513</v>
      </c>
      <c r="W69" s="817"/>
      <c r="X69" s="817"/>
      <c r="Y69" s="817"/>
      <c r="Z69" s="817"/>
      <c r="AA69" s="817">
        <v>1</v>
      </c>
      <c r="AB69" s="817"/>
      <c r="AC69" s="817"/>
      <c r="AD69" s="817"/>
      <c r="AE69" s="817"/>
      <c r="AF69" s="817">
        <v>0</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549</v>
      </c>
      <c r="C70" s="861"/>
      <c r="D70" s="861"/>
      <c r="E70" s="861"/>
      <c r="F70" s="861"/>
      <c r="G70" s="861"/>
      <c r="H70" s="861"/>
      <c r="I70" s="861"/>
      <c r="J70" s="861"/>
      <c r="K70" s="861"/>
      <c r="L70" s="861"/>
      <c r="M70" s="861"/>
      <c r="N70" s="861"/>
      <c r="O70" s="861"/>
      <c r="P70" s="862"/>
      <c r="Q70" s="863">
        <v>2</v>
      </c>
      <c r="R70" s="817"/>
      <c r="S70" s="817"/>
      <c r="T70" s="817"/>
      <c r="U70" s="817"/>
      <c r="V70" s="817">
        <v>0</v>
      </c>
      <c r="W70" s="817"/>
      <c r="X70" s="817"/>
      <c r="Y70" s="817"/>
      <c r="Z70" s="817"/>
      <c r="AA70" s="817">
        <v>2</v>
      </c>
      <c r="AB70" s="817"/>
      <c r="AC70" s="817"/>
      <c r="AD70" s="817"/>
      <c r="AE70" s="817"/>
      <c r="AF70" s="817">
        <v>0</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53</v>
      </c>
      <c r="R71" s="817"/>
      <c r="S71" s="817"/>
      <c r="T71" s="817"/>
      <c r="U71" s="817"/>
      <c r="V71" s="817">
        <v>29</v>
      </c>
      <c r="W71" s="817"/>
      <c r="X71" s="817"/>
      <c r="Y71" s="817"/>
      <c r="Z71" s="817"/>
      <c r="AA71" s="817">
        <v>24</v>
      </c>
      <c r="AB71" s="817"/>
      <c r="AC71" s="817"/>
      <c r="AD71" s="817"/>
      <c r="AE71" s="817"/>
      <c r="AF71" s="817">
        <v>0</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43</v>
      </c>
      <c r="R72" s="817"/>
      <c r="S72" s="817"/>
      <c r="T72" s="817"/>
      <c r="U72" s="817"/>
      <c r="V72" s="817">
        <v>42</v>
      </c>
      <c r="W72" s="817"/>
      <c r="X72" s="817"/>
      <c r="Y72" s="817"/>
      <c r="Z72" s="817"/>
      <c r="AA72" s="817">
        <v>1</v>
      </c>
      <c r="AB72" s="817"/>
      <c r="AC72" s="817"/>
      <c r="AD72" s="817"/>
      <c r="AE72" s="817"/>
      <c r="AF72" s="817">
        <v>0</v>
      </c>
      <c r="AG72" s="817"/>
      <c r="AH72" s="817"/>
      <c r="AI72" s="817"/>
      <c r="AJ72" s="817"/>
      <c r="AK72" s="817">
        <v>0</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997</v>
      </c>
      <c r="R73" s="817"/>
      <c r="S73" s="817"/>
      <c r="T73" s="817"/>
      <c r="U73" s="817"/>
      <c r="V73" s="817">
        <v>947</v>
      </c>
      <c r="W73" s="817"/>
      <c r="X73" s="817"/>
      <c r="Y73" s="817"/>
      <c r="Z73" s="817"/>
      <c r="AA73" s="817">
        <v>50</v>
      </c>
      <c r="AB73" s="817"/>
      <c r="AC73" s="817"/>
      <c r="AD73" s="817"/>
      <c r="AE73" s="817"/>
      <c r="AF73" s="817">
        <v>50</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553</v>
      </c>
      <c r="C74" s="861"/>
      <c r="D74" s="861"/>
      <c r="E74" s="861"/>
      <c r="F74" s="861"/>
      <c r="G74" s="861"/>
      <c r="H74" s="861"/>
      <c r="I74" s="861"/>
      <c r="J74" s="861"/>
      <c r="K74" s="861"/>
      <c r="L74" s="861"/>
      <c r="M74" s="861"/>
      <c r="N74" s="861"/>
      <c r="O74" s="861"/>
      <c r="P74" s="862"/>
      <c r="Q74" s="863">
        <v>259339</v>
      </c>
      <c r="R74" s="817"/>
      <c r="S74" s="817"/>
      <c r="T74" s="817"/>
      <c r="U74" s="817"/>
      <c r="V74" s="817">
        <v>254515</v>
      </c>
      <c r="W74" s="817"/>
      <c r="X74" s="817"/>
      <c r="Y74" s="817"/>
      <c r="Z74" s="817"/>
      <c r="AA74" s="817">
        <v>4824</v>
      </c>
      <c r="AB74" s="817"/>
      <c r="AC74" s="817"/>
      <c r="AD74" s="817"/>
      <c r="AE74" s="817"/>
      <c r="AF74" s="817">
        <v>4824</v>
      </c>
      <c r="AG74" s="817"/>
      <c r="AH74" s="817"/>
      <c r="AI74" s="817"/>
      <c r="AJ74" s="817"/>
      <c r="AK74" s="817">
        <v>1141</v>
      </c>
      <c r="AL74" s="817"/>
      <c r="AM74" s="817"/>
      <c r="AN74" s="817"/>
      <c r="AO74" s="817"/>
      <c r="AP74" s="817">
        <v>0</v>
      </c>
      <c r="AQ74" s="817"/>
      <c r="AR74" s="817"/>
      <c r="AS74" s="817"/>
      <c r="AT74" s="817"/>
      <c r="AU74" s="817">
        <v>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554</v>
      </c>
      <c r="C75" s="861"/>
      <c r="D75" s="861"/>
      <c r="E75" s="861"/>
      <c r="F75" s="861"/>
      <c r="G75" s="861"/>
      <c r="H75" s="861"/>
      <c r="I75" s="861"/>
      <c r="J75" s="861"/>
      <c r="K75" s="861"/>
      <c r="L75" s="861"/>
      <c r="M75" s="861"/>
      <c r="N75" s="861"/>
      <c r="O75" s="861"/>
      <c r="P75" s="862"/>
      <c r="Q75" s="864">
        <v>2480</v>
      </c>
      <c r="R75" s="865"/>
      <c r="S75" s="865"/>
      <c r="T75" s="865"/>
      <c r="U75" s="821"/>
      <c r="V75" s="866">
        <v>2433</v>
      </c>
      <c r="W75" s="865"/>
      <c r="X75" s="865"/>
      <c r="Y75" s="865"/>
      <c r="Z75" s="821"/>
      <c r="AA75" s="866">
        <v>47</v>
      </c>
      <c r="AB75" s="865"/>
      <c r="AC75" s="865"/>
      <c r="AD75" s="865"/>
      <c r="AE75" s="821"/>
      <c r="AF75" s="866">
        <v>47</v>
      </c>
      <c r="AG75" s="865"/>
      <c r="AH75" s="865"/>
      <c r="AI75" s="865"/>
      <c r="AJ75" s="821"/>
      <c r="AK75" s="866">
        <v>0</v>
      </c>
      <c r="AL75" s="865"/>
      <c r="AM75" s="865"/>
      <c r="AN75" s="865"/>
      <c r="AO75" s="821"/>
      <c r="AP75" s="866">
        <v>1072</v>
      </c>
      <c r="AQ75" s="865"/>
      <c r="AR75" s="865"/>
      <c r="AS75" s="865"/>
      <c r="AT75" s="821"/>
      <c r="AU75" s="866">
        <v>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560</v>
      </c>
      <c r="C76" s="861"/>
      <c r="D76" s="861"/>
      <c r="E76" s="861"/>
      <c r="F76" s="861"/>
      <c r="G76" s="861"/>
      <c r="H76" s="861"/>
      <c r="I76" s="861"/>
      <c r="J76" s="861"/>
      <c r="K76" s="861"/>
      <c r="L76" s="861"/>
      <c r="M76" s="861"/>
      <c r="N76" s="861"/>
      <c r="O76" s="861"/>
      <c r="P76" s="862"/>
      <c r="Q76" s="864">
        <v>1313</v>
      </c>
      <c r="R76" s="865"/>
      <c r="S76" s="865"/>
      <c r="T76" s="865"/>
      <c r="U76" s="821"/>
      <c r="V76" s="866">
        <v>1199</v>
      </c>
      <c r="W76" s="865"/>
      <c r="X76" s="865"/>
      <c r="Y76" s="865"/>
      <c r="Z76" s="821"/>
      <c r="AA76" s="866">
        <v>114</v>
      </c>
      <c r="AB76" s="865"/>
      <c r="AC76" s="865"/>
      <c r="AD76" s="865"/>
      <c r="AE76" s="821"/>
      <c r="AF76" s="866">
        <v>114</v>
      </c>
      <c r="AG76" s="865"/>
      <c r="AH76" s="865"/>
      <c r="AI76" s="865"/>
      <c r="AJ76" s="821"/>
      <c r="AK76" s="866">
        <v>0</v>
      </c>
      <c r="AL76" s="865"/>
      <c r="AM76" s="865"/>
      <c r="AN76" s="865"/>
      <c r="AO76" s="821"/>
      <c r="AP76" s="866">
        <v>724</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278681</v>
      </c>
      <c r="AB110" s="887"/>
      <c r="AC110" s="887"/>
      <c r="AD110" s="887"/>
      <c r="AE110" s="888"/>
      <c r="AF110" s="889">
        <v>286790</v>
      </c>
      <c r="AG110" s="887"/>
      <c r="AH110" s="887"/>
      <c r="AI110" s="887"/>
      <c r="AJ110" s="888"/>
      <c r="AK110" s="889">
        <v>287206</v>
      </c>
      <c r="AL110" s="887"/>
      <c r="AM110" s="887"/>
      <c r="AN110" s="887"/>
      <c r="AO110" s="888"/>
      <c r="AP110" s="890">
        <v>12.7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3209359</v>
      </c>
      <c r="BR110" s="918"/>
      <c r="BS110" s="918"/>
      <c r="BT110" s="918"/>
      <c r="BU110" s="918"/>
      <c r="BV110" s="918">
        <v>3345259</v>
      </c>
      <c r="BW110" s="918"/>
      <c r="BX110" s="918"/>
      <c r="BY110" s="918"/>
      <c r="BZ110" s="918"/>
      <c r="CA110" s="918">
        <v>3494427</v>
      </c>
      <c r="CB110" s="918"/>
      <c r="CC110" s="918"/>
      <c r="CD110" s="918"/>
      <c r="CE110" s="918"/>
      <c r="CF110" s="931">
        <v>154.30000000000001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3530</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1594085</v>
      </c>
      <c r="BR112" s="913"/>
      <c r="BS112" s="913"/>
      <c r="BT112" s="913"/>
      <c r="BU112" s="913"/>
      <c r="BV112" s="913">
        <v>1602612</v>
      </c>
      <c r="BW112" s="913"/>
      <c r="BX112" s="913"/>
      <c r="BY112" s="913"/>
      <c r="BZ112" s="913"/>
      <c r="CA112" s="913">
        <v>1551647</v>
      </c>
      <c r="CB112" s="913"/>
      <c r="CC112" s="913"/>
      <c r="CD112" s="913"/>
      <c r="CE112" s="913"/>
      <c r="CF112" s="907">
        <v>68.5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107877</v>
      </c>
      <c r="AB113" s="925"/>
      <c r="AC113" s="925"/>
      <c r="AD113" s="925"/>
      <c r="AE113" s="926"/>
      <c r="AF113" s="927">
        <v>100950</v>
      </c>
      <c r="AG113" s="925"/>
      <c r="AH113" s="925"/>
      <c r="AI113" s="925"/>
      <c r="AJ113" s="926"/>
      <c r="AK113" s="927">
        <v>111592</v>
      </c>
      <c r="AL113" s="925"/>
      <c r="AM113" s="925"/>
      <c r="AN113" s="925"/>
      <c r="AO113" s="926"/>
      <c r="AP113" s="928">
        <v>4.9000000000000004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203556</v>
      </c>
      <c r="BR113" s="913"/>
      <c r="BS113" s="913"/>
      <c r="BT113" s="913"/>
      <c r="BU113" s="913"/>
      <c r="BV113" s="913">
        <v>202235</v>
      </c>
      <c r="BW113" s="913"/>
      <c r="BX113" s="913"/>
      <c r="BY113" s="913"/>
      <c r="BZ113" s="913"/>
      <c r="CA113" s="913">
        <v>188977</v>
      </c>
      <c r="CB113" s="913"/>
      <c r="CC113" s="913"/>
      <c r="CD113" s="913"/>
      <c r="CE113" s="913"/>
      <c r="CF113" s="907">
        <v>8.3000000000000007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9765</v>
      </c>
      <c r="AB114" s="946"/>
      <c r="AC114" s="946"/>
      <c r="AD114" s="946"/>
      <c r="AE114" s="947"/>
      <c r="AF114" s="948">
        <v>10676</v>
      </c>
      <c r="AG114" s="946"/>
      <c r="AH114" s="946"/>
      <c r="AI114" s="946"/>
      <c r="AJ114" s="947"/>
      <c r="AK114" s="948">
        <v>20105</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335495</v>
      </c>
      <c r="BR114" s="913"/>
      <c r="BS114" s="913"/>
      <c r="BT114" s="913"/>
      <c r="BU114" s="913"/>
      <c r="BV114" s="913">
        <v>314919</v>
      </c>
      <c r="BW114" s="913"/>
      <c r="BX114" s="913"/>
      <c r="BY114" s="913"/>
      <c r="BZ114" s="913"/>
      <c r="CA114" s="913">
        <v>289555</v>
      </c>
      <c r="CB114" s="913"/>
      <c r="CC114" s="913"/>
      <c r="CD114" s="913"/>
      <c r="CE114" s="913"/>
      <c r="CF114" s="907">
        <v>12.8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3604</v>
      </c>
      <c r="AB115" s="925"/>
      <c r="AC115" s="925"/>
      <c r="AD115" s="925"/>
      <c r="AE115" s="926"/>
      <c r="AF115" s="927">
        <v>3551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26</v>
      </c>
      <c r="AG116" s="946"/>
      <c r="AH116" s="946"/>
      <c r="AI116" s="946"/>
      <c r="AJ116" s="947"/>
      <c r="AK116" s="948">
        <v>73</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3530</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399927</v>
      </c>
      <c r="AB117" s="966"/>
      <c r="AC117" s="966"/>
      <c r="AD117" s="966"/>
      <c r="AE117" s="967"/>
      <c r="AF117" s="968">
        <v>401993</v>
      </c>
      <c r="AG117" s="966"/>
      <c r="AH117" s="966"/>
      <c r="AI117" s="966"/>
      <c r="AJ117" s="967"/>
      <c r="AK117" s="968">
        <v>418976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5346025</v>
      </c>
      <c r="BR119" s="987"/>
      <c r="BS119" s="987"/>
      <c r="BT119" s="987"/>
      <c r="BU119" s="987"/>
      <c r="BV119" s="987">
        <v>5465025</v>
      </c>
      <c r="BW119" s="987"/>
      <c r="BX119" s="987"/>
      <c r="BY119" s="987"/>
      <c r="BZ119" s="987"/>
      <c r="CA119" s="987">
        <v>5524606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2735231</v>
      </c>
      <c r="BR120" s="918"/>
      <c r="BS120" s="918"/>
      <c r="BT120" s="918"/>
      <c r="BU120" s="918"/>
      <c r="BV120" s="918">
        <v>2562687</v>
      </c>
      <c r="BW120" s="918"/>
      <c r="BX120" s="918"/>
      <c r="BY120" s="918"/>
      <c r="BZ120" s="918"/>
      <c r="CA120" s="918">
        <v>2033547</v>
      </c>
      <c r="CB120" s="918"/>
      <c r="CC120" s="918"/>
      <c r="CD120" s="918"/>
      <c r="CE120" s="918"/>
      <c r="CF120" s="931">
        <v>89.8</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1222362</v>
      </c>
      <c r="DR120" s="918"/>
      <c r="DS120" s="918"/>
      <c r="DT120" s="918"/>
      <c r="DU120" s="918"/>
      <c r="DV120" s="919">
        <v>54</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375587</v>
      </c>
      <c r="DH121" s="913"/>
      <c r="DI121" s="913"/>
      <c r="DJ121" s="913"/>
      <c r="DK121" s="913"/>
      <c r="DL121" s="913">
        <v>355611</v>
      </c>
      <c r="DM121" s="913"/>
      <c r="DN121" s="913"/>
      <c r="DO121" s="913"/>
      <c r="DP121" s="913"/>
      <c r="DQ121" s="913">
        <v>329285</v>
      </c>
      <c r="DR121" s="913"/>
      <c r="DS121" s="913"/>
      <c r="DT121" s="913"/>
      <c r="DU121" s="913"/>
      <c r="DV121" s="914">
        <v>14.5</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2907693</v>
      </c>
      <c r="BR122" s="987"/>
      <c r="BS122" s="987"/>
      <c r="BT122" s="987"/>
      <c r="BU122" s="987"/>
      <c r="BV122" s="987">
        <v>2980324</v>
      </c>
      <c r="BW122" s="987"/>
      <c r="BX122" s="987"/>
      <c r="BY122" s="987"/>
      <c r="BZ122" s="987"/>
      <c r="CA122" s="987">
        <v>3105187</v>
      </c>
      <c r="CB122" s="987"/>
      <c r="CC122" s="987"/>
      <c r="CD122" s="987"/>
      <c r="CE122" s="987"/>
      <c r="CF122" s="1004">
        <v>137.1</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3604</v>
      </c>
      <c r="AB123" s="946"/>
      <c r="AC123" s="946"/>
      <c r="AD123" s="946"/>
      <c r="AE123" s="947"/>
      <c r="AF123" s="948">
        <v>3551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5642924</v>
      </c>
      <c r="BR123" s="1051"/>
      <c r="BS123" s="1051"/>
      <c r="BT123" s="1051"/>
      <c r="BU123" s="1051"/>
      <c r="BV123" s="1051">
        <v>5543011</v>
      </c>
      <c r="BW123" s="1051"/>
      <c r="BX123" s="1051"/>
      <c r="BY123" s="1051"/>
      <c r="BZ123" s="1051"/>
      <c r="CA123" s="1051">
        <v>5138734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v>17</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1218498</v>
      </c>
      <c r="DH124" s="973"/>
      <c r="DI124" s="973"/>
      <c r="DJ124" s="973"/>
      <c r="DK124" s="974"/>
      <c r="DL124" s="972">
        <v>1247001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121</v>
      </c>
      <c r="AB128" s="1033"/>
      <c r="AC128" s="1033"/>
      <c r="AD128" s="1033"/>
      <c r="AE128" s="1034"/>
      <c r="AF128" s="1035" t="s">
        <v>121</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2448976</v>
      </c>
      <c r="AB129" s="946"/>
      <c r="AC129" s="946"/>
      <c r="AD129" s="946"/>
      <c r="AE129" s="947"/>
      <c r="AF129" s="948">
        <v>2458640</v>
      </c>
      <c r="AG129" s="946"/>
      <c r="AH129" s="946"/>
      <c r="AI129" s="946"/>
      <c r="AJ129" s="947"/>
      <c r="AK129" s="948">
        <v>2497834</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246554</v>
      </c>
      <c r="AB130" s="946"/>
      <c r="AC130" s="946"/>
      <c r="AD130" s="946"/>
      <c r="AE130" s="947"/>
      <c r="AF130" s="948">
        <v>237639</v>
      </c>
      <c r="AG130" s="946"/>
      <c r="AH130" s="946"/>
      <c r="AI130" s="946"/>
      <c r="AJ130" s="947"/>
      <c r="AK130" s="948">
        <v>233275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2202422</v>
      </c>
      <c r="AB131" s="973"/>
      <c r="AC131" s="973"/>
      <c r="AD131" s="973"/>
      <c r="AE131" s="974"/>
      <c r="AF131" s="972">
        <v>2221001</v>
      </c>
      <c r="AG131" s="973"/>
      <c r="AH131" s="973"/>
      <c r="AI131" s="973"/>
      <c r="AJ131" s="974"/>
      <c r="AK131" s="972">
        <v>2264559</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17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6.9638334520000003</v>
      </c>
      <c r="AB132" s="1084"/>
      <c r="AC132" s="1084"/>
      <c r="AD132" s="1084"/>
      <c r="AE132" s="1085"/>
      <c r="AF132" s="1086">
        <v>7.399996668</v>
      </c>
      <c r="AG132" s="1084"/>
      <c r="AH132" s="1084"/>
      <c r="AI132" s="1084"/>
      <c r="AJ132" s="1085"/>
      <c r="AK132" s="1086">
        <v>8.2003162649999997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5.5</v>
      </c>
      <c r="AB133" s="1067"/>
      <c r="AC133" s="1067"/>
      <c r="AD133" s="1067"/>
      <c r="AE133" s="1068"/>
      <c r="AF133" s="1066">
        <v>6.4</v>
      </c>
      <c r="AG133" s="1067"/>
      <c r="AH133" s="1067"/>
      <c r="AI133" s="1067"/>
      <c r="AJ133" s="1068"/>
      <c r="AK133" s="1066">
        <v>7.5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8K0YdAO4LZp0esLQu4R77icV6zSdwwosZ3Ayw4BKnlfcwsL4/tLLITYCQxh7JWdUZCaAB5nNGWsPXwEU7QZLA==" saltValue="QH3ZvqIYjqhC5DJLKgU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DgyczC36Kfq70gbKNV9kZojns9WJ6Fq1dX5TwGgQPEdsAZUBcZeNlSWZe30u/LjyyPJvx/qN8mRbfm3Nl951w==" saltValue="1uXXg42xP12S20BLhL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pLve563zLKwCO8xAqs/WSrTxECj97LbWuWDnTwGjbgctA+syivS5UyeMkrbXIJ2dgv9M0pnnp99WdSUQl5Q==" saltValue="c3t8kmfjjzHizrA+OVI+x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8"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835115</v>
      </c>
      <c r="AP9" s="262">
        <v>144434</v>
      </c>
      <c r="AQ9" s="263">
        <v>154424</v>
      </c>
      <c r="AR9" s="264">
        <v>-6.5</v>
      </c>
    </row>
    <row r="10" spans="1:46" ht="13.5" customHeight="1" x14ac:dyDescent="0.15">
      <c r="A10" s="247"/>
      <c r="AK10" s="1103" t="s">
        <v>485</v>
      </c>
      <c r="AL10" s="1104"/>
      <c r="AM10" s="1104"/>
      <c r="AN10" s="1105"/>
      <c r="AO10" s="265">
        <v>144884</v>
      </c>
      <c r="AP10" s="265">
        <v>25058</v>
      </c>
      <c r="AQ10" s="266">
        <v>18194</v>
      </c>
      <c r="AR10" s="267">
        <v>37.700000000000003</v>
      </c>
    </row>
    <row r="11" spans="1:46" ht="13.5" customHeight="1" x14ac:dyDescent="0.15">
      <c r="A11" s="247"/>
      <c r="AK11" s="1103" t="s">
        <v>486</v>
      </c>
      <c r="AL11" s="1104"/>
      <c r="AM11" s="1104"/>
      <c r="AN11" s="1105"/>
      <c r="AO11" s="265" t="s">
        <v>487</v>
      </c>
      <c r="AP11" s="265" t="s">
        <v>487</v>
      </c>
      <c r="AQ11" s="266">
        <v>1285</v>
      </c>
      <c r="AR11" s="267" t="s">
        <v>487</v>
      </c>
    </row>
    <row r="12" spans="1:46" ht="13.5" customHeight="1" x14ac:dyDescent="0.15">
      <c r="A12" s="247"/>
      <c r="AK12" s="1103" t="s">
        <v>488</v>
      </c>
      <c r="AL12" s="1104"/>
      <c r="AM12" s="1104"/>
      <c r="AN12" s="1105"/>
      <c r="AO12" s="265" t="s">
        <v>487</v>
      </c>
      <c r="AP12" s="265" t="s">
        <v>487</v>
      </c>
      <c r="AQ12" s="266" t="s">
        <v>487</v>
      </c>
      <c r="AR12" s="267" t="s">
        <v>487</v>
      </c>
    </row>
    <row r="13" spans="1:46" ht="13.5" customHeight="1" x14ac:dyDescent="0.15">
      <c r="A13" s="247"/>
      <c r="AK13" s="1103" t="s">
        <v>489</v>
      </c>
      <c r="AL13" s="1104"/>
      <c r="AM13" s="1104"/>
      <c r="AN13" s="1105"/>
      <c r="AO13" s="265">
        <v>36350</v>
      </c>
      <c r="AP13" s="265">
        <v>6287</v>
      </c>
      <c r="AQ13" s="266">
        <v>5735</v>
      </c>
      <c r="AR13" s="267">
        <v>9.6</v>
      </c>
    </row>
    <row r="14" spans="1:46" ht="13.5" customHeight="1" x14ac:dyDescent="0.15">
      <c r="A14" s="247"/>
      <c r="AK14" s="1103" t="s">
        <v>490</v>
      </c>
      <c r="AL14" s="1104"/>
      <c r="AM14" s="1104"/>
      <c r="AN14" s="1105"/>
      <c r="AO14" s="265">
        <v>17428</v>
      </c>
      <c r="AP14" s="265">
        <v>3014</v>
      </c>
      <c r="AQ14" s="266">
        <v>2950</v>
      </c>
      <c r="AR14" s="267">
        <v>2.2000000000000002</v>
      </c>
    </row>
    <row r="15" spans="1:46" ht="13.5" customHeight="1" x14ac:dyDescent="0.15">
      <c r="A15" s="247"/>
      <c r="AK15" s="1106" t="s">
        <v>491</v>
      </c>
      <c r="AL15" s="1107"/>
      <c r="AM15" s="1107"/>
      <c r="AN15" s="1108"/>
      <c r="AO15" s="265">
        <v>-54072</v>
      </c>
      <c r="AP15" s="265">
        <v>-9352</v>
      </c>
      <c r="AQ15" s="266">
        <v>-9110</v>
      </c>
      <c r="AR15" s="267">
        <v>2.7</v>
      </c>
    </row>
    <row r="16" spans="1:46" x14ac:dyDescent="0.15">
      <c r="A16" s="247"/>
      <c r="AK16" s="1106" t="s">
        <v>177</v>
      </c>
      <c r="AL16" s="1107"/>
      <c r="AM16" s="1107"/>
      <c r="AN16" s="1108"/>
      <c r="AO16" s="265">
        <v>979705</v>
      </c>
      <c r="AP16" s="265">
        <v>169441</v>
      </c>
      <c r="AQ16" s="266">
        <v>173477</v>
      </c>
      <c r="AR16" s="267">
        <v>-2.2999999999999998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11.41</v>
      </c>
      <c r="AP21" s="278">
        <v>14.28</v>
      </c>
      <c r="AQ21" s="279">
        <v>-2.87</v>
      </c>
      <c r="AS21" s="280"/>
      <c r="AT21" s="276"/>
    </row>
    <row r="22" spans="1:46" s="248" customFormat="1" x14ac:dyDescent="0.15">
      <c r="A22" s="276"/>
      <c r="AK22" s="1109" t="s">
        <v>497</v>
      </c>
      <c r="AL22" s="1110"/>
      <c r="AM22" s="1110"/>
      <c r="AN22" s="1111"/>
      <c r="AO22" s="281">
        <v>99.3</v>
      </c>
      <c r="AP22" s="282">
        <v>96</v>
      </c>
      <c r="AQ22" s="283">
        <v>3.3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287206</v>
      </c>
      <c r="AP32" s="291">
        <v>49672</v>
      </c>
      <c r="AQ32" s="292">
        <v>83140</v>
      </c>
      <c r="AR32" s="293">
        <v>-40.299999999999997</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t="s">
        <v>487</v>
      </c>
      <c r="AR34" s="293" t="s">
        <v>487</v>
      </c>
    </row>
    <row r="35" spans="1:46" ht="27" customHeight="1" x14ac:dyDescent="0.15">
      <c r="A35" s="247"/>
      <c r="AK35" s="1117" t="s">
        <v>504</v>
      </c>
      <c r="AL35" s="1118"/>
      <c r="AM35" s="1118"/>
      <c r="AN35" s="1119"/>
      <c r="AO35" s="291">
        <v>111592</v>
      </c>
      <c r="AP35" s="291">
        <v>19300</v>
      </c>
      <c r="AQ35" s="292">
        <v>26106</v>
      </c>
      <c r="AR35" s="293">
        <v>-26.1</v>
      </c>
    </row>
    <row r="36" spans="1:46" ht="27" customHeight="1" x14ac:dyDescent="0.15">
      <c r="A36" s="247"/>
      <c r="AK36" s="1117" t="s">
        <v>505</v>
      </c>
      <c r="AL36" s="1118"/>
      <c r="AM36" s="1118"/>
      <c r="AN36" s="1119"/>
      <c r="AO36" s="291">
        <v>20105</v>
      </c>
      <c r="AP36" s="291">
        <v>3477</v>
      </c>
      <c r="AQ36" s="292">
        <v>4689</v>
      </c>
      <c r="AR36" s="293">
        <v>-25.8</v>
      </c>
    </row>
    <row r="37" spans="1:46" ht="13.5" customHeight="1" x14ac:dyDescent="0.15">
      <c r="A37" s="247"/>
      <c r="AK37" s="1117" t="s">
        <v>506</v>
      </c>
      <c r="AL37" s="1118"/>
      <c r="AM37" s="1118"/>
      <c r="AN37" s="1119"/>
      <c r="AO37" s="291" t="s">
        <v>487</v>
      </c>
      <c r="AP37" s="291" t="s">
        <v>487</v>
      </c>
      <c r="AQ37" s="292">
        <v>554</v>
      </c>
      <c r="AR37" s="293" t="s">
        <v>487</v>
      </c>
    </row>
    <row r="38" spans="1:46" ht="27" customHeight="1" x14ac:dyDescent="0.15">
      <c r="A38" s="247"/>
      <c r="AK38" s="1120" t="s">
        <v>507</v>
      </c>
      <c r="AL38" s="1121"/>
      <c r="AM38" s="1121"/>
      <c r="AN38" s="1122"/>
      <c r="AO38" s="294">
        <v>73</v>
      </c>
      <c r="AP38" s="294">
        <v>13</v>
      </c>
      <c r="AQ38" s="295">
        <v>7</v>
      </c>
      <c r="AR38" s="283">
        <v>85.7</v>
      </c>
      <c r="AS38" s="290"/>
    </row>
    <row r="39" spans="1:46" x14ac:dyDescent="0.15">
      <c r="A39" s="247"/>
      <c r="AK39" s="1120" t="s">
        <v>508</v>
      </c>
      <c r="AL39" s="1121"/>
      <c r="AM39" s="1121"/>
      <c r="AN39" s="1122"/>
      <c r="AO39" s="291" t="s">
        <v>487</v>
      </c>
      <c r="AP39" s="291" t="s">
        <v>487</v>
      </c>
      <c r="AQ39" s="292">
        <v>-2038</v>
      </c>
      <c r="AR39" s="293" t="s">
        <v>487</v>
      </c>
      <c r="AS39" s="290"/>
    </row>
    <row r="40" spans="1:46" ht="27" customHeight="1" x14ac:dyDescent="0.15">
      <c r="A40" s="247"/>
      <c r="AK40" s="1117" t="s">
        <v>509</v>
      </c>
      <c r="AL40" s="1118"/>
      <c r="AM40" s="1118"/>
      <c r="AN40" s="1119"/>
      <c r="AO40" s="291">
        <v>-233275</v>
      </c>
      <c r="AP40" s="291">
        <v>-40345</v>
      </c>
      <c r="AQ40" s="292">
        <v>-74354</v>
      </c>
      <c r="AR40" s="293">
        <v>-45.7</v>
      </c>
      <c r="AS40" s="290"/>
    </row>
    <row r="41" spans="1:46" x14ac:dyDescent="0.15">
      <c r="A41" s="247"/>
      <c r="AK41" s="1123" t="s">
        <v>287</v>
      </c>
      <c r="AL41" s="1124"/>
      <c r="AM41" s="1124"/>
      <c r="AN41" s="1125"/>
      <c r="AO41" s="291">
        <v>185701</v>
      </c>
      <c r="AP41" s="291">
        <v>32117</v>
      </c>
      <c r="AQ41" s="292">
        <v>38106</v>
      </c>
      <c r="AR41" s="293">
        <v>-15.7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459852</v>
      </c>
      <c r="AN51" s="313">
        <v>73600</v>
      </c>
      <c r="AO51" s="314">
        <v>16.399999999999999</v>
      </c>
      <c r="AP51" s="315">
        <v>126525</v>
      </c>
      <c r="AQ51" s="316">
        <v>0.2</v>
      </c>
      <c r="AR51" s="317">
        <v>16.2</v>
      </c>
    </row>
    <row r="52" spans="1:44" x14ac:dyDescent="0.15">
      <c r="A52" s="247"/>
      <c r="AK52" s="318"/>
      <c r="AL52" s="319" t="s">
        <v>519</v>
      </c>
      <c r="AM52" s="320">
        <v>242885</v>
      </c>
      <c r="AN52" s="321">
        <v>38874</v>
      </c>
      <c r="AO52" s="322">
        <v>7</v>
      </c>
      <c r="AP52" s="323">
        <v>67052</v>
      </c>
      <c r="AQ52" s="324">
        <v>18.100000000000001</v>
      </c>
      <c r="AR52" s="325">
        <v>-11.1</v>
      </c>
    </row>
    <row r="53" spans="1:44" x14ac:dyDescent="0.15">
      <c r="A53" s="247"/>
      <c r="AK53" s="303" t="s">
        <v>520</v>
      </c>
      <c r="AL53" s="304"/>
      <c r="AM53" s="312">
        <v>370882</v>
      </c>
      <c r="AN53" s="313">
        <v>60286</v>
      </c>
      <c r="AO53" s="314">
        <v>-18.100000000000001</v>
      </c>
      <c r="AP53" s="315">
        <v>122054</v>
      </c>
      <c r="AQ53" s="316">
        <v>-3.5</v>
      </c>
      <c r="AR53" s="317">
        <v>-14.6</v>
      </c>
    </row>
    <row r="54" spans="1:44" x14ac:dyDescent="0.15">
      <c r="A54" s="247"/>
      <c r="AK54" s="318"/>
      <c r="AL54" s="319" t="s">
        <v>519</v>
      </c>
      <c r="AM54" s="320">
        <v>178399</v>
      </c>
      <c r="AN54" s="321">
        <v>28999</v>
      </c>
      <c r="AO54" s="322">
        <v>-25.4</v>
      </c>
      <c r="AP54" s="323">
        <v>68298</v>
      </c>
      <c r="AQ54" s="324">
        <v>1.9</v>
      </c>
      <c r="AR54" s="325">
        <v>-27.3</v>
      </c>
    </row>
    <row r="55" spans="1:44" x14ac:dyDescent="0.15">
      <c r="A55" s="247"/>
      <c r="AK55" s="303" t="s">
        <v>521</v>
      </c>
      <c r="AL55" s="304"/>
      <c r="AM55" s="312">
        <v>677972</v>
      </c>
      <c r="AN55" s="313">
        <v>113297</v>
      </c>
      <c r="AO55" s="314">
        <v>87.9</v>
      </c>
      <c r="AP55" s="315">
        <v>111644</v>
      </c>
      <c r="AQ55" s="316">
        <v>-8.5</v>
      </c>
      <c r="AR55" s="317">
        <v>96.4</v>
      </c>
    </row>
    <row r="56" spans="1:44" x14ac:dyDescent="0.15">
      <c r="A56" s="247"/>
      <c r="AK56" s="318"/>
      <c r="AL56" s="319" t="s">
        <v>519</v>
      </c>
      <c r="AM56" s="320">
        <v>223028</v>
      </c>
      <c r="AN56" s="321">
        <v>37271</v>
      </c>
      <c r="AO56" s="322">
        <v>28.5</v>
      </c>
      <c r="AP56" s="323">
        <v>66606</v>
      </c>
      <c r="AQ56" s="324">
        <v>-2.5</v>
      </c>
      <c r="AR56" s="325">
        <v>31</v>
      </c>
    </row>
    <row r="57" spans="1:44" x14ac:dyDescent="0.15">
      <c r="A57" s="247"/>
      <c r="AK57" s="303" t="s">
        <v>522</v>
      </c>
      <c r="AL57" s="304"/>
      <c r="AM57" s="312">
        <v>1021181</v>
      </c>
      <c r="AN57" s="313">
        <v>173199</v>
      </c>
      <c r="AO57" s="314">
        <v>52.9</v>
      </c>
      <c r="AP57" s="315">
        <v>127917</v>
      </c>
      <c r="AQ57" s="316">
        <v>14.6</v>
      </c>
      <c r="AR57" s="317">
        <v>38.299999999999997</v>
      </c>
    </row>
    <row r="58" spans="1:44" x14ac:dyDescent="0.15">
      <c r="A58" s="247"/>
      <c r="AK58" s="318"/>
      <c r="AL58" s="319" t="s">
        <v>519</v>
      </c>
      <c r="AM58" s="320">
        <v>185331</v>
      </c>
      <c r="AN58" s="321">
        <v>31433</v>
      </c>
      <c r="AO58" s="322">
        <v>-15.7</v>
      </c>
      <c r="AP58" s="323">
        <v>69746</v>
      </c>
      <c r="AQ58" s="324">
        <v>4.7</v>
      </c>
      <c r="AR58" s="325">
        <v>-20.399999999999999</v>
      </c>
    </row>
    <row r="59" spans="1:44" x14ac:dyDescent="0.15">
      <c r="A59" s="247"/>
      <c r="AK59" s="303" t="s">
        <v>523</v>
      </c>
      <c r="AL59" s="304"/>
      <c r="AM59" s="312">
        <v>1193258</v>
      </c>
      <c r="AN59" s="313">
        <v>206375</v>
      </c>
      <c r="AO59" s="314">
        <v>19.2</v>
      </c>
      <c r="AP59" s="315">
        <v>135931</v>
      </c>
      <c r="AQ59" s="316">
        <v>6.3</v>
      </c>
      <c r="AR59" s="317">
        <v>12.9</v>
      </c>
    </row>
    <row r="60" spans="1:44" x14ac:dyDescent="0.15">
      <c r="A60" s="247"/>
      <c r="AK60" s="318"/>
      <c r="AL60" s="319" t="s">
        <v>519</v>
      </c>
      <c r="AM60" s="320">
        <v>272064</v>
      </c>
      <c r="AN60" s="321">
        <v>47054</v>
      </c>
      <c r="AO60" s="322">
        <v>49.7</v>
      </c>
      <c r="AP60" s="323">
        <v>75320</v>
      </c>
      <c r="AQ60" s="324">
        <v>8</v>
      </c>
      <c r="AR60" s="325">
        <v>41.7</v>
      </c>
    </row>
    <row r="61" spans="1:44" x14ac:dyDescent="0.15">
      <c r="A61" s="247"/>
      <c r="AK61" s="303" t="s">
        <v>524</v>
      </c>
      <c r="AL61" s="326"/>
      <c r="AM61" s="312">
        <v>744629</v>
      </c>
      <c r="AN61" s="313">
        <v>125351</v>
      </c>
      <c r="AO61" s="314">
        <v>31.7</v>
      </c>
      <c r="AP61" s="315">
        <v>124814</v>
      </c>
      <c r="AQ61" s="327">
        <v>1.8</v>
      </c>
      <c r="AR61" s="317">
        <v>29.9</v>
      </c>
    </row>
    <row r="62" spans="1:44" x14ac:dyDescent="0.15">
      <c r="A62" s="247"/>
      <c r="AK62" s="318"/>
      <c r="AL62" s="319" t="s">
        <v>519</v>
      </c>
      <c r="AM62" s="320">
        <v>220341</v>
      </c>
      <c r="AN62" s="321">
        <v>36726</v>
      </c>
      <c r="AO62" s="322">
        <v>8.8000000000000007</v>
      </c>
      <c r="AP62" s="323">
        <v>69404</v>
      </c>
      <c r="AQ62" s="324">
        <v>6</v>
      </c>
      <c r="AR62" s="325">
        <v>2.8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dyBO9X4Yi6mLUyBe/FL1XdY7/hjP1zTNfeLKKfKpU9HRWth8qo8XGEDNiqGv61U+/Y2rCIpuw3Un1cLwz/tg==" saltValue="zrfVh8rjhkS/EogfjSLV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50" zoomScaleNormal="5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k4hqV2bxZe0HKWzDe4iT57OhLKN6rP+Iie7ywHzonuiEMjwKtIqhQIVsVw6dg3Lk6+hjVsKIbqV5sWkiOZhDhQ==" saltValue="lrnBP7HLG6yxPliNVldCw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50" zoomScaleNormal="5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JU/UEvNyWsyB3Afu6z5SrbC8ugphXq+2nEYMNbw+sfWAhoUwx01IXRIw0DK8OiyyNHym67bw8CWbht592Pk3tw==" saltValue="PXVtrWVsKQ9iraXJSxOh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33.909999999999997</v>
      </c>
      <c r="G47" s="12">
        <v>39.450000000000003</v>
      </c>
      <c r="H47" s="12">
        <v>43.69</v>
      </c>
      <c r="I47" s="12">
        <v>35.39</v>
      </c>
      <c r="J47" s="13">
        <v>26.82</v>
      </c>
    </row>
    <row r="48" spans="2:10" ht="57.75" customHeight="1" x14ac:dyDescent="0.15">
      <c r="B48" s="14"/>
      <c r="C48" s="1128" t="s">
        <v>4</v>
      </c>
      <c r="D48" s="1128"/>
      <c r="E48" s="1129"/>
      <c r="F48" s="15">
        <v>11.3</v>
      </c>
      <c r="G48" s="16">
        <v>6.87</v>
      </c>
      <c r="H48" s="16">
        <v>5.9</v>
      </c>
      <c r="I48" s="16">
        <v>6.8</v>
      </c>
      <c r="J48" s="17">
        <v>7.18</v>
      </c>
    </row>
    <row r="49" spans="2:10" ht="57.75" customHeight="1" thickBot="1" x14ac:dyDescent="0.2">
      <c r="B49" s="18"/>
      <c r="C49" s="1130" t="s">
        <v>5</v>
      </c>
      <c r="D49" s="1130"/>
      <c r="E49" s="1131"/>
      <c r="F49" s="19">
        <v>13.67</v>
      </c>
      <c r="G49" s="20">
        <v>4.47</v>
      </c>
      <c r="H49" s="20">
        <v>2.61</v>
      </c>
      <c r="I49" s="20" t="s">
        <v>531</v>
      </c>
      <c r="J49" s="21" t="s">
        <v>532</v>
      </c>
    </row>
    <row r="50" spans="2:10" x14ac:dyDescent="0.15"/>
  </sheetData>
  <sheetProtection algorithmName="SHA-512" hashValue="1WINy8esKxcwxP4zgjN20cHkLzfzt1TBXqbOGv0HnBJlZGeTaic0M5O0x2XW2K9JI62nI+81MODU4pSV9h9Sxw==" saltValue="tv34LzaOu3twv9QYEYzJ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