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23.31.191\共有\010_総務課\013_財政係\財政ファイル\財政係\財政用（共有ファイル）\2 【財政状況資料集関係】\R07（R6決算）\04_提出\"/>
    </mc:Choice>
  </mc:AlternateContent>
  <xr:revisionPtr revIDLastSave="0" documentId="13_ncr:1_{CB3A55DD-CE22-4757-93D9-D7479304AEB4}"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W35" i="10"/>
  <c r="BW36" i="10" s="1"/>
  <c r="BW37" i="10" s="1"/>
  <c r="BW38" i="10" s="1"/>
  <c r="BW39" i="10" s="1"/>
  <c r="BW40" i="10" s="1"/>
  <c r="BW41" i="10" s="1"/>
  <c r="BW42" i="10" s="1"/>
  <c r="BW43" i="10" s="1"/>
  <c r="BE35" i="10"/>
  <c r="CO34" i="10"/>
  <c r="CO35" i="10" s="1"/>
  <c r="CO36" i="10" s="1"/>
  <c r="CO37" i="10" s="1"/>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alcChain>
</file>

<file path=xl/sharedStrings.xml><?xml version="1.0" encoding="utf-8"?>
<sst xmlns="http://schemas.openxmlformats.org/spreadsheetml/2006/main" count="1065" uniqueCount="570">
  <si>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</si>
  <si>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</si>
  <si>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</si>
  <si>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</si>
  <si>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</si>
  <si>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</si>
  <si>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</si>
  <si>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</si>
  <si>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</si>
  <si>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</si>
  <si>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</si>
  <si>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</si>
  <si>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</si>
  <si>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</si>
  <si>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</si>
  <si>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</si>
  <si>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</si>
  <si>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</si>
  <si>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</si>
  <si>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</si>
  <si>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</si>
  <si>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</si>
  <si>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</si>
  <si>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</si>
  <si>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</si>
  <si>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</si>
  <si>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</si>
  <si>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</si>
  <si>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</si>
  <si>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</si>
  <si>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</si>
  <si>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</si>
  <si>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</si>
  <si>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</si>
  <si>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</si>
  <si>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</si>
  <si>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</si>
  <si>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</si>
  <si>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</si>
  <si>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</si>
  <si>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</si>
  <si>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</si>
  <si>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</si>
  <si>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</si>
  <si>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</si>
  <si>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</si>
  <si>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</si>
  <si>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</si>
  <si>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</si>
  <si>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</si>
  <si>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</si>
  <si>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</si>
  <si>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</si>
  <si>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</si>
  <si>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</si>
  <si>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</si>
  <si>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</si>
  <si>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</si>
  <si>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</si>
  <si>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</si>
  <si>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</si>
  <si>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</si>
  <si>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</si>
  <si>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</si>
  <si>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</si>
  <si>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</si>
  <si>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</si>
  <si>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</si>
  <si>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</si>
  <si>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</si>
  <si>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</si>
  <si>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</si>
  <si>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</si>
  <si>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</si>
  <si>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</si>
  <si>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</si>
  <si>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</si>
  <si>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</si>
  <si>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</si>
  <si>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</si>
  <si>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</si>
  <si>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</si>
  <si>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</si>
  <si>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</si>
  <si>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</si>
  <si>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</si>
  <si>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</si>
  <si>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</si>
  <si>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</si>
  <si>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</si>
  <si>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</si>
  <si>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</si>
  <si>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</si>
  <si>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</si>
  <si>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棚倉町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</si>
  <si>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</si>
  <si>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</si>
  <si>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</si>
  <si>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</si>
  <si>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</si>
  <si>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</si>
  <si>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</si>
  <si>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</si>
  <si>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</si>
  <si>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</si>
  <si>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</si>
  <si>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</si>
  <si>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</si>
  <si>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</si>
  <si>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</si>
  <si>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</si>
  <si>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</si>
  <si>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</si>
  <si>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</si>
  <si>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</si>
  <si>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</si>
  <si>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</si>
  <si>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</si>
  <si>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</si>
  <si>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</si>
  <si>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</si>
  <si>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</si>
  <si>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</si>
  <si>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</si>
  <si>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</si>
  <si>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</si>
  <si>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</si>
  <si>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</si>
  <si>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</si>
  <si>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</si>
  <si>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</si>
  <si>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</si>
  <si>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</si>
  <si>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</si>
  <si>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</si>
  <si>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</si>
  <si>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</si>
  <si>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</si>
  <si>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</si>
  <si>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</si>
  <si>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</si>
  <si>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</si>
  <si>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</si>
  <si>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</si>
  <si>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</si>
  <si>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</si>
  <si>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</si>
  <si>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</si>
  <si>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</si>
  <si>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</si>
  <si>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</si>
  <si>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</si>
  <si>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</si>
  <si>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</si>
  <si>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</si>
  <si>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</si>
  <si>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</si>
  <si>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</si>
  <si>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</si>
  <si>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</si>
  <si>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</si>
  <si>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</si>
  <si>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</si>
  <si>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</si>
  <si>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</si>
  <si>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</si>
  <si>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</si>
  <si>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</si>
  <si>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</si>
  <si>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</si>
  <si>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</si>
  <si>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</si>
  <si>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</si>
  <si>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</si>
  <si>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</si>
  <si>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</si>
  <si>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</si>
  <si>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</si>
  <si>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</si>
  <si>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</si>
  <si>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</si>
  <si>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</si>
  <si>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</si>
  <si>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</si>
  <si>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</si>
  <si>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</si>
  <si>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</si>
  <si>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</si>
  <si>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</si>
  <si>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</si>
  <si>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</si>
  <si>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</si>
  <si>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</si>
  <si>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</si>
  <si>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</si>
  <si>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</si>
  <si>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</si>
  <si>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</si>
  <si>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</si>
  <si>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</si>
  <si>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</si>
  <si>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</si>
  <si>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</si>
  <si>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福島県棚倉町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</si>
  <si>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</si>
  <si>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</si>
  <si>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</si>
  <si>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</si>
  <si>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</si>
  <si>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</si>
  <si>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</si>
  <si>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</si>
  <si>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</si>
  <si>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</si>
  <si>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</si>
  <si>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</si>
  <si>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</si>
  <si>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</si>
  <si>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</si>
  <si>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</si>
  <si>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</si>
  <si>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</si>
  <si>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</si>
  <si>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</si>
  <si>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</si>
  <si>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</si>
  <si>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</si>
  <si>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</si>
  <si>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</si>
  <si>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</si>
  <si>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</si>
  <si>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</si>
  <si>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</si>
  <si>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</si>
  <si>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</si>
  <si>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</si>
  <si>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</si>
  <si>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</si>
  <si>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</si>
  <si>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</si>
  <si>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</si>
  <si>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</si>
  <si>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</si>
  <si>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</si>
  <si>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</si>
  <si>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</si>
  <si>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</si>
  <si>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</si>
  <si>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</si>
  <si>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</si>
  <si>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</si>
  <si>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</si>
  <si>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</si>
  <si>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</si>
  <si>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</si>
  <si>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</si>
  <si>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</si>
  <si>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</si>
  <si>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</si>
  <si>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</si>
  <si>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</si>
  <si>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</si>
  <si>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</si>
  <si>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</si>
  <si>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</si>
  <si>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</si>
  <si>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</si>
  <si>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</si>
  <si>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</si>
  <si>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</si>
  <si>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</si>
  <si>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</si>
  <si>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</si>
  <si>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</si>
  <si>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</si>
  <si>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</si>
  <si>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</si>
  <si>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</si>
  <si>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</si>
  <si>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</si>
  <si>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</si>
  <si>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</si>
  <si>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</si>
  <si>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</si>
  <si>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</si>
  <si>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</si>
  <si>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</si>
  <si>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</si>
  <si>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</si>
  <si>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</si>
  <si>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</si>
  <si>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</si>
  <si>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</si>
  <si>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</si>
  <si>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</si>
  <si>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</si>
  <si>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</si>
  <si>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</si>
  <si>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</si>
  <si>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</si>
  <si>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</si>
  <si>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</si>
  <si>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</si>
  <si>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</si>
  <si>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</si>
  <si>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</si>
  <si>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</si>
  <si>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</si>
  <si>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</si>
  <si>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</si>
  <si>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</si>
  <si>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</si>
  <si>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</si>
  <si>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</si>
  <si>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</si>
  <si>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</si>
  <si>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</si>
  <si>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</si>
  <si>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</si>
  <si>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</si>
  <si>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</si>
  <si>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</si>
  <si>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</si>
  <si>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</si>
  <si>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</si>
  <si>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</si>
  <si>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</si>
  <si>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</si>
  <si>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</si>
  <si>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</si>
  <si>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</si>
  <si>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</si>
  <si>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</si>
  <si>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</si>
  <si>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</si>
  <si>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</si>
  <si>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</si>
  <si>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</si>
  <si>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</si>
  <si>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</si>
  <si>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</si>
  <si>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</si>
  <si>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</si>
  <si>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</si>
  <si>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</si>
  <si>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</si>
  <si>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</si>
  <si>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</si>
  <si>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</si>
  <si>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</si>
  <si>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</si>
  <si>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</si>
  <si>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</si>
  <si>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</si>
  <si>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福島県棚倉町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</si>
  <si>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</si>
  <si>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</si>
  <si>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</si>
  <si>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</si>
  <si>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</si>
  <si>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</si>
  <si>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</si>
  <si>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</si>
  <si>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</si>
  <si>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</si>
  <si>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</si>
  <si>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</si>
  <si>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</si>
  <si>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</si>
  <si>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</si>
  <si>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</si>
  <si>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</si>
  <si>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</si>
  <si>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</si>
  <si>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</si>
  <si>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</si>
  <si>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</si>
  <si>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</si>
  <si>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</si>
  <si>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</si>
  <si>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</si>
  <si>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</si>
  <si>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</si>
  <si>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</si>
  <si>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</si>
  <si>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</si>
  <si>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</si>
  <si>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</si>
  <si>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</si>
  <si>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</si>
  <si>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</si>
  <si>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</si>
  <si>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</si>
  <si>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</si>
  <si>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</si>
  <si>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</si>
  <si>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</si>
  <si>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</si>
  <si>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</si>
  <si>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</si>
  <si>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</si>
  <si>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</si>
  <si>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</si>
  <si>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</si>
  <si>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</si>
  <si>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</si>
  <si>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</si>
  <si>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</si>
  <si>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</si>
  <si>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</si>
  <si>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</si>
  <si>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</si>
  <si>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</si>
  <si>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</si>
  <si>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</si>
  <si>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</si>
  <si>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</si>
  <si>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</si>
  <si>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</si>
  <si>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</si>
  <si>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</si>
  <si>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</si>
  <si>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</si>
  <si>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</si>
  <si>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</si>
  <si>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</si>
  <si>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</si>
  <si>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</si>
  <si>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</si>
  <si>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</si>
  <si>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</si>
  <si>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</si>
  <si>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</si>
  <si>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</si>
  <si>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</si>
  <si>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</si>
  <si>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</si>
  <si>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</si>
  <si>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</si>
  <si>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</si>
  <si>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</si>
  <si>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</si>
  <si>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</si>
  <si>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</si>
  <si>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</si>
  <si>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</si>
  <si>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</si>
  <si>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</si>
  <si>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</si>
  <si>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</si>
  <si>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</si>
  <si>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</si>
  <si>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</si>
  <si>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</si>
  <si>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</si>
  <si>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</si>
  <si>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</si>
  <si>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</si>
  <si>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</si>
  <si>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</si>
  <si>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</si>
  <si>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</si>
  <si>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</si>
  <si>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</si>
  <si>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</si>
  <si>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</si>
  <si>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</si>
  <si>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</si>
  <si>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</si>
  <si>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</si>
  <si>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</si>
  <si>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</si>
  <si>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</si>
  <si>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</si>
  <si>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</si>
  <si>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</si>
  <si>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</si>
  <si>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</si>
  <si>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</si>
  <si>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</si>
  <si>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</si>
  <si>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</si>
  <si>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</si>
  <si>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</si>
  <si>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</si>
  <si>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</si>
  <si>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</si>
  <si>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</si>
  <si>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</si>
  <si>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</si>
  <si>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</si>
  <si>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</si>
  <si>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</si>
  <si>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</si>
  <si>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</si>
  <si>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</si>
  <si>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</si>
  <si>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</si>
  <si>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</si>
  <si>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</si>
  <si>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</si>
  <si>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</si>
  <si>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</si>
  <si>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</si>
  <si>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</si>
  <si>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</si>
  <si>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</si>
  <si>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</si>
  <si>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</si>
  <si>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</si>
  <si>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</si>
  <si>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</si>
  <si>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</si>
  <si>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</si>
  <si>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</si>
  <si>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</si>
  <si>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</si>
  <si>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</si>
  <si>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</si>
  <si>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</si>
  <si>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</si>
  <si>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</si>
  <si>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</si>
  <si>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</si>
  <si>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</si>
  <si>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</si>
  <si>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</si>
  <si>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</si>
  <si>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</si>
  <si>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</si>
  <si>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</si>
  <si>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0.07</t>
  </si>
  <si>
    <t>▲ 7.77</t>
  </si>
  <si>
    <t>▲ 1.11</t>
  </si>
  <si>
    <t>一般会計</t>
  </si>
  <si>
    <t>上水道事業会計</t>
  </si>
  <si>
    <t>介護保険特別会計</t>
  </si>
  <si>
    <t>国民健康保険特別会計</t>
  </si>
  <si>
    <t>下水道事業会計</t>
  </si>
  <si>
    <t>簡易水道事業会計</t>
  </si>
  <si>
    <t>後期高齢者医療特別会計</t>
  </si>
  <si>
    <t>霊園整備事業特別会計</t>
  </si>
  <si>
    <t>その他会計（赤字）</t>
  </si>
  <si>
    <t>その他会計（黒字）</t>
  </si>
  <si>
    <t>R02</t>
    <phoneticPr fontId="5"/>
  </si>
  <si>
    <t>R03</t>
    <phoneticPr fontId="5"/>
  </si>
  <si>
    <t>R04</t>
    <phoneticPr fontId="5"/>
  </si>
  <si>
    <t>R05</t>
    <phoneticPr fontId="5"/>
  </si>
  <si>
    <t>R06</t>
    <phoneticPr fontId="5"/>
  </si>
  <si>
    <t>-</t>
    <phoneticPr fontId="2"/>
  </si>
  <si>
    <t>東白衛生組合</t>
    <rPh sb="0" eb="1">
      <t>ヒガシ</t>
    </rPh>
    <rPh sb="1" eb="2">
      <t>シロ</t>
    </rPh>
    <rPh sb="2" eb="4">
      <t>エイセイ</t>
    </rPh>
    <rPh sb="4" eb="6">
      <t>クミアイ</t>
    </rPh>
    <phoneticPr fontId="39"/>
  </si>
  <si>
    <t>白河地方広域市町村圏整備組合　一般会計</t>
    <rPh sb="0" eb="2">
      <t>シラカワ</t>
    </rPh>
    <rPh sb="2" eb="4">
      <t>チホウ</t>
    </rPh>
    <rPh sb="4" eb="6">
      <t>コウイキ</t>
    </rPh>
    <rPh sb="6" eb="10">
      <t>シチョウソンケン</t>
    </rPh>
    <rPh sb="10" eb="14">
      <t>セイビクミアイ</t>
    </rPh>
    <rPh sb="15" eb="19">
      <t>イッパンカイケイ</t>
    </rPh>
    <phoneticPr fontId="39"/>
  </si>
  <si>
    <t>白河地方広域市町村圏整備組合　水道用水供給事業会計</t>
    <rPh sb="0" eb="2">
      <t>シラカワ</t>
    </rPh>
    <rPh sb="2" eb="4">
      <t>チホウ</t>
    </rPh>
    <rPh sb="4" eb="6">
      <t>コウイキ</t>
    </rPh>
    <rPh sb="6" eb="10">
      <t>シチョウソンケン</t>
    </rPh>
    <rPh sb="10" eb="14">
      <t>セイビクミアイ</t>
    </rPh>
    <rPh sb="15" eb="18">
      <t>スイドウヨウ</t>
    </rPh>
    <rPh sb="18" eb="19">
      <t>スイ</t>
    </rPh>
    <rPh sb="19" eb="21">
      <t>キョウキュウ</t>
    </rPh>
    <rPh sb="21" eb="23">
      <t>ジギョウ</t>
    </rPh>
    <rPh sb="23" eb="25">
      <t>カイケイ</t>
    </rPh>
    <phoneticPr fontId="39"/>
  </si>
  <si>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</si>
  <si>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トクベツ</t>
    </rPh>
    <rPh sb="22" eb="24">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</si>
  <si>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</si>
  <si>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</si>
  <si>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</si>
  <si>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</si>
  <si>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</si>
  <si>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（一財）棚倉町活性化協会</t>
    <rPh sb="1" eb="3">
      <t>イチザイ</t>
    </rPh>
    <rPh sb="4" eb="7">
      <t>タナグラマチ</t>
    </rPh>
    <rPh sb="7" eb="12">
      <t>カッセイカキョウカイ</t>
    </rPh>
    <phoneticPr fontId="39"/>
  </si>
  <si>
    <t>〇</t>
  </si>
  <si>
    <t>(株)ルネサンス棚倉</t>
    <rPh sb="0" eb="3">
      <t>カブ</t>
    </rPh>
    <rPh sb="8" eb="10">
      <t>タナグラ</t>
    </rPh>
    <phoneticPr fontId="39"/>
  </si>
  <si>
    <t>(株)まち工房たなぐら</t>
    <rPh sb="0" eb="3">
      <t>カブ</t>
    </rPh>
    <rPh sb="5" eb="7">
      <t>コウボウ</t>
    </rPh>
    <phoneticPr fontId="39"/>
  </si>
  <si>
    <t>白河地方土地開発公社</t>
    <rPh sb="0" eb="2">
      <t>シラカワ</t>
    </rPh>
    <rPh sb="2" eb="4">
      <t>チホウ</t>
    </rPh>
    <rPh sb="4" eb="6">
      <t>トチ</t>
    </rPh>
    <rPh sb="6" eb="8">
      <t>カイハツ</t>
    </rPh>
    <rPh sb="8" eb="10">
      <t>コウシャ</t>
    </rPh>
    <phoneticPr fontId="39"/>
  </si>
  <si>
    <t>地域振興基金</t>
    <rPh sb="0" eb="6">
      <t>チイキシンコウキキン</t>
    </rPh>
    <phoneticPr fontId="2"/>
  </si>
  <si>
    <t>スポーツ・レクリエーション基地整備建設基金</t>
    <rPh sb="13" eb="15">
      <t>キチ</t>
    </rPh>
    <rPh sb="15" eb="17">
      <t>セイビ</t>
    </rPh>
    <rPh sb="17" eb="19">
      <t>ケンセツ</t>
    </rPh>
    <rPh sb="19" eb="21">
      <t>キキン</t>
    </rPh>
    <phoneticPr fontId="2"/>
  </si>
  <si>
    <t>人材育成基金</t>
    <rPh sb="0" eb="6">
      <t>ジンザイイクセイキキン</t>
    </rPh>
    <phoneticPr fontId="2"/>
  </si>
  <si>
    <t>福祉基金</t>
    <rPh sb="0" eb="4">
      <t>フクシキキン</t>
    </rPh>
    <phoneticPr fontId="2"/>
  </si>
  <si>
    <t>公共施設整備・補修基金</t>
    <rPh sb="0" eb="4">
      <t>コウキョウシセツ</t>
    </rPh>
    <rPh sb="4" eb="6">
      <t>セイビ</t>
    </rPh>
    <rPh sb="7" eb="9">
      <t>ホシュウ</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</si>
</sst>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0" borderId="109" xfId="15"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0" fontId="34" fillId="0" borderId="100" xfId="15" applyFont="1" applyBorder="1" applyAlignment="1" applyProtection="1">
      <alignment horizontal="lef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2F9247F1-FC95-4FD5-A652-57B06DC5E37B}"/>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4376E208-03C6-4575-B3BD-C079DE3250D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F794-4C74-A26A-A31F61BDE5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56974</c:v>
                </c:pt>
                <c:pt idx="1">
                  <c:v>65936</c:v>
                </c:pt>
                <c:pt idx="2">
                  <c:v>68104</c:v>
                </c:pt>
                <c:pt idx="3">
                  <c:v>111667</c:v>
                </c:pt>
                <c:pt idx="4">
                  <c:v>148361</c:v>
                </c:pt>
              </c:numCache>
            </c:numRef>
          </c:val>
          <c:smooth val="0"/>
          <c:extLst>
            <c:ext xmlns:c16="http://schemas.microsoft.com/office/drawing/2014/chart" uri="{C3380CC4-5D6E-409C-BE32-E72D297353CC}">
              <c16:uniqueId val="{00000001-F794-4C74-A26A-A31F61BDE5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8.69</c:v>
                </c:pt>
                <c:pt idx="1">
                  <c:v>9.27</c:v>
                </c:pt>
                <c:pt idx="2">
                  <c:v>4.1100000000000003</c:v>
                </c:pt>
                <c:pt idx="3">
                  <c:v>6.4</c:v>
                </c:pt>
                <c:pt idx="4">
                  <c:v>5.0999999999999996</c:v>
                </c:pt>
              </c:numCache>
            </c:numRef>
          </c:val>
          <c:extLst>
            <c:ext xmlns:c16="http://schemas.microsoft.com/office/drawing/2014/chart" uri="{C3380CC4-5D6E-409C-BE32-E72D297353CC}">
              <c16:uniqueId val="{00000000-452F-4743-84AD-DD192B1A87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19.260000000000002</c:v>
                </c:pt>
                <c:pt idx="1">
                  <c:v>20.92</c:v>
                </c:pt>
                <c:pt idx="2">
                  <c:v>24.5</c:v>
                </c:pt>
                <c:pt idx="3">
                  <c:v>26.74</c:v>
                </c:pt>
                <c:pt idx="4">
                  <c:v>29.08</c:v>
                </c:pt>
              </c:numCache>
            </c:numRef>
          </c:val>
          <c:extLst>
            <c:ext xmlns:c16="http://schemas.microsoft.com/office/drawing/2014/chart" uri="{C3380CC4-5D6E-409C-BE32-E72D297353CC}">
              <c16:uniqueId val="{00000001-452F-4743-84AD-DD192B1A87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c:v>
                </c:pt>
                <c:pt idx="1">
                  <c:v>-7.0000000000000007E-2</c:v>
                </c:pt>
                <c:pt idx="2">
                  <c:v>-7.77</c:v>
                </c:pt>
                <c:pt idx="3">
                  <c:v>2.27</c:v>
                </c:pt>
                <c:pt idx="4">
                  <c:v>-1.1100000000000001</c:v>
                </c:pt>
              </c:numCache>
            </c:numRef>
          </c:val>
          <c:smooth val="0"/>
          <c:extLst>
            <c:ext xmlns:c16="http://schemas.microsoft.com/office/drawing/2014/chart" uri="{C3380CC4-5D6E-409C-BE32-E72D297353CC}">
              <c16:uniqueId val="{00000002-452F-4743-84AD-DD192B1A87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0.02</c:v>
                </c:pt>
                <c:pt idx="4">
                  <c:v>#N/A</c:v>
                </c:pt>
                <c:pt idx="5">
                  <c:v>0.04</c:v>
                </c:pt>
                <c:pt idx="6">
                  <c:v>#N/A</c:v>
                </c:pt>
                <c:pt idx="7">
                  <c:v>0.93</c:v>
                </c:pt>
                <c:pt idx="8">
                  <c:v>0</c:v>
                </c:pt>
                <c:pt idx="9">
                  <c:v>0</c:v>
                </c:pt>
              </c:numCache>
            </c:numRef>
          </c:val>
          <c:extLst>
            <c:ext xmlns:c16="http://schemas.microsoft.com/office/drawing/2014/chart" uri="{C3380CC4-5D6E-409C-BE32-E72D297353CC}">
              <c16:uniqueId val="{00000000-AD01-444D-99C5-8715C7A3EA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01-444D-99C5-8715C7A3EAF0}"/>
            </c:ext>
          </c:extLst>
        </c:ser>
        <c:ser>
          <c:idx val="2"/>
          <c:order val="2"/>
          <c:tx>
            <c:strRef>
              <c:f>データシート!$A$29</c:f>
              <c:strCache>
                <c:ptCount val="1"/>
                <c:pt idx="0">
                  <c:v>霊園整備事業特別会計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D01-444D-99C5-8715C7A3EAF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D01-444D-99C5-8715C7A3EAF0}"/>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0.09</c:v>
                </c:pt>
              </c:numCache>
            </c:numRef>
          </c:val>
          <c:extLst>
            <c:ext xmlns:c16="http://schemas.microsoft.com/office/drawing/2014/chart" uri="{C3380CC4-5D6E-409C-BE32-E72D297353CC}">
              <c16:uniqueId val="{00000004-AD01-444D-99C5-8715C7A3EAF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0.39</c:v>
                </c:pt>
              </c:numCache>
            </c:numRef>
          </c:val>
          <c:extLst>
            <c:ext xmlns:c16="http://schemas.microsoft.com/office/drawing/2014/chart" uri="{C3380CC4-5D6E-409C-BE32-E72D297353CC}">
              <c16:uniqueId val="{00000005-AD01-444D-99C5-8715C7A3EAF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0.93</c:v>
                </c:pt>
                <c:pt idx="2">
                  <c:v>#N/A</c:v>
                </c:pt>
                <c:pt idx="3">
                  <c:v>0.9</c:v>
                </c:pt>
                <c:pt idx="4">
                  <c:v>#N/A</c:v>
                </c:pt>
                <c:pt idx="5">
                  <c:v>0.32</c:v>
                </c:pt>
                <c:pt idx="6">
                  <c:v>#N/A</c:v>
                </c:pt>
                <c:pt idx="7">
                  <c:v>0.4</c:v>
                </c:pt>
                <c:pt idx="8">
                  <c:v>#N/A</c:v>
                </c:pt>
                <c:pt idx="9">
                  <c:v>0.63</c:v>
                </c:pt>
              </c:numCache>
            </c:numRef>
          </c:val>
          <c:extLst>
            <c:ext xmlns:c16="http://schemas.microsoft.com/office/drawing/2014/chart" uri="{C3380CC4-5D6E-409C-BE32-E72D297353CC}">
              <c16:uniqueId val="{00000006-AD01-444D-99C5-8715C7A3EAF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1.19</c:v>
                </c:pt>
                <c:pt idx="2">
                  <c:v>#N/A</c:v>
                </c:pt>
                <c:pt idx="3">
                  <c:v>1.1499999999999999</c:v>
                </c:pt>
                <c:pt idx="4">
                  <c:v>#N/A</c:v>
                </c:pt>
                <c:pt idx="5">
                  <c:v>1.34</c:v>
                </c:pt>
                <c:pt idx="6">
                  <c:v>#N/A</c:v>
                </c:pt>
                <c:pt idx="7">
                  <c:v>1.9</c:v>
                </c:pt>
                <c:pt idx="8">
                  <c:v>#N/A</c:v>
                </c:pt>
                <c:pt idx="9">
                  <c:v>1.33</c:v>
                </c:pt>
              </c:numCache>
            </c:numRef>
          </c:val>
          <c:extLst>
            <c:ext xmlns:c16="http://schemas.microsoft.com/office/drawing/2014/chart" uri="{C3380CC4-5D6E-409C-BE32-E72D297353CC}">
              <c16:uniqueId val="{00000007-AD01-444D-99C5-8715C7A3EAF0}"/>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6.99</c:v>
                </c:pt>
                <c:pt idx="2">
                  <c:v>#N/A</c:v>
                </c:pt>
                <c:pt idx="3">
                  <c:v>5.98</c:v>
                </c:pt>
                <c:pt idx="4">
                  <c:v>#N/A</c:v>
                </c:pt>
                <c:pt idx="5">
                  <c:v>5.58</c:v>
                </c:pt>
                <c:pt idx="6">
                  <c:v>#N/A</c:v>
                </c:pt>
                <c:pt idx="7">
                  <c:v>4.59</c:v>
                </c:pt>
                <c:pt idx="8">
                  <c:v>#N/A</c:v>
                </c:pt>
                <c:pt idx="9">
                  <c:v>3.22</c:v>
                </c:pt>
              </c:numCache>
            </c:numRef>
          </c:val>
          <c:extLst>
            <c:ext xmlns:c16="http://schemas.microsoft.com/office/drawing/2014/chart" uri="{C3380CC4-5D6E-409C-BE32-E72D297353CC}">
              <c16:uniqueId val="{00000008-AD01-444D-99C5-8715C7A3EA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8.69</c:v>
                </c:pt>
                <c:pt idx="2">
                  <c:v>#N/A</c:v>
                </c:pt>
                <c:pt idx="3">
                  <c:v>9.2799999999999994</c:v>
                </c:pt>
                <c:pt idx="4">
                  <c:v>#N/A</c:v>
                </c:pt>
                <c:pt idx="5">
                  <c:v>4.0999999999999996</c:v>
                </c:pt>
                <c:pt idx="6">
                  <c:v>#N/A</c:v>
                </c:pt>
                <c:pt idx="7">
                  <c:v>6.39</c:v>
                </c:pt>
                <c:pt idx="8">
                  <c:v>#N/A</c:v>
                </c:pt>
                <c:pt idx="9">
                  <c:v>5.0999999999999996</c:v>
                </c:pt>
              </c:numCache>
            </c:numRef>
          </c:val>
          <c:extLst>
            <c:ext xmlns:c16="http://schemas.microsoft.com/office/drawing/2014/chart" uri="{C3380CC4-5D6E-409C-BE32-E72D297353CC}">
              <c16:uniqueId val="{00000009-AD01-444D-99C5-8715C7A3EA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644</c:v>
                </c:pt>
                <c:pt idx="5">
                  <c:v>663</c:v>
                </c:pt>
                <c:pt idx="8">
                  <c:v>605</c:v>
                </c:pt>
                <c:pt idx="11">
                  <c:v>549</c:v>
                </c:pt>
                <c:pt idx="14">
                  <c:v>535</c:v>
                </c:pt>
              </c:numCache>
            </c:numRef>
          </c:val>
          <c:extLst>
            <c:ext xmlns:c16="http://schemas.microsoft.com/office/drawing/2014/chart" uri="{C3380CC4-5D6E-409C-BE32-E72D297353CC}">
              <c16:uniqueId val="{00000000-DC86-4A3F-91C0-0A20E0403F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86-4A3F-91C0-0A20E0403F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49</c:v>
                </c:pt>
                <c:pt idx="3">
                  <c:v>42</c:v>
                </c:pt>
                <c:pt idx="6">
                  <c:v>42</c:v>
                </c:pt>
                <c:pt idx="9">
                  <c:v>42</c:v>
                </c:pt>
                <c:pt idx="12">
                  <c:v>42</c:v>
                </c:pt>
              </c:numCache>
            </c:numRef>
          </c:val>
          <c:extLst>
            <c:ext xmlns:c16="http://schemas.microsoft.com/office/drawing/2014/chart" uri="{C3380CC4-5D6E-409C-BE32-E72D297353CC}">
              <c16:uniqueId val="{00000002-DC86-4A3F-91C0-0A20E0403F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12</c:v>
                </c:pt>
                <c:pt idx="6">
                  <c:v>13</c:v>
                </c:pt>
                <c:pt idx="9">
                  <c:v>12</c:v>
                </c:pt>
                <c:pt idx="12">
                  <c:v>11</c:v>
                </c:pt>
              </c:numCache>
            </c:numRef>
          </c:val>
          <c:extLst>
            <c:ext xmlns:c16="http://schemas.microsoft.com/office/drawing/2014/chart" uri="{C3380CC4-5D6E-409C-BE32-E72D297353CC}">
              <c16:uniqueId val="{00000003-DC86-4A3F-91C0-0A20E0403F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195</c:v>
                </c:pt>
                <c:pt idx="3">
                  <c:v>194</c:v>
                </c:pt>
                <c:pt idx="6">
                  <c:v>192</c:v>
                </c:pt>
                <c:pt idx="9">
                  <c:v>211</c:v>
                </c:pt>
                <c:pt idx="12">
                  <c:v>177</c:v>
                </c:pt>
              </c:numCache>
            </c:numRef>
          </c:val>
          <c:extLst>
            <c:ext xmlns:c16="http://schemas.microsoft.com/office/drawing/2014/chart" uri="{C3380CC4-5D6E-409C-BE32-E72D297353CC}">
              <c16:uniqueId val="{00000004-DC86-4A3F-91C0-0A20E0403F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86-4A3F-91C0-0A20E0403F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86-4A3F-91C0-0A20E0403F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864</c:v>
                </c:pt>
                <c:pt idx="3">
                  <c:v>918</c:v>
                </c:pt>
                <c:pt idx="6">
                  <c:v>913</c:v>
                </c:pt>
                <c:pt idx="9">
                  <c:v>707</c:v>
                </c:pt>
                <c:pt idx="12">
                  <c:v>585</c:v>
                </c:pt>
              </c:numCache>
            </c:numRef>
          </c:val>
          <c:extLst>
            <c:ext xmlns:c16="http://schemas.microsoft.com/office/drawing/2014/chart" uri="{C3380CC4-5D6E-409C-BE32-E72D297353CC}">
              <c16:uniqueId val="{00000007-DC86-4A3F-91C0-0A20E0403F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474</c:v>
                </c:pt>
                <c:pt idx="2">
                  <c:v>#N/A</c:v>
                </c:pt>
                <c:pt idx="3">
                  <c:v>#N/A</c:v>
                </c:pt>
                <c:pt idx="4">
                  <c:v>503</c:v>
                </c:pt>
                <c:pt idx="5">
                  <c:v>#N/A</c:v>
                </c:pt>
                <c:pt idx="6">
                  <c:v>#N/A</c:v>
                </c:pt>
                <c:pt idx="7">
                  <c:v>555</c:v>
                </c:pt>
                <c:pt idx="8">
                  <c:v>#N/A</c:v>
                </c:pt>
                <c:pt idx="9">
                  <c:v>#N/A</c:v>
                </c:pt>
                <c:pt idx="10">
                  <c:v>423</c:v>
                </c:pt>
                <c:pt idx="11">
                  <c:v>#N/A</c:v>
                </c:pt>
                <c:pt idx="12">
                  <c:v>#N/A</c:v>
                </c:pt>
                <c:pt idx="13">
                  <c:v>280</c:v>
                </c:pt>
                <c:pt idx="14">
                  <c:v>#N/A</c:v>
                </c:pt>
              </c:numCache>
            </c:numRef>
          </c:val>
          <c:smooth val="0"/>
          <c:extLst>
            <c:ext xmlns:c16="http://schemas.microsoft.com/office/drawing/2014/chart" uri="{C3380CC4-5D6E-409C-BE32-E72D297353CC}">
              <c16:uniqueId val="{00000008-DC86-4A3F-91C0-0A20E0403F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5926</c:v>
                </c:pt>
                <c:pt idx="5">
                  <c:v>5749</c:v>
                </c:pt>
                <c:pt idx="8">
                  <c:v>5424</c:v>
                </c:pt>
                <c:pt idx="11">
                  <c:v>5289</c:v>
                </c:pt>
                <c:pt idx="14">
                  <c:v>5273</c:v>
                </c:pt>
              </c:numCache>
            </c:numRef>
          </c:val>
          <c:extLst>
            <c:ext xmlns:c16="http://schemas.microsoft.com/office/drawing/2014/chart" uri="{C3380CC4-5D6E-409C-BE32-E72D297353CC}">
              <c16:uniqueId val="{00000000-332A-4E54-BC39-6AB11E284A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c:v>
                </c:pt>
                <c:pt idx="5">
                  <c:v>15</c:v>
                </c:pt>
                <c:pt idx="8">
                  <c:v>8</c:v>
                </c:pt>
                <c:pt idx="11">
                  <c:v>6</c:v>
                </c:pt>
                <c:pt idx="14">
                  <c:v>3</c:v>
                </c:pt>
              </c:numCache>
            </c:numRef>
          </c:val>
          <c:extLst>
            <c:ext xmlns:c16="http://schemas.microsoft.com/office/drawing/2014/chart" uri="{C3380CC4-5D6E-409C-BE32-E72D297353CC}">
              <c16:uniqueId val="{00000001-332A-4E54-BC39-6AB11E284A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3091</c:v>
                </c:pt>
                <c:pt idx="5">
                  <c:v>3606</c:v>
                </c:pt>
                <c:pt idx="8">
                  <c:v>4206</c:v>
                </c:pt>
                <c:pt idx="11">
                  <c:v>4156</c:v>
                </c:pt>
                <c:pt idx="14">
                  <c:v>4780</c:v>
                </c:pt>
              </c:numCache>
            </c:numRef>
          </c:val>
          <c:extLst>
            <c:ext xmlns:c16="http://schemas.microsoft.com/office/drawing/2014/chart" uri="{C3380CC4-5D6E-409C-BE32-E72D297353CC}">
              <c16:uniqueId val="{00000002-332A-4E54-BC39-6AB11E284A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2A-4E54-BC39-6AB11E284A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2A-4E54-BC39-6AB11E284A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c:v>
                </c:pt>
                <c:pt idx="3">
                  <c:v>10</c:v>
                </c:pt>
                <c:pt idx="6">
                  <c:v>0</c:v>
                </c:pt>
                <c:pt idx="9">
                  <c:v>0</c:v>
                </c:pt>
                <c:pt idx="12">
                  <c:v>0</c:v>
                </c:pt>
              </c:numCache>
            </c:numRef>
          </c:val>
          <c:extLst>
            <c:ext xmlns:c16="http://schemas.microsoft.com/office/drawing/2014/chart" uri="{C3380CC4-5D6E-409C-BE32-E72D297353CC}">
              <c16:uniqueId val="{00000005-332A-4E54-BC39-6AB11E284A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805</c:v>
                </c:pt>
                <c:pt idx="3">
                  <c:v>781</c:v>
                </c:pt>
                <c:pt idx="6">
                  <c:v>797</c:v>
                </c:pt>
                <c:pt idx="9">
                  <c:v>728</c:v>
                </c:pt>
                <c:pt idx="12">
                  <c:v>785</c:v>
                </c:pt>
              </c:numCache>
            </c:numRef>
          </c:val>
          <c:extLst>
            <c:ext xmlns:c16="http://schemas.microsoft.com/office/drawing/2014/chart" uri="{C3380CC4-5D6E-409C-BE32-E72D297353CC}">
              <c16:uniqueId val="{00000006-332A-4E54-BC39-6AB11E284A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69</c:v>
                </c:pt>
                <c:pt idx="3">
                  <c:v>62</c:v>
                </c:pt>
                <c:pt idx="6">
                  <c:v>55</c:v>
                </c:pt>
                <c:pt idx="9">
                  <c:v>51</c:v>
                </c:pt>
                <c:pt idx="12">
                  <c:v>48</c:v>
                </c:pt>
              </c:numCache>
            </c:numRef>
          </c:val>
          <c:extLst>
            <c:ext xmlns:c16="http://schemas.microsoft.com/office/drawing/2014/chart" uri="{C3380CC4-5D6E-409C-BE32-E72D297353CC}">
              <c16:uniqueId val="{00000007-332A-4E54-BC39-6AB11E284A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1842</c:v>
                </c:pt>
                <c:pt idx="3">
                  <c:v>1686</c:v>
                </c:pt>
                <c:pt idx="6">
                  <c:v>1643</c:v>
                </c:pt>
                <c:pt idx="9">
                  <c:v>1647</c:v>
                </c:pt>
                <c:pt idx="12">
                  <c:v>1496</c:v>
                </c:pt>
              </c:numCache>
            </c:numRef>
          </c:val>
          <c:extLst>
            <c:ext xmlns:c16="http://schemas.microsoft.com/office/drawing/2014/chart" uri="{C3380CC4-5D6E-409C-BE32-E72D297353CC}">
              <c16:uniqueId val="{00000008-332A-4E54-BC39-6AB11E284A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413</c:v>
                </c:pt>
                <c:pt idx="3">
                  <c:v>370</c:v>
                </c:pt>
                <c:pt idx="6">
                  <c:v>328</c:v>
                </c:pt>
                <c:pt idx="9">
                  <c:v>285</c:v>
                </c:pt>
                <c:pt idx="12">
                  <c:v>243</c:v>
                </c:pt>
              </c:numCache>
            </c:numRef>
          </c:val>
          <c:extLst>
            <c:ext xmlns:c16="http://schemas.microsoft.com/office/drawing/2014/chart" uri="{C3380CC4-5D6E-409C-BE32-E72D297353CC}">
              <c16:uniqueId val="{00000009-332A-4E54-BC39-6AB11E284A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5761</c:v>
                </c:pt>
                <c:pt idx="3">
                  <c:v>5403</c:v>
                </c:pt>
                <c:pt idx="6">
                  <c:v>4816</c:v>
                </c:pt>
                <c:pt idx="9">
                  <c:v>4395</c:v>
                </c:pt>
                <c:pt idx="12">
                  <c:v>4768</c:v>
                </c:pt>
              </c:numCache>
            </c:numRef>
          </c:val>
          <c:extLst>
            <c:ext xmlns:c16="http://schemas.microsoft.com/office/drawing/2014/chart" uri="{C3380CC4-5D6E-409C-BE32-E72D297353CC}">
              <c16:uniqueId val="{0000000A-332A-4E54-BC39-6AB11E284A8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2A-4E54-BC39-6AB11E284A8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1116</c:v>
                </c:pt>
                <c:pt idx="1">
                  <c:v>1210</c:v>
                </c:pt>
                <c:pt idx="2">
                  <c:v>1355</c:v>
                </c:pt>
              </c:numCache>
            </c:numRef>
          </c:val>
          <c:extLst>
            <c:ext xmlns:c16="http://schemas.microsoft.com/office/drawing/2014/chart" uri="{C3380CC4-5D6E-409C-BE32-E72D297353CC}">
              <c16:uniqueId val="{00000000-4542-4833-971C-A4B0EADF6B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365</c:v>
                </c:pt>
                <c:pt idx="1">
                  <c:v>178</c:v>
                </c:pt>
                <c:pt idx="2">
                  <c:v>305</c:v>
                </c:pt>
              </c:numCache>
            </c:numRef>
          </c:val>
          <c:extLst>
            <c:ext xmlns:c16="http://schemas.microsoft.com/office/drawing/2014/chart" uri="{C3380CC4-5D6E-409C-BE32-E72D297353CC}">
              <c16:uniqueId val="{00000001-4542-4833-971C-A4B0EADF6B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2378</c:v>
                </c:pt>
                <c:pt idx="1">
                  <c:v>2421</c:v>
                </c:pt>
                <c:pt idx="2">
                  <c:v>2818</c:v>
                </c:pt>
              </c:numCache>
            </c:numRef>
          </c:val>
          <c:extLst>
            <c:ext xmlns:c16="http://schemas.microsoft.com/office/drawing/2014/chart" uri="{C3380CC4-5D6E-409C-BE32-E72D297353CC}">
              <c16:uniqueId val="{00000002-4542-4833-971C-A4B0EADF6B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　令和４年までが公債費のピークで</a:t>
          </a:r>
          <a:r>
            <a:rPr kumimoji="1" lang="ja-JP" altLang="en-US" sz="1200">
              <a:solidFill>
                <a:sysClr val="windowText" lastClr="000000"/>
              </a:solidFill>
              <a:effectLst/>
              <a:latin typeface="+mn-lt"/>
              <a:ea typeface="+mn-ea"/>
              <a:cs typeface="+mn-cs"/>
            </a:rPr>
            <a:t>あり</a:t>
          </a:r>
          <a:r>
            <a:rPr kumimoji="1" lang="ja-JP" altLang="ja-JP" sz="1200">
              <a:solidFill>
                <a:sysClr val="windowText" lastClr="000000"/>
              </a:solidFill>
              <a:effectLst/>
              <a:latin typeface="+mn-lt"/>
              <a:ea typeface="+mn-ea"/>
              <a:cs typeface="+mn-cs"/>
            </a:rPr>
            <a:t>、令和５年度</a:t>
          </a:r>
          <a:r>
            <a:rPr kumimoji="1" lang="ja-JP" altLang="en-US" sz="1200">
              <a:solidFill>
                <a:sysClr val="windowText" lastClr="000000"/>
              </a:solidFill>
              <a:effectLst/>
              <a:latin typeface="+mn-lt"/>
              <a:ea typeface="+mn-ea"/>
              <a:cs typeface="+mn-cs"/>
            </a:rPr>
            <a:t>に繰上償還を実施したことで</a:t>
          </a:r>
          <a:r>
            <a:rPr kumimoji="1" lang="ja-JP" altLang="ja-JP" sz="1200">
              <a:solidFill>
                <a:sysClr val="windowText" lastClr="000000"/>
              </a:solidFill>
              <a:effectLst/>
              <a:latin typeface="+mn-lt"/>
              <a:ea typeface="+mn-ea"/>
              <a:cs typeface="+mn-cs"/>
            </a:rPr>
            <a:t>元利償還金が大きく減少し、実質公債費比率の分子が減少している。</a:t>
          </a:r>
          <a:endParaRPr lang="ja-JP" altLang="ja-JP" sz="1600">
            <a:solidFill>
              <a:sysClr val="windowText" lastClr="000000"/>
            </a:solidFill>
            <a:effectLst/>
          </a:endParaRPr>
        </a:p>
        <a:p>
          <a:r>
            <a:rPr kumimoji="1" lang="ja-JP" altLang="ja-JP" sz="1200">
              <a:solidFill>
                <a:sysClr val="windowText" lastClr="000000"/>
              </a:solidFill>
              <a:effectLst/>
              <a:latin typeface="+mn-lt"/>
              <a:ea typeface="+mn-ea"/>
              <a:cs typeface="+mn-cs"/>
            </a:rPr>
            <a:t>　元利償還金については、令和５年度</a:t>
          </a:r>
          <a:r>
            <a:rPr kumimoji="1" lang="ja-JP" altLang="en-US" sz="1200">
              <a:solidFill>
                <a:sysClr val="windowText" lastClr="000000"/>
              </a:solidFill>
              <a:effectLst/>
              <a:latin typeface="+mn-lt"/>
              <a:ea typeface="+mn-ea"/>
              <a:cs typeface="+mn-cs"/>
            </a:rPr>
            <a:t>及び令和６年度に実施した公共施設の大規模改修の償還が開始することに伴い、</a:t>
          </a:r>
          <a:r>
            <a:rPr kumimoji="1" lang="ja-JP" altLang="ja-JP" sz="1200">
              <a:solidFill>
                <a:sysClr val="windowText" lastClr="000000"/>
              </a:solidFill>
              <a:effectLst/>
              <a:latin typeface="+mn-lt"/>
              <a:ea typeface="+mn-ea"/>
              <a:cs typeface="+mn-cs"/>
            </a:rPr>
            <a:t>令和</a:t>
          </a:r>
          <a:r>
            <a:rPr kumimoji="1" lang="ja-JP" altLang="en-US" sz="1200">
              <a:solidFill>
                <a:sysClr val="windowText" lastClr="000000"/>
              </a:solidFill>
              <a:effectLst/>
              <a:latin typeface="+mn-lt"/>
              <a:ea typeface="+mn-ea"/>
              <a:cs typeface="+mn-cs"/>
            </a:rPr>
            <a:t>８</a:t>
          </a:r>
          <a:r>
            <a:rPr kumimoji="1" lang="ja-JP" altLang="ja-JP" sz="1200">
              <a:solidFill>
                <a:sysClr val="windowText" lastClr="000000"/>
              </a:solidFill>
              <a:effectLst/>
              <a:latin typeface="+mn-lt"/>
              <a:ea typeface="+mn-ea"/>
              <a:cs typeface="+mn-cs"/>
            </a:rPr>
            <a:t>年度以降は</a:t>
          </a:r>
          <a:r>
            <a:rPr kumimoji="1" lang="ja-JP" altLang="en-US" sz="1200">
              <a:solidFill>
                <a:sysClr val="windowText" lastClr="000000"/>
              </a:solidFill>
              <a:effectLst/>
              <a:latin typeface="+mn-lt"/>
              <a:ea typeface="+mn-ea"/>
              <a:cs typeface="+mn-cs"/>
            </a:rPr>
            <a:t>増加する</a:t>
          </a:r>
          <a:r>
            <a:rPr kumimoji="1" lang="ja-JP" altLang="ja-JP" sz="1200">
              <a:solidFill>
                <a:sysClr val="windowText" lastClr="000000"/>
              </a:solidFill>
              <a:effectLst/>
              <a:latin typeface="+mn-lt"/>
              <a:ea typeface="+mn-ea"/>
              <a:cs typeface="+mn-cs"/>
            </a:rPr>
            <a:t>見込みで</a:t>
          </a:r>
          <a:r>
            <a:rPr kumimoji="1" lang="ja-JP" altLang="en-US" sz="1200">
              <a:solidFill>
                <a:sysClr val="windowText" lastClr="000000"/>
              </a:solidFill>
              <a:effectLst/>
              <a:latin typeface="+mn-lt"/>
              <a:ea typeface="+mn-ea"/>
              <a:cs typeface="+mn-cs"/>
            </a:rPr>
            <a:t>ある。</a:t>
          </a:r>
          <a:r>
            <a:rPr kumimoji="1" lang="ja-JP" altLang="ja-JP" sz="1200">
              <a:solidFill>
                <a:sysClr val="windowText" lastClr="000000"/>
              </a:solidFill>
              <a:effectLst/>
              <a:latin typeface="+mn-lt"/>
              <a:ea typeface="+mn-ea"/>
              <a:cs typeface="+mn-cs"/>
            </a:rPr>
            <a:t>今後も各種財政指標を注視し、重点選別主義を徹底した上で計画的に借入を行うことが重要である。</a:t>
          </a:r>
          <a:endParaRPr lang="ja-JP" altLang="ja-JP" sz="16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満期一括償還の地方債を利用していない</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年度の将来負担比率の分子が▲</a:t>
          </a:r>
          <a:r>
            <a:rPr kumimoji="1" lang="en-US" altLang="ja-JP" sz="1100">
              <a:solidFill>
                <a:sysClr val="windowText" lastClr="000000"/>
              </a:solidFill>
              <a:effectLst/>
              <a:latin typeface="+mn-lt"/>
              <a:ea typeface="+mn-ea"/>
              <a:cs typeface="+mn-cs"/>
            </a:rPr>
            <a:t>2,717</a:t>
          </a:r>
          <a:r>
            <a:rPr kumimoji="1" lang="ja-JP" altLang="ja-JP" sz="1100">
              <a:solidFill>
                <a:sysClr val="windowText" lastClr="000000"/>
              </a:solidFill>
              <a:effectLst/>
              <a:latin typeface="+mn-lt"/>
              <a:ea typeface="+mn-ea"/>
              <a:cs typeface="+mn-cs"/>
            </a:rPr>
            <a:t>百万円となったが、主な要因としては、</a:t>
          </a:r>
          <a:r>
            <a:rPr kumimoji="1" lang="ja-JP" altLang="en-US" sz="1100">
              <a:solidFill>
                <a:sysClr val="windowText" lastClr="000000"/>
              </a:solidFill>
              <a:effectLst/>
              <a:latin typeface="+mn-lt"/>
              <a:ea typeface="+mn-ea"/>
              <a:cs typeface="+mn-cs"/>
            </a:rPr>
            <a:t>公営企業債等繰入見込額が減少したものの</a:t>
          </a:r>
          <a:r>
            <a:rPr kumimoji="1" lang="ja-JP" altLang="ja-JP" sz="1100">
              <a:solidFill>
                <a:sysClr val="windowText" lastClr="000000"/>
              </a:solidFill>
              <a:effectLst/>
              <a:latin typeface="+mn-lt"/>
              <a:ea typeface="+mn-ea"/>
              <a:cs typeface="+mn-cs"/>
            </a:rPr>
            <a:t>地方債現在高</a:t>
          </a:r>
          <a:r>
            <a:rPr kumimoji="1" lang="ja-JP" altLang="en-US" sz="1100">
              <a:solidFill>
                <a:sysClr val="windowText" lastClr="000000"/>
              </a:solidFill>
              <a:effectLst/>
              <a:latin typeface="+mn-lt"/>
              <a:ea typeface="+mn-ea"/>
              <a:cs typeface="+mn-cs"/>
            </a:rPr>
            <a:t>が増加したこと</a:t>
          </a:r>
          <a:r>
            <a:rPr kumimoji="1" lang="ja-JP" altLang="ja-JP" sz="1100">
              <a:solidFill>
                <a:sysClr val="windowText" lastClr="000000"/>
              </a:solidFill>
              <a:effectLst/>
              <a:latin typeface="+mn-lt"/>
              <a:ea typeface="+mn-ea"/>
              <a:cs typeface="+mn-cs"/>
            </a:rPr>
            <a:t>により将来負担額が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が、充当可能基金の増による充当可能財源等が増加した</a:t>
          </a:r>
          <a:r>
            <a:rPr kumimoji="1" lang="ja-JP" altLang="ja-JP" sz="1100">
              <a:solidFill>
                <a:sysClr val="windowText" lastClr="000000"/>
              </a:solidFill>
              <a:effectLst/>
              <a:latin typeface="+mn-lt"/>
              <a:ea typeface="+mn-ea"/>
              <a:cs typeface="+mn-cs"/>
            </a:rPr>
            <a:t>ことによ</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将来負担比率は負数で推移している。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しかしながら、令和</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年度以降の公債費は</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見込みで</a:t>
          </a:r>
          <a:r>
            <a:rPr kumimoji="1" lang="ja-JP" altLang="en-US" sz="1100">
              <a:solidFill>
                <a:sysClr val="windowText" lastClr="000000"/>
              </a:solidFill>
              <a:effectLst/>
              <a:latin typeface="+mn-lt"/>
              <a:ea typeface="+mn-ea"/>
              <a:cs typeface="+mn-cs"/>
            </a:rPr>
            <a:t>あり</a:t>
          </a:r>
          <a:r>
            <a:rPr kumimoji="1" lang="ja-JP" altLang="ja-JP" sz="1100">
              <a:solidFill>
                <a:sysClr val="windowText" lastClr="000000"/>
              </a:solidFill>
              <a:effectLst/>
              <a:latin typeface="+mn-lt"/>
              <a:ea typeface="+mn-ea"/>
              <a:cs typeface="+mn-cs"/>
            </a:rPr>
            <a:t>、公共施設の老朽化に伴う大規模改修や維持修繕費の増加が課題であることから、引き続き必要性・緊急性・費用対効果等の観点から事業を</a:t>
          </a:r>
          <a:r>
            <a:rPr kumimoji="1" lang="ja-JP" altLang="en-US" sz="1100">
              <a:solidFill>
                <a:sysClr val="windowText" lastClr="000000"/>
              </a:solidFill>
              <a:effectLst/>
              <a:latin typeface="+mn-lt"/>
              <a:ea typeface="+mn-ea"/>
              <a:cs typeface="+mn-cs"/>
            </a:rPr>
            <a:t>峻別</a:t>
          </a:r>
          <a:r>
            <a:rPr kumimoji="1" lang="ja-JP" altLang="ja-JP" sz="1100">
              <a:solidFill>
                <a:sysClr val="windowText" lastClr="000000"/>
              </a:solidFill>
              <a:effectLst/>
              <a:latin typeface="+mn-lt"/>
              <a:ea typeface="+mn-ea"/>
              <a:cs typeface="+mn-cs"/>
            </a:rPr>
            <a:t>し、計画的な地方債の発行や充当可能基金の活用等により将来負担の軽減に努める。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福島県棚倉町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年度においては、公共施設整備・補修基金</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百万円、福祉基金</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スポーツ・レクリエーション基地整備建設基金</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等の取り崩しを行ったが、財政調整基金へ歳計剰余金</a:t>
          </a:r>
          <a:r>
            <a:rPr kumimoji="1" lang="en-US" altLang="ja-JP" sz="1100">
              <a:solidFill>
                <a:sysClr val="windowText" lastClr="000000"/>
              </a:solidFill>
              <a:effectLst/>
              <a:latin typeface="+mn-lt"/>
              <a:ea typeface="+mn-ea"/>
              <a:cs typeface="+mn-cs"/>
            </a:rPr>
            <a:t>145</a:t>
          </a:r>
          <a:r>
            <a:rPr kumimoji="1" lang="ja-JP" altLang="ja-JP" sz="1100">
              <a:solidFill>
                <a:sysClr val="windowText" lastClr="000000"/>
              </a:solidFill>
              <a:effectLst/>
              <a:latin typeface="+mn-lt"/>
              <a:ea typeface="+mn-ea"/>
              <a:cs typeface="+mn-cs"/>
            </a:rPr>
            <a:t>百万円、公共施設整備・補修基金</a:t>
          </a:r>
          <a:r>
            <a:rPr kumimoji="1" lang="en-US" altLang="ja-JP" sz="1100">
              <a:solidFill>
                <a:sysClr val="windowText" lastClr="000000"/>
              </a:solidFill>
              <a:effectLst/>
              <a:latin typeface="+mn-lt"/>
              <a:ea typeface="+mn-ea"/>
              <a:cs typeface="+mn-cs"/>
            </a:rPr>
            <a:t>397</a:t>
          </a:r>
          <a:r>
            <a:rPr kumimoji="1" lang="ja-JP" altLang="ja-JP" sz="1100">
              <a:solidFill>
                <a:sysClr val="windowText" lastClr="000000"/>
              </a:solidFill>
              <a:effectLst/>
              <a:latin typeface="+mn-lt"/>
              <a:ea typeface="+mn-ea"/>
              <a:cs typeface="+mn-cs"/>
            </a:rPr>
            <a:t>百万円、減債基金</a:t>
          </a:r>
          <a:r>
            <a:rPr kumimoji="1" lang="en-US" altLang="ja-JP" sz="1100">
              <a:solidFill>
                <a:sysClr val="windowText" lastClr="000000"/>
              </a:solidFill>
              <a:effectLst/>
              <a:latin typeface="+mn-lt"/>
              <a:ea typeface="+mn-ea"/>
              <a:cs typeface="+mn-cs"/>
            </a:rPr>
            <a:t>127</a:t>
          </a:r>
          <a:r>
            <a:rPr kumimoji="1" lang="ja-JP" altLang="ja-JP" sz="1100">
              <a:solidFill>
                <a:sysClr val="windowText" lastClr="000000"/>
              </a:solidFill>
              <a:effectLst/>
              <a:latin typeface="+mn-lt"/>
              <a:ea typeface="+mn-ea"/>
              <a:cs typeface="+mn-cs"/>
            </a:rPr>
            <a:t>百万円、地域振興基金</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百万円等の積み立てを行ったことにより、全体の残高は</a:t>
          </a:r>
          <a:r>
            <a:rPr kumimoji="1" lang="en-US" altLang="ja-JP" sz="1100">
              <a:solidFill>
                <a:sysClr val="windowText" lastClr="000000"/>
              </a:solidFill>
              <a:effectLst/>
              <a:latin typeface="+mn-lt"/>
              <a:ea typeface="+mn-ea"/>
              <a:cs typeface="+mn-cs"/>
            </a:rPr>
            <a:t>669</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1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基金の使途を明確化するとともに、それぞれの目的に沿った事業の実施に向け、今後も計画的な運用に努める。</a:t>
          </a:r>
          <a:endParaRPr lang="ja-JP" altLang="ja-JP" sz="1100">
            <a:solidFill>
              <a:sysClr val="windowText" lastClr="000000"/>
            </a:solidFill>
            <a:effectLst/>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公共施設整備・補修基金：公共施設の整備、補修等に要する資金に充てるもの。</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地域振興基金：町の魅力と活力ある町づくりに向け、福祉、教育、生活環境の形成を図る資金に充てるもの。</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スポーツ・レクリエーション基地整備建設基金：棚倉町スポーツ・レクリエーション基地を整備建設する資金に充てるもの。</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人材育成基金：</a:t>
          </a:r>
          <a:r>
            <a:rPr lang="ja-JP" altLang="ja-JP" sz="1100" b="0" i="0">
              <a:solidFill>
                <a:sysClr val="windowText" lastClr="000000"/>
              </a:solidFill>
              <a:effectLst/>
              <a:latin typeface="+mn-lt"/>
              <a:ea typeface="+mn-ea"/>
              <a:cs typeface="+mn-cs"/>
            </a:rPr>
            <a:t>町民の人材育成事業の資金に充てるもの。</a:t>
          </a:r>
          <a:endParaRPr lang="ja-JP" altLang="ja-JP" sz="1400">
            <a:solidFill>
              <a:sysClr val="windowText" lastClr="000000"/>
            </a:solidFill>
            <a:effectLst/>
          </a:endParaRPr>
        </a:p>
        <a:p>
          <a:r>
            <a:rPr lang="ja-JP" altLang="ja-JP" sz="1100" b="0" i="0">
              <a:solidFill>
                <a:sysClr val="windowText" lastClr="000000"/>
              </a:solidFill>
              <a:effectLst/>
              <a:latin typeface="+mn-lt"/>
              <a:ea typeface="+mn-ea"/>
              <a:cs typeface="+mn-cs"/>
            </a:rPr>
            <a:t>　福祉基金：高齢者等の在宅福祉の向上及び健康の保持に資する事業、高齢者等に係るボランティア活動の活発化に資する事業その他の高齢者等の保健福祉の増進</a:t>
          </a:r>
          <a:endParaRPr lang="ja-JP" altLang="ja-JP" sz="1400">
            <a:solidFill>
              <a:sysClr val="windowText" lastClr="000000"/>
            </a:solidFill>
            <a:effectLst/>
          </a:endParaRPr>
        </a:p>
        <a:p>
          <a:r>
            <a:rPr lang="ja-JP" altLang="ja-JP" sz="1100" b="0" i="0">
              <a:solidFill>
                <a:sysClr val="windowText" lastClr="000000"/>
              </a:solidFill>
              <a:effectLst/>
              <a:latin typeface="+mn-lt"/>
              <a:ea typeface="+mn-ea"/>
              <a:cs typeface="+mn-cs"/>
            </a:rPr>
            <a:t>　　　　　　に関する事業に要する資金に充てるもの。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公共施設整備・補修基金：公共施設の整備、補修等に要する資金として取</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崩し額を差し引いた</a:t>
          </a:r>
          <a:r>
            <a:rPr kumimoji="1" lang="en-US" altLang="ja-JP" sz="1100">
              <a:solidFill>
                <a:sysClr val="windowText" lastClr="000000"/>
              </a:solidFill>
              <a:effectLst/>
              <a:latin typeface="+mn-lt"/>
              <a:ea typeface="+mn-ea"/>
              <a:cs typeface="+mn-cs"/>
            </a:rPr>
            <a:t>387</a:t>
          </a:r>
          <a:r>
            <a:rPr kumimoji="1" lang="ja-JP" altLang="ja-JP" sz="1100">
              <a:solidFill>
                <a:sysClr val="windowText" lastClr="000000"/>
              </a:solidFill>
              <a:effectLst/>
              <a:latin typeface="+mn-lt"/>
              <a:ea typeface="+mn-ea"/>
              <a:cs typeface="+mn-cs"/>
            </a:rPr>
            <a:t>百万円を積み立てた。</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　地域振興基金：令和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年度の取</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崩しは無く、地域振興事業の資金として</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百万円を積み立てた。</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　福祉基金：令和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年度の積</a:t>
          </a:r>
          <a:r>
            <a:rPr kumimoji="1" lang="ja-JP" altLang="en-US" sz="1100">
              <a:solidFill>
                <a:sysClr val="windowText" lastClr="000000"/>
              </a:solidFill>
              <a:effectLst/>
              <a:latin typeface="+mn-lt"/>
              <a:ea typeface="+mn-ea"/>
              <a:cs typeface="+mn-cs"/>
            </a:rPr>
            <a:t>み</a:t>
          </a:r>
          <a:r>
            <a:rPr kumimoji="1" lang="ja-JP" altLang="ja-JP" sz="1100">
              <a:solidFill>
                <a:sysClr val="windowText" lastClr="000000"/>
              </a:solidFill>
              <a:effectLst/>
              <a:latin typeface="+mn-lt"/>
              <a:ea typeface="+mn-ea"/>
              <a:cs typeface="+mn-cs"/>
            </a:rPr>
            <a:t>立</a:t>
          </a:r>
          <a:r>
            <a:rPr kumimoji="1" lang="ja-JP" altLang="en-US" sz="1100">
              <a:solidFill>
                <a:sysClr val="windowText" lastClr="000000"/>
              </a:solidFill>
              <a:effectLst/>
              <a:latin typeface="+mn-lt"/>
              <a:ea typeface="+mn-ea"/>
              <a:cs typeface="+mn-cs"/>
            </a:rPr>
            <a:t>て</a:t>
          </a:r>
          <a:r>
            <a:rPr kumimoji="1" lang="ja-JP" altLang="ja-JP" sz="1100">
              <a:solidFill>
                <a:sysClr val="windowText" lastClr="000000"/>
              </a:solidFill>
              <a:effectLst/>
              <a:latin typeface="+mn-lt"/>
              <a:ea typeface="+mn-ea"/>
              <a:cs typeface="+mn-cs"/>
            </a:rPr>
            <a:t>は無く、</a:t>
          </a:r>
          <a:r>
            <a:rPr lang="ja-JP" altLang="ja-JP" sz="1100" b="0" i="0">
              <a:solidFill>
                <a:sysClr val="windowText" lastClr="000000"/>
              </a:solidFill>
              <a:effectLst/>
              <a:latin typeface="+mn-lt"/>
              <a:ea typeface="+mn-ea"/>
              <a:cs typeface="+mn-cs"/>
            </a:rPr>
            <a:t>高齢者等の保健福祉の増進に関する事業の財源として</a:t>
          </a:r>
          <a:r>
            <a:rPr lang="en-US" altLang="ja-JP" sz="1100" b="0" i="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百万円を取</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崩した。</a:t>
          </a:r>
          <a:endParaRPr lang="ja-JP" altLang="ja-JP" sz="12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公共施設整備・補修基金：計画的に積み立てを行い、今後予定される公共施設の大規模補修に備える。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スポーツ・レクリエーション基地整備建設基金：引き続き目的に準じた収入の積み立てを行い、施設の大規模補修に備える。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地域振興基金及び人材育成基金：計画的に積立を行いながら適宜取り崩して関連事業への充当し、健全な財政運営に努める。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年度の取り崩しは無く、歳計剰余金</a:t>
          </a:r>
          <a:r>
            <a:rPr kumimoji="1" lang="en-US" altLang="ja-JP" sz="1100">
              <a:solidFill>
                <a:sysClr val="windowText" lastClr="000000"/>
              </a:solidFill>
              <a:effectLst/>
              <a:latin typeface="+mn-lt"/>
              <a:ea typeface="+mn-ea"/>
              <a:cs typeface="+mn-cs"/>
            </a:rPr>
            <a:t>145</a:t>
          </a:r>
          <a:r>
            <a:rPr kumimoji="1" lang="ja-JP" altLang="ja-JP" sz="1100">
              <a:solidFill>
                <a:sysClr val="windowText" lastClr="000000"/>
              </a:solidFill>
              <a:effectLst/>
              <a:latin typeface="+mn-lt"/>
              <a:ea typeface="+mn-ea"/>
              <a:cs typeface="+mn-cs"/>
            </a:rPr>
            <a:t>百万円を積み立てたため基金残高は</a:t>
          </a:r>
          <a:r>
            <a:rPr kumimoji="1" lang="en-US" altLang="ja-JP" sz="1100">
              <a:solidFill>
                <a:sysClr val="windowText" lastClr="000000"/>
              </a:solidFill>
              <a:effectLst/>
              <a:latin typeface="+mn-lt"/>
              <a:ea typeface="+mn-ea"/>
              <a:cs typeface="+mn-cs"/>
            </a:rPr>
            <a:t>145</a:t>
          </a:r>
          <a:r>
            <a:rPr kumimoji="1" lang="ja-JP" altLang="ja-JP" sz="1100">
              <a:solidFill>
                <a:sysClr val="windowText" lastClr="000000"/>
              </a:solidFill>
              <a:effectLst/>
              <a:latin typeface="+mn-lt"/>
              <a:ea typeface="+mn-ea"/>
              <a:cs typeface="+mn-cs"/>
            </a:rPr>
            <a:t>百万円の増となった。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主に</a:t>
          </a:r>
          <a:r>
            <a:rPr kumimoji="1" lang="ja-JP" altLang="ja-JP" sz="1100">
              <a:solidFill>
                <a:sysClr val="windowText" lastClr="000000"/>
              </a:solidFill>
              <a:effectLst/>
              <a:latin typeface="+mn-lt"/>
              <a:ea typeface="+mn-ea"/>
              <a:cs typeface="+mn-cs"/>
            </a:rPr>
            <a:t>市町村民税や固定資産税の増や、</a:t>
          </a:r>
          <a:r>
            <a:rPr kumimoji="1" lang="ja-JP" altLang="en-US" sz="1100">
              <a:solidFill>
                <a:sysClr val="windowText" lastClr="000000"/>
              </a:solidFill>
              <a:effectLst/>
              <a:latin typeface="+mn-lt"/>
              <a:ea typeface="+mn-ea"/>
              <a:cs typeface="+mn-cs"/>
            </a:rPr>
            <a:t>定額減税減収補填特例交付金の</a:t>
          </a:r>
          <a:r>
            <a:rPr kumimoji="1" lang="ja-JP" altLang="ja-JP" sz="1100">
              <a:solidFill>
                <a:sysClr val="windowText" lastClr="000000"/>
              </a:solidFill>
              <a:effectLst/>
              <a:latin typeface="+mn-lt"/>
              <a:ea typeface="+mn-ea"/>
              <a:cs typeface="+mn-cs"/>
            </a:rPr>
            <a:t>増が要因である。</a:t>
          </a:r>
          <a:endParaRPr lang="ja-JP" altLang="ja-JP" sz="11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基金残高については、標準財政規模の</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％が適正とされているため、健全な財政運営を図るための残高を確保しつつ、適正範囲内で運用できるよう管理していく。</a:t>
          </a:r>
          <a:endParaRPr lang="ja-JP" altLang="ja-JP" sz="11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の取り崩しは無く</a:t>
          </a:r>
          <a:r>
            <a:rPr kumimoji="1" lang="ja-JP" altLang="ja-JP" sz="1100">
              <a:solidFill>
                <a:sysClr val="windowText" lastClr="000000"/>
              </a:solidFill>
              <a:effectLst/>
              <a:latin typeface="+mn-lt"/>
              <a:ea typeface="+mn-ea"/>
              <a:cs typeface="+mn-cs"/>
            </a:rPr>
            <a:t>、今後の地方債償還を見据え</a:t>
          </a:r>
          <a:r>
            <a:rPr kumimoji="1" lang="en-US" altLang="ja-JP" sz="1100">
              <a:solidFill>
                <a:sysClr val="windowText" lastClr="000000"/>
              </a:solidFill>
              <a:effectLst/>
              <a:latin typeface="+mn-lt"/>
              <a:ea typeface="+mn-ea"/>
              <a:cs typeface="+mn-cs"/>
            </a:rPr>
            <a:t>127</a:t>
          </a:r>
          <a:r>
            <a:rPr kumimoji="1" lang="ja-JP" altLang="ja-JP" sz="1100">
              <a:solidFill>
                <a:sysClr val="windowText" lastClr="000000"/>
              </a:solidFill>
              <a:effectLst/>
              <a:latin typeface="+mn-lt"/>
              <a:ea typeface="+mn-ea"/>
              <a:cs typeface="+mn-cs"/>
            </a:rPr>
            <a:t>百万円を積</a:t>
          </a:r>
          <a:r>
            <a:rPr kumimoji="1" lang="ja-JP" altLang="en-US" sz="1100">
              <a:solidFill>
                <a:sysClr val="windowText" lastClr="000000"/>
              </a:solidFill>
              <a:effectLst/>
              <a:latin typeface="+mn-lt"/>
              <a:ea typeface="+mn-ea"/>
              <a:cs typeface="+mn-cs"/>
            </a:rPr>
            <a:t>み</a:t>
          </a:r>
          <a:r>
            <a:rPr kumimoji="1" lang="ja-JP" altLang="ja-JP" sz="1100">
              <a:solidFill>
                <a:sysClr val="windowText" lastClr="000000"/>
              </a:solidFill>
              <a:effectLst/>
              <a:latin typeface="+mn-lt"/>
              <a:ea typeface="+mn-ea"/>
              <a:cs typeface="+mn-cs"/>
            </a:rPr>
            <a:t>立てたため、基金残高は</a:t>
          </a:r>
          <a:r>
            <a:rPr kumimoji="1" lang="en-US" altLang="ja-JP" sz="1100">
              <a:solidFill>
                <a:sysClr val="windowText" lastClr="000000"/>
              </a:solidFill>
              <a:effectLst/>
              <a:latin typeface="+mn-lt"/>
              <a:ea typeface="+mn-ea"/>
              <a:cs typeface="+mn-cs"/>
            </a:rPr>
            <a:t>127</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公共施設の大規模改修等</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年度以降の公債費は</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見込みで</a:t>
          </a:r>
          <a:r>
            <a:rPr kumimoji="1" lang="ja-JP" altLang="en-US" sz="1100">
              <a:solidFill>
                <a:sysClr val="windowText" lastClr="000000"/>
              </a:solidFill>
              <a:effectLst/>
              <a:latin typeface="+mn-lt"/>
              <a:ea typeface="+mn-ea"/>
              <a:cs typeface="+mn-cs"/>
            </a:rPr>
            <a:t>ある</a:t>
          </a:r>
          <a:r>
            <a:rPr kumimoji="1" lang="ja-JP" altLang="ja-JP" sz="1100">
              <a:solidFill>
                <a:sysClr val="windowText" lastClr="000000"/>
              </a:solidFill>
              <a:effectLst/>
              <a:latin typeface="+mn-lt"/>
              <a:ea typeface="+mn-ea"/>
              <a:cs typeface="+mn-cs"/>
            </a:rPr>
            <a:t>ため、計画的な取り崩しを検討する。</a:t>
          </a:r>
          <a:endParaRPr lang="ja-JP" altLang="ja-JP" sz="1100">
            <a:solidFill>
              <a:sysClr val="windowText" lastClr="000000"/>
            </a:solidFill>
            <a:effectLst/>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12,789
12,620
159.93
8,714,252
8,466,352
237,662
4,659,188
4,767,764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大型の事業所等が所在していることによる税収が大きいため、財政力指数は類似団体平均を</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上回っているものの、近年はほぼ横ばいで推移している。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今後は、景気低迷や生産年齢人口の減に伴う税収の減少が考えられるため、さらなる歳入の確保に努める必要がある。</a:t>
          </a:r>
          <a:endParaRPr lang="ja-JP" altLang="ja-JP" sz="1400">
            <a:effectLst/>
          </a:endParaRPr>
        </a:p>
        <a:p>
          <a:r>
            <a:rPr kumimoji="1" lang="ja-JP" altLang="ja-JP" sz="1100">
              <a:solidFill>
                <a:schemeClr val="dk1"/>
              </a:solidFill>
              <a:effectLst/>
              <a:latin typeface="+mn-lt"/>
              <a:ea typeface="+mn-ea"/>
              <a:cs typeface="+mn-cs"/>
            </a:rPr>
            <a:t>　また、歳出においては、実施事業の必要性、緊急性、費用対効果等の観点から事業を峻別し、重点選別主義を徹底した上で計画的に歳出削減に取り組み、財政基盤の強化を図っていく。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43</xdr:row>
      <xdr:rowOff>6773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3710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6773</xdr:rowOff>
    </xdr:from>
    <xdr:to>
      <xdr:col>19</xdr:col>
      <xdr:colOff>133350</xdr:colOff>
      <xdr:row>43</xdr:row>
      <xdr:rowOff>6773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79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162137</xdr:rowOff>
    </xdr:from>
    <xdr:to>
      <xdr:col>15</xdr:col>
      <xdr:colOff>82550</xdr:colOff>
      <xdr:row>43</xdr:row>
      <xdr:rowOff>6773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630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162137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469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135907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127423</xdr:rowOff>
    </xdr:from>
    <xdr:to>
      <xdr:col>19</xdr:col>
      <xdr:colOff>184150</xdr:colOff>
      <xdr:row>43</xdr:row>
      <xdr:rowOff>57573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67750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97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127423</xdr:rowOff>
    </xdr:from>
    <xdr:to>
      <xdr:col>15</xdr:col>
      <xdr:colOff>133350</xdr:colOff>
      <xdr:row>43</xdr:row>
      <xdr:rowOff>57573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67750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9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111337</xdr:rowOff>
    </xdr:from>
    <xdr:to>
      <xdr:col>11</xdr:col>
      <xdr:colOff>82550</xdr:colOff>
      <xdr:row>43</xdr:row>
      <xdr:rowOff>41487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51664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令和</a:t>
          </a:r>
          <a:r>
            <a:rPr kumimoji="1" lang="en-US" altLang="ja-JP" sz="1100" baseline="0">
              <a:solidFill>
                <a:schemeClr val="dk1"/>
              </a:solidFill>
              <a:effectLst/>
              <a:latin typeface="+mn-lt"/>
              <a:ea typeface="+mn-ea"/>
              <a:cs typeface="+mn-cs"/>
            </a:rPr>
            <a:t>6</a:t>
          </a:r>
          <a:r>
            <a:rPr kumimoji="1" lang="ja-JP" altLang="ja-JP" sz="1100" baseline="0">
              <a:solidFill>
                <a:schemeClr val="dk1"/>
              </a:solidFill>
              <a:effectLst/>
              <a:latin typeface="+mn-lt"/>
              <a:ea typeface="+mn-ea"/>
              <a:cs typeface="+mn-cs"/>
            </a:rPr>
            <a:t>年度の経常収支比率は、対前年度比で</a:t>
          </a:r>
          <a:r>
            <a:rPr kumimoji="1" lang="en-US" altLang="ja-JP" sz="1100" baseline="0">
              <a:solidFill>
                <a:schemeClr val="dk1"/>
              </a:solidFill>
              <a:effectLst/>
              <a:latin typeface="+mn-lt"/>
              <a:ea typeface="+mn-ea"/>
              <a:cs typeface="+mn-cs"/>
            </a:rPr>
            <a:t>12.4</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減</a:t>
          </a:r>
          <a:r>
            <a:rPr kumimoji="1" lang="ja-JP" altLang="ja-JP" sz="1100" baseline="0">
              <a:solidFill>
                <a:schemeClr val="dk1"/>
              </a:solidFill>
              <a:effectLst/>
              <a:latin typeface="+mn-lt"/>
              <a:ea typeface="+mn-ea"/>
              <a:cs typeface="+mn-cs"/>
            </a:rPr>
            <a:t>の</a:t>
          </a:r>
          <a:r>
            <a:rPr kumimoji="1" lang="en-US" altLang="ja-JP" sz="1100" baseline="0">
              <a:solidFill>
                <a:schemeClr val="dk1"/>
              </a:solidFill>
              <a:effectLst/>
              <a:latin typeface="+mn-lt"/>
              <a:ea typeface="+mn-ea"/>
              <a:cs typeface="+mn-cs"/>
            </a:rPr>
            <a:t>75.4</a:t>
          </a:r>
          <a:r>
            <a:rPr kumimoji="1" lang="ja-JP" altLang="ja-JP" sz="1100" baseline="0">
              <a:solidFill>
                <a:schemeClr val="dk1"/>
              </a:solidFill>
              <a:effectLst/>
              <a:latin typeface="+mn-lt"/>
              <a:ea typeface="+mn-ea"/>
              <a:cs typeface="+mn-cs"/>
            </a:rPr>
            <a:t>％と</a:t>
          </a:r>
          <a:r>
            <a:rPr kumimoji="1" lang="ja-JP" altLang="en-US" sz="1100" baseline="0">
              <a:solidFill>
                <a:schemeClr val="dk1"/>
              </a:solidFill>
              <a:effectLst/>
              <a:latin typeface="+mn-lt"/>
              <a:ea typeface="+mn-ea"/>
              <a:cs typeface="+mn-cs"/>
            </a:rPr>
            <a:t>なり</a:t>
          </a:r>
          <a:r>
            <a:rPr kumimoji="1" lang="ja-JP" altLang="ja-JP" sz="1100" baseline="0">
              <a:solidFill>
                <a:schemeClr val="dk1"/>
              </a:solidFill>
              <a:effectLst/>
              <a:latin typeface="+mn-lt"/>
              <a:ea typeface="+mn-ea"/>
              <a:cs typeface="+mn-cs"/>
            </a:rPr>
            <a:t>、類似団体平均を</a:t>
          </a:r>
          <a:r>
            <a:rPr kumimoji="1" lang="en-US" altLang="ja-JP" sz="1100" baseline="0">
              <a:solidFill>
                <a:schemeClr val="dk1"/>
              </a:solidFill>
              <a:effectLst/>
              <a:latin typeface="+mn-lt"/>
              <a:ea typeface="+mn-ea"/>
              <a:cs typeface="+mn-cs"/>
            </a:rPr>
            <a:t>13.4</a:t>
          </a:r>
          <a:r>
            <a:rPr kumimoji="1" lang="ja-JP" altLang="ja-JP" sz="1100" baseline="0">
              <a:solidFill>
                <a:schemeClr val="dk1"/>
              </a:solidFill>
              <a:effectLst/>
              <a:latin typeface="+mn-lt"/>
              <a:ea typeface="+mn-ea"/>
              <a:cs typeface="+mn-cs"/>
            </a:rPr>
            <a:t>％下回った。</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した要因としては、</a:t>
          </a:r>
          <a:r>
            <a:rPr kumimoji="1" lang="ja-JP" altLang="en-US" sz="1100" baseline="0">
              <a:solidFill>
                <a:schemeClr val="dk1"/>
              </a:solidFill>
              <a:effectLst/>
              <a:latin typeface="+mn-lt"/>
              <a:ea typeface="+mn-ea"/>
              <a:cs typeface="+mn-cs"/>
            </a:rPr>
            <a:t>歳入では法人分町民税や償却資産に係る固定資産税の増等により地方税が増加したことや、歳出では人事院勧告等に伴い人件費は増加しているものの、平成</a:t>
          </a:r>
          <a:r>
            <a:rPr kumimoji="1" lang="en-US" altLang="ja-JP" sz="1100" baseline="0">
              <a:solidFill>
                <a:schemeClr val="dk1"/>
              </a:solidFill>
              <a:effectLst/>
              <a:latin typeface="+mn-lt"/>
              <a:ea typeface="+mn-ea"/>
              <a:cs typeface="+mn-cs"/>
            </a:rPr>
            <a:t>15</a:t>
          </a:r>
          <a:r>
            <a:rPr kumimoji="1" lang="ja-JP" altLang="en-US" sz="1100" baseline="0">
              <a:solidFill>
                <a:schemeClr val="dk1"/>
              </a:solidFill>
              <a:effectLst/>
              <a:latin typeface="+mn-lt"/>
              <a:ea typeface="+mn-ea"/>
              <a:cs typeface="+mn-cs"/>
            </a:rPr>
            <a:t>年度・</a:t>
          </a:r>
          <a:r>
            <a:rPr kumimoji="1" lang="en-US" altLang="ja-JP" sz="1100" baseline="0">
              <a:solidFill>
                <a:schemeClr val="dk1"/>
              </a:solidFill>
              <a:effectLst/>
              <a:latin typeface="+mn-lt"/>
              <a:ea typeface="+mn-ea"/>
              <a:cs typeface="+mn-cs"/>
            </a:rPr>
            <a:t>25</a:t>
          </a:r>
          <a:r>
            <a:rPr kumimoji="1" lang="ja-JP" altLang="en-US" sz="1100" baseline="0">
              <a:solidFill>
                <a:schemeClr val="dk1"/>
              </a:solidFill>
              <a:effectLst/>
              <a:latin typeface="+mn-lt"/>
              <a:ea typeface="+mn-ea"/>
              <a:cs typeface="+mn-cs"/>
            </a:rPr>
            <a:t>年度借入分の償還終了等に伴い</a:t>
          </a:r>
          <a:r>
            <a:rPr kumimoji="1" lang="ja-JP" altLang="ja-JP" sz="1100" baseline="0">
              <a:solidFill>
                <a:schemeClr val="dk1"/>
              </a:solidFill>
              <a:effectLst/>
              <a:latin typeface="+mn-lt"/>
              <a:ea typeface="+mn-ea"/>
              <a:cs typeface="+mn-cs"/>
            </a:rPr>
            <a:t>公債費</a:t>
          </a:r>
          <a:r>
            <a:rPr kumimoji="1" lang="ja-JP" altLang="en-US" sz="1100" baseline="0">
              <a:solidFill>
                <a:schemeClr val="dk1"/>
              </a:solidFill>
              <a:effectLst/>
              <a:latin typeface="+mn-lt"/>
              <a:ea typeface="+mn-ea"/>
              <a:cs typeface="+mn-cs"/>
            </a:rPr>
            <a:t>が減少したことなど</a:t>
          </a:r>
          <a:r>
            <a:rPr kumimoji="1" lang="ja-JP" altLang="ja-JP" sz="1100" baseline="0">
              <a:solidFill>
                <a:schemeClr val="dk1"/>
              </a:solidFill>
              <a:effectLst/>
              <a:latin typeface="+mn-lt"/>
              <a:ea typeface="+mn-ea"/>
              <a:cs typeface="+mn-cs"/>
            </a:rPr>
            <a:t>挙げられる。</a:t>
          </a:r>
          <a:endParaRPr lang="ja-JP" altLang="ja-JP" sz="1400">
            <a:effectLst/>
          </a:endParaRPr>
        </a:p>
        <a:p>
          <a:r>
            <a:rPr kumimoji="1" lang="ja-JP" altLang="ja-JP" sz="1100" baseline="0">
              <a:solidFill>
                <a:schemeClr val="dk1"/>
              </a:solidFill>
              <a:effectLst/>
              <a:latin typeface="+mn-lt"/>
              <a:ea typeface="+mn-ea"/>
              <a:cs typeface="+mn-cs"/>
            </a:rPr>
            <a:t>　今後もすべての事務事業について点検や見直しを行いながら、さらなる合理化・適正化に努め、比率の改善に取り組んでいく必要がある。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16002</xdr:rowOff>
    </xdr:from>
    <xdr:to>
      <xdr:col>23</xdr:col>
      <xdr:colOff>133350</xdr:colOff>
      <xdr:row>59</xdr:row>
      <xdr:rowOff>143764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9960102"/>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23114</xdr:rowOff>
    </xdr:from>
    <xdr:to>
      <xdr:col>19</xdr:col>
      <xdr:colOff>133350</xdr:colOff>
      <xdr:row>59</xdr:row>
      <xdr:rowOff>143764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386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165608</xdr:rowOff>
    </xdr:from>
    <xdr:to>
      <xdr:col>15</xdr:col>
      <xdr:colOff>82550</xdr:colOff>
      <xdr:row>59</xdr:row>
      <xdr:rowOff>23114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097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165608</xdr:rowOff>
    </xdr:from>
    <xdr:to>
      <xdr:col>11</xdr:col>
      <xdr:colOff>31750</xdr:colOff>
      <xdr:row>59</xdr:row>
      <xdr:rowOff>6223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0970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136652</xdr:rowOff>
    </xdr:from>
    <xdr:to>
      <xdr:col>23</xdr:col>
      <xdr:colOff>184150</xdr:colOff>
      <xdr:row>58</xdr:row>
      <xdr:rowOff>66802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99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57929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983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92964</xdr:rowOff>
    </xdr:from>
    <xdr:to>
      <xdr:col>19</xdr:col>
      <xdr:colOff>184150</xdr:colOff>
      <xdr:row>60</xdr:row>
      <xdr:rowOff>23114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33291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7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143764</xdr:rowOff>
    </xdr:from>
    <xdr:to>
      <xdr:col>15</xdr:col>
      <xdr:colOff>133350</xdr:colOff>
      <xdr:row>59</xdr:row>
      <xdr:rowOff>73914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84091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114808</xdr:rowOff>
    </xdr:from>
    <xdr:to>
      <xdr:col>11</xdr:col>
      <xdr:colOff>82550</xdr:colOff>
      <xdr:row>59</xdr:row>
      <xdr:rowOff>44958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55135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126873</xdr:rowOff>
    </xdr:from>
    <xdr:to>
      <xdr:col>7</xdr:col>
      <xdr:colOff>31750</xdr:colOff>
      <xdr:row>59</xdr:row>
      <xdr:rowOff>57023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0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67200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83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年度の決算額は、</a:t>
          </a:r>
          <a:r>
            <a:rPr kumimoji="1" lang="ja-JP" altLang="en-US" sz="1100" baseline="0">
              <a:solidFill>
                <a:schemeClr val="dk1"/>
              </a:solidFill>
              <a:effectLst/>
              <a:latin typeface="+mn-lt"/>
              <a:ea typeface="+mn-ea"/>
              <a:cs typeface="+mn-cs"/>
            </a:rPr>
            <a:t>人事院勧告に伴う人件費の増や</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ふるさと納税寄附金の増に伴う委託料の増、住基システムや戸籍システムの改修に伴う委託料の増による物件費の増により、</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18,275</a:t>
          </a:r>
          <a:r>
            <a:rPr kumimoji="1" lang="ja-JP" altLang="ja-JP" sz="1100">
              <a:solidFill>
                <a:schemeClr val="dk1"/>
              </a:solidFill>
              <a:effectLst/>
              <a:latin typeface="+mn-lt"/>
              <a:ea typeface="+mn-ea"/>
              <a:cs typeface="+mn-cs"/>
            </a:rPr>
            <a:t>円の増となった。　　　　　　　　　　　　　　　　　　　　　</a:t>
          </a:r>
          <a:endParaRPr lang="ja-JP" altLang="ja-JP" sz="1400">
            <a:effectLst/>
          </a:endParaRPr>
        </a:p>
        <a:p>
          <a:r>
            <a:rPr kumimoji="1" lang="ja-JP" altLang="ja-JP" sz="1100">
              <a:solidFill>
                <a:schemeClr val="dk1"/>
              </a:solidFill>
              <a:effectLst/>
              <a:latin typeface="+mn-lt"/>
              <a:ea typeface="+mn-ea"/>
              <a:cs typeface="+mn-cs"/>
            </a:rPr>
            <a:t>　今後の方針としては、職員数の適正化等により人件費全体を管理しつつ、職員の適正な配置によって、より効果的・効率的な事業実施に努めるとともに、業務の民間委託等の検討を行うことにより、事業全体のコスト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11150</xdr:rowOff>
    </xdr:from>
    <xdr:to>
      <xdr:col>23</xdr:col>
      <xdr:colOff>133350</xdr:colOff>
      <xdr:row>81</xdr:row>
      <xdr:rowOff>66272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98600"/>
          <a:ext cx="838200" cy="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4087</xdr:rowOff>
    </xdr:from>
    <xdr:to>
      <xdr:col>19</xdr:col>
      <xdr:colOff>133350</xdr:colOff>
      <xdr:row>81</xdr:row>
      <xdr:rowOff>11150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91537"/>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154211</xdr:rowOff>
    </xdr:from>
    <xdr:to>
      <xdr:col>15</xdr:col>
      <xdr:colOff>82550</xdr:colOff>
      <xdr:row>81</xdr:row>
      <xdr:rowOff>4087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70211"/>
          <a:ext cx="889000" cy="2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154211</xdr:rowOff>
    </xdr:from>
    <xdr:to>
      <xdr:col>11</xdr:col>
      <xdr:colOff>31750</xdr:colOff>
      <xdr:row>81</xdr:row>
      <xdr:rowOff>75391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870211"/>
          <a:ext cx="889000" cy="9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15472</xdr:rowOff>
    </xdr:from>
    <xdr:to>
      <xdr:col>23</xdr:col>
      <xdr:colOff>184150</xdr:colOff>
      <xdr:row>81</xdr:row>
      <xdr:rowOff>117072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0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108199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2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131800</xdr:rowOff>
    </xdr:from>
    <xdr:to>
      <xdr:col>19</xdr:col>
      <xdr:colOff>184150</xdr:colOff>
      <xdr:row>81</xdr:row>
      <xdr:rowOff>61950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72127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1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124737</xdr:rowOff>
    </xdr:from>
    <xdr:to>
      <xdr:col>15</xdr:col>
      <xdr:colOff>133350</xdr:colOff>
      <xdr:row>81</xdr:row>
      <xdr:rowOff>54887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4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65064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0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103411</xdr:rowOff>
    </xdr:from>
    <xdr:to>
      <xdr:col>11</xdr:col>
      <xdr:colOff>82550</xdr:colOff>
      <xdr:row>81</xdr:row>
      <xdr:rowOff>33561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1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43738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8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24591</xdr:rowOff>
    </xdr:from>
    <xdr:to>
      <xdr:col>7</xdr:col>
      <xdr:colOff>31750</xdr:colOff>
      <xdr:row>81</xdr:row>
      <xdr:rowOff>126191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136368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8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a:t>
          </a:r>
          <a:r>
            <a:rPr kumimoji="1" lang="ja-JP" altLang="en-US"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となっているが、依然として類似団体平均及び全国町村平均よりも高い水準にある。今後も定員適正化計画による定員管理を行い、一層の給与適正化に努めていく。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87</xdr:row>
      <xdr:rowOff>104422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73111"/>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87</xdr:row>
      <xdr:rowOff>104422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2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87</xdr:row>
      <xdr:rowOff>144639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205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77611</xdr:rowOff>
    </xdr:from>
    <xdr:to>
      <xdr:col>68</xdr:col>
      <xdr:colOff>152400</xdr:colOff>
      <xdr:row>87</xdr:row>
      <xdr:rowOff>144639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937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26811</xdr:rowOff>
    </xdr:from>
    <xdr:to>
      <xdr:col>64</xdr:col>
      <xdr:colOff>152400</xdr:colOff>
      <xdr:row>87</xdr:row>
      <xdr:rowOff>128411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113188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人当たりの職員数は、定員適正化計画による定員管理を進めてきた結果、類似団体平均を下回る人数で推移している。</a:t>
          </a:r>
          <a:endParaRPr lang="ja-JP" altLang="ja-JP" sz="1400">
            <a:effectLst/>
          </a:endParaRPr>
        </a:p>
        <a:p>
          <a:r>
            <a:rPr kumimoji="1" lang="ja-JP" altLang="ja-JP" sz="1100">
              <a:solidFill>
                <a:schemeClr val="dk1"/>
              </a:solidFill>
              <a:effectLst/>
              <a:latin typeface="+mn-lt"/>
              <a:ea typeface="+mn-ea"/>
              <a:cs typeface="+mn-cs"/>
            </a:rPr>
            <a:t>　今後も定員適正化計画による定員管理を継続するとともに、民間委託等の事業のアウトソーシングも検討していく。また、職員の適正な配置によって、より効果的・効率的な事業実施に努め、行政サービスの水準の維持、向上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108373</xdr:rowOff>
    </xdr:from>
    <xdr:to>
      <xdr:col>81</xdr:col>
      <xdr:colOff>44450</xdr:colOff>
      <xdr:row>59</xdr:row>
      <xdr:rowOff>161230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223923"/>
          <a:ext cx="8382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80796</xdr:rowOff>
    </xdr:from>
    <xdr:to>
      <xdr:col>77</xdr:col>
      <xdr:colOff>44450</xdr:colOff>
      <xdr:row>59</xdr:row>
      <xdr:rowOff>108373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19634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64709</xdr:rowOff>
    </xdr:from>
    <xdr:to>
      <xdr:col>72</xdr:col>
      <xdr:colOff>203200</xdr:colOff>
      <xdr:row>59</xdr:row>
      <xdr:rowOff>80796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18025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47474</xdr:rowOff>
    </xdr:from>
    <xdr:to>
      <xdr:col>68</xdr:col>
      <xdr:colOff>152400</xdr:colOff>
      <xdr:row>59</xdr:row>
      <xdr:rowOff>64709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16302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110430</xdr:rowOff>
    </xdr:from>
    <xdr:to>
      <xdr:col>81</xdr:col>
      <xdr:colOff>95250</xdr:colOff>
      <xdr:row>60</xdr:row>
      <xdr:rowOff>40580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2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126957</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0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57573</xdr:rowOff>
    </xdr:from>
    <xdr:to>
      <xdr:col>77</xdr:col>
      <xdr:colOff>95250</xdr:colOff>
      <xdr:row>59</xdr:row>
      <xdr:rowOff>159173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169350</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94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29996</xdr:rowOff>
    </xdr:from>
    <xdr:to>
      <xdr:col>73</xdr:col>
      <xdr:colOff>44450</xdr:colOff>
      <xdr:row>59</xdr:row>
      <xdr:rowOff>131596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1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141773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9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13909</xdr:rowOff>
    </xdr:from>
    <xdr:to>
      <xdr:col>68</xdr:col>
      <xdr:colOff>203200</xdr:colOff>
      <xdr:row>59</xdr:row>
      <xdr:rowOff>115509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125686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168124</xdr:rowOff>
    </xdr:from>
    <xdr:to>
      <xdr:col>64</xdr:col>
      <xdr:colOff>152400</xdr:colOff>
      <xdr:row>59</xdr:row>
      <xdr:rowOff>98274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1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108451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令和４年度が償還のピークだったため令和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年度の単年度比率が</a:t>
          </a:r>
          <a:r>
            <a:rPr lang="en-US" altLang="ja-JP" sz="1100">
              <a:solidFill>
                <a:schemeClr val="dk1"/>
              </a:solidFill>
              <a:effectLst/>
              <a:latin typeface="+mn-lt"/>
              <a:ea typeface="+mn-ea"/>
              <a:cs typeface="+mn-cs"/>
            </a:rPr>
            <a:t>3.8</a:t>
          </a:r>
          <a:r>
            <a:rPr lang="ja-JP" altLang="ja-JP" sz="1100">
              <a:solidFill>
                <a:schemeClr val="dk1"/>
              </a:solidFill>
              <a:effectLst/>
              <a:latin typeface="+mn-lt"/>
              <a:ea typeface="+mn-ea"/>
              <a:cs typeface="+mn-cs"/>
            </a:rPr>
            <a:t>％減少し、３カ年平均が</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％減少している。</a:t>
          </a:r>
          <a:endParaRPr lang="ja-JP" altLang="ja-JP" sz="1400">
            <a:effectLst/>
          </a:endParaRPr>
        </a:p>
        <a:p>
          <a:r>
            <a:rPr lang="ja-JP" altLang="ja-JP" sz="1100">
              <a:solidFill>
                <a:schemeClr val="dk1"/>
              </a:solidFill>
              <a:effectLst/>
              <a:latin typeface="+mn-lt"/>
              <a:ea typeface="+mn-ea"/>
              <a:cs typeface="+mn-cs"/>
            </a:rPr>
            <a:t>　なお、公債費は</a:t>
          </a:r>
          <a:r>
            <a:rPr lang="ja-JP" altLang="en-US" sz="1100">
              <a:solidFill>
                <a:schemeClr val="dk1"/>
              </a:solidFill>
              <a:effectLst/>
              <a:latin typeface="+mn-lt"/>
              <a:ea typeface="+mn-ea"/>
              <a:cs typeface="+mn-cs"/>
            </a:rPr>
            <a:t>令和５年度・令和６年度において行った大規模改修事業によって令和８</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年度以降増加する見込みであり</a:t>
          </a:r>
          <a:r>
            <a:rPr lang="ja-JP" altLang="ja-JP" sz="1100">
              <a:solidFill>
                <a:schemeClr val="dk1"/>
              </a:solidFill>
              <a:effectLst/>
              <a:latin typeface="+mn-lt"/>
              <a:ea typeface="+mn-ea"/>
              <a:cs typeface="+mn-cs"/>
            </a:rPr>
            <a:t>、依然として全国平均、福島県平均から大きく上回っている状況である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新規地方債の発行にあたっては、今後も各種財政指標を注視しながら計画的に借り入れを行うことが重要である。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117324</xdr:rowOff>
    </xdr:from>
    <xdr:to>
      <xdr:col>81</xdr:col>
      <xdr:colOff>44450</xdr:colOff>
      <xdr:row>43</xdr:row>
      <xdr:rowOff>164193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18224"/>
          <a:ext cx="8382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164193</xdr:rowOff>
    </xdr:from>
    <xdr:to>
      <xdr:col>77</xdr:col>
      <xdr:colOff>44450</xdr:colOff>
      <xdr:row>44</xdr:row>
      <xdr:rowOff>61685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5365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27215</xdr:rowOff>
    </xdr:from>
    <xdr:to>
      <xdr:col>72</xdr:col>
      <xdr:colOff>203200</xdr:colOff>
      <xdr:row>44</xdr:row>
      <xdr:rowOff>61685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27215</xdr:rowOff>
    </xdr:from>
    <xdr:to>
      <xdr:col>68</xdr:col>
      <xdr:colOff>152400</xdr:colOff>
      <xdr:row>44</xdr:row>
      <xdr:rowOff>84667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57101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66524</xdr:rowOff>
    </xdr:from>
    <xdr:to>
      <xdr:col>81</xdr:col>
      <xdr:colOff>95250</xdr:colOff>
      <xdr:row>42</xdr:row>
      <xdr:rowOff>168124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38601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113393</xdr:rowOff>
    </xdr:from>
    <xdr:to>
      <xdr:col>77</xdr:col>
      <xdr:colOff>95250</xdr:colOff>
      <xdr:row>44</xdr:row>
      <xdr:rowOff>43543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28320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10885</xdr:rowOff>
    </xdr:from>
    <xdr:to>
      <xdr:col>73</xdr:col>
      <xdr:colOff>44450</xdr:colOff>
      <xdr:row>44</xdr:row>
      <xdr:rowOff>112485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97262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147865</xdr:rowOff>
    </xdr:from>
    <xdr:to>
      <xdr:col>68</xdr:col>
      <xdr:colOff>203200</xdr:colOff>
      <xdr:row>44</xdr:row>
      <xdr:rowOff>78015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62792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33867</xdr:rowOff>
    </xdr:from>
    <xdr:to>
      <xdr:col>64</xdr:col>
      <xdr:colOff>152400</xdr:colOff>
      <xdr:row>44</xdr:row>
      <xdr:rowOff>135467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120244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将来負担比率が減少した要因としては、</a:t>
          </a:r>
          <a:r>
            <a:rPr kumimoji="1" lang="ja-JP" altLang="en-US" sz="1100">
              <a:solidFill>
                <a:schemeClr val="dk1"/>
              </a:solidFill>
              <a:effectLst/>
              <a:latin typeface="+mn-lt"/>
              <a:ea typeface="+mn-ea"/>
              <a:cs typeface="+mn-cs"/>
            </a:rPr>
            <a:t>公営企業債等繰入見込額</a:t>
          </a:r>
          <a:r>
            <a:rPr kumimoji="1" lang="ja-JP" altLang="ja-JP" sz="1100">
              <a:solidFill>
                <a:schemeClr val="dk1"/>
              </a:solidFill>
              <a:effectLst/>
              <a:latin typeface="+mn-lt"/>
              <a:ea typeface="+mn-ea"/>
              <a:cs typeface="+mn-cs"/>
            </a:rPr>
            <a:t>や債務負担行為に基づく支出予定額の減少及び充当可能基金の増加が挙げられる。</a:t>
          </a:r>
          <a:endParaRPr lang="ja-JP" altLang="ja-JP" sz="1400">
            <a:effectLst/>
          </a:endParaRPr>
        </a:p>
        <a:p>
          <a:r>
            <a:rPr kumimoji="1" lang="ja-JP" altLang="ja-JP" sz="1100">
              <a:solidFill>
                <a:schemeClr val="dk1"/>
              </a:solidFill>
              <a:effectLst/>
              <a:latin typeface="+mn-lt"/>
              <a:ea typeface="+mn-ea"/>
              <a:cs typeface="+mn-cs"/>
            </a:rPr>
            <a:t>　今後も重点選別主義を徹底しながら、計画的な地方債の発行や充当可能基金の活用によって、将来負担の軽減に努めていく。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12,789
12,620
159.93
8,714,252
8,466,352
237,662
4,659,188
4,767,764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a:t>
          </a:r>
          <a:r>
            <a:rPr kumimoji="1" lang="ja-JP" altLang="en-US" sz="1100">
              <a:solidFill>
                <a:schemeClr val="dk1"/>
              </a:solidFill>
              <a:effectLst/>
              <a:latin typeface="+mn-lt"/>
              <a:ea typeface="+mn-ea"/>
              <a:cs typeface="+mn-cs"/>
            </a:rPr>
            <a:t>人事院勧告に伴う基本給及び期末勤勉手当</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により、全体としては対前年度比で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％の増となった。</a:t>
          </a:r>
          <a:endParaRPr lang="ja-JP" altLang="ja-JP" sz="1400">
            <a:effectLst/>
          </a:endParaRPr>
        </a:p>
        <a:p>
          <a:r>
            <a:rPr kumimoji="1" lang="ja-JP" altLang="ja-JP" sz="1100">
              <a:solidFill>
                <a:schemeClr val="dk1"/>
              </a:solidFill>
              <a:effectLst/>
              <a:latin typeface="+mn-lt"/>
              <a:ea typeface="+mn-ea"/>
              <a:cs typeface="+mn-cs"/>
            </a:rPr>
            <a:t>　今後も類似団体及び福島県平均と同水準で推移できるよう、定員及び給与の適正化に努めていく。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18415</xdr:rowOff>
    </xdr:from>
    <xdr:to>
      <xdr:col>24</xdr:col>
      <xdr:colOff>25400</xdr:colOff>
      <xdr:row>34</xdr:row>
      <xdr:rowOff>46990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8477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161290</xdr:rowOff>
    </xdr:from>
    <xdr:to>
      <xdr:col>19</xdr:col>
      <xdr:colOff>187325</xdr:colOff>
      <xdr:row>34</xdr:row>
      <xdr:rowOff>18415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8191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161290</xdr:rowOff>
    </xdr:from>
    <xdr:to>
      <xdr:col>15</xdr:col>
      <xdr:colOff>98425</xdr:colOff>
      <xdr:row>34</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581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92710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8420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167640</xdr:rowOff>
    </xdr:from>
    <xdr:to>
      <xdr:col>24</xdr:col>
      <xdr:colOff>76200</xdr:colOff>
      <xdr:row>34</xdr:row>
      <xdr:rowOff>97790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12717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139065</xdr:rowOff>
    </xdr:from>
    <xdr:to>
      <xdr:col>20</xdr:col>
      <xdr:colOff>38100</xdr:colOff>
      <xdr:row>34</xdr:row>
      <xdr:rowOff>69215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79392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56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110490</xdr:rowOff>
    </xdr:from>
    <xdr:to>
      <xdr:col>15</xdr:col>
      <xdr:colOff>149225</xdr:colOff>
      <xdr:row>34</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50817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41910</xdr:rowOff>
    </xdr:from>
    <xdr:to>
      <xdr:col>6</xdr:col>
      <xdr:colOff>171450</xdr:colOff>
      <xdr:row>34</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物件費は、昨年と比べてほぼ横ばいであり、類似団体平均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下回る</a:t>
          </a:r>
          <a:r>
            <a:rPr kumimoji="1" lang="ja-JP" altLang="ja-JP" sz="1100">
              <a:solidFill>
                <a:schemeClr val="dk1"/>
              </a:solidFill>
              <a:effectLst/>
              <a:latin typeface="+mn-lt"/>
              <a:ea typeface="+mn-ea"/>
              <a:cs typeface="+mn-cs"/>
            </a:rPr>
            <a:t>水準となった。</a:t>
          </a:r>
          <a:endParaRPr lang="ja-JP" altLang="ja-JP" sz="1400">
            <a:effectLst/>
          </a:endParaRPr>
        </a:p>
        <a:p>
          <a:r>
            <a:rPr kumimoji="1" lang="ja-JP" altLang="ja-JP" sz="1100">
              <a:solidFill>
                <a:schemeClr val="dk1"/>
              </a:solidFill>
              <a:effectLst/>
              <a:latin typeface="+mn-lt"/>
              <a:ea typeface="+mn-ea"/>
              <a:cs typeface="+mn-cs"/>
            </a:rPr>
            <a:t>　今後も引き続き管理経費等の節減や事業の効率化に努め、事業全体のコスト削減を図っていく。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124714</xdr:rowOff>
    </xdr:from>
    <xdr:to>
      <xdr:col>82</xdr:col>
      <xdr:colOff>107950</xdr:colOff>
      <xdr:row>13</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3535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133858</xdr:rowOff>
    </xdr:from>
    <xdr:to>
      <xdr:col>78</xdr:col>
      <xdr:colOff>69850</xdr:colOff>
      <xdr:row>13</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627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115570</xdr:rowOff>
    </xdr:from>
    <xdr:to>
      <xdr:col>73</xdr:col>
      <xdr:colOff>180975</xdr:colOff>
      <xdr:row>13</xdr:row>
      <xdr:rowOff>133858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444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115570</xdr:rowOff>
    </xdr:from>
    <xdr:to>
      <xdr:col>69</xdr:col>
      <xdr:colOff>92075</xdr:colOff>
      <xdr:row>13</xdr:row>
      <xdr:rowOff>156718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444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73914</xdr:rowOff>
    </xdr:from>
    <xdr:to>
      <xdr:col>82</xdr:col>
      <xdr:colOff>158750</xdr:colOff>
      <xdr:row>14</xdr:row>
      <xdr:rowOff>4064</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153941</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1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87630</xdr:rowOff>
    </xdr:from>
    <xdr:to>
      <xdr:col>78</xdr:col>
      <xdr:colOff>120650</xdr:colOff>
      <xdr:row>14</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27957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0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83058</xdr:rowOff>
    </xdr:from>
    <xdr:to>
      <xdr:col>74</xdr:col>
      <xdr:colOff>31750</xdr:colOff>
      <xdr:row>14</xdr:row>
      <xdr:rowOff>13208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23385</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64770</xdr:rowOff>
    </xdr:from>
    <xdr:to>
      <xdr:col>69</xdr:col>
      <xdr:colOff>142875</xdr:colOff>
      <xdr:row>13</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105918</xdr:rowOff>
    </xdr:from>
    <xdr:to>
      <xdr:col>65</xdr:col>
      <xdr:colOff>53975</xdr:colOff>
      <xdr:row>14</xdr:row>
      <xdr:rowOff>36068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3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46245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0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支給対象者が高校修了前まで拡大されたことによる児童手当費の増等により</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％下回る水準となった。</a:t>
          </a:r>
          <a:endParaRPr lang="ja-JP" altLang="ja-JP" sz="1400">
            <a:effectLst/>
          </a:endParaRPr>
        </a:p>
        <a:p>
          <a:r>
            <a:rPr kumimoji="1" lang="ja-JP" altLang="ja-JP" sz="1100">
              <a:solidFill>
                <a:schemeClr val="dk1"/>
              </a:solidFill>
              <a:effectLst/>
              <a:latin typeface="+mn-lt"/>
              <a:ea typeface="+mn-ea"/>
              <a:cs typeface="+mn-cs"/>
            </a:rPr>
            <a:t>　今後も引き続き各種手当等の内容精査を行い、適正化を図っていく。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18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その他の経費は、</a:t>
          </a:r>
          <a:r>
            <a:rPr kumimoji="1" lang="ja-JP" altLang="en-US" sz="1100">
              <a:solidFill>
                <a:schemeClr val="dk1"/>
              </a:solidFill>
              <a:effectLst/>
              <a:latin typeface="+mn-lt"/>
              <a:ea typeface="+mn-ea"/>
              <a:cs typeface="+mn-cs"/>
            </a:rPr>
            <a:t>簡易水道事業・公共下水道事業・農業集落排水事業が法適化したことに伴い</a:t>
          </a:r>
          <a:r>
            <a:rPr kumimoji="1" lang="ja-JP" altLang="ja-JP" sz="1100">
              <a:solidFill>
                <a:schemeClr val="dk1"/>
              </a:solidFill>
              <a:effectLst/>
              <a:latin typeface="+mn-lt"/>
              <a:ea typeface="+mn-ea"/>
              <a:cs typeface="+mn-cs"/>
            </a:rPr>
            <a:t>特別会計への操出金が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により、対前年度比</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減と</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　類似団体平均との比較では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回る状況であ</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、引き続き、企業会計における料金の適正化や各会計のコスト削減を図り、繰出金の抑制に努めていく。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60</xdr:row>
      <xdr:rowOff>25400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639300"/>
          <a:ext cx="838200" cy="67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60</xdr:row>
      <xdr:rowOff>25400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172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59</xdr:row>
      <xdr:rowOff>57150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096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59</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3827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80027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簡易水道事業会計及び下水道事業会計が法適化したことによる負担金</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により対前年度比</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％の増となった</a:t>
          </a:r>
          <a:r>
            <a:rPr kumimoji="1" lang="ja-JP" altLang="en-US" sz="1100">
              <a:solidFill>
                <a:schemeClr val="dk1"/>
              </a:solidFill>
              <a:effectLst/>
              <a:latin typeface="+mn-lt"/>
              <a:ea typeface="+mn-ea"/>
              <a:cs typeface="+mn-cs"/>
            </a:rPr>
            <a:t>が、類似団体平均を</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％下回る水準となった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今後も定期的に補助金の効果検証を行い、費用対効果の低い事業の整理統合・縮小・廃止等により、補助金の適正化に努めていく。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6985</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91058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150512</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xdr:rowOff>
    </xdr:from>
    <xdr:to>
      <xdr:col>82</xdr:col>
      <xdr:colOff>196850</xdr:colOff>
      <xdr:row>41</xdr:row>
      <xdr:rowOff>6985</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3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41275</xdr:rowOff>
    </xdr:from>
    <xdr:to>
      <xdr:col>82</xdr:col>
      <xdr:colOff>107950</xdr:colOff>
      <xdr:row>36</xdr:row>
      <xdr:rowOff>29845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042025"/>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88282</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6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116205</xdr:rowOff>
    </xdr:from>
    <xdr:to>
      <xdr:col>82</xdr:col>
      <xdr:colOff>158750</xdr:colOff>
      <xdr:row>37</xdr:row>
      <xdr:rowOff>46355</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167005</xdr:rowOff>
    </xdr:from>
    <xdr:to>
      <xdr:col>78</xdr:col>
      <xdr:colOff>69850</xdr:colOff>
      <xdr:row>35</xdr:row>
      <xdr:rowOff>41275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996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132715</xdr:rowOff>
    </xdr:from>
    <xdr:to>
      <xdr:col>73</xdr:col>
      <xdr:colOff>180975</xdr:colOff>
      <xdr:row>34</xdr:row>
      <xdr:rowOff>167005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59620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xdr:rowOff>
    </xdr:from>
    <xdr:to>
      <xdr:col>69</xdr:col>
      <xdr:colOff>92075</xdr:colOff>
      <xdr:row>34</xdr:row>
      <xdr:rowOff>132715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583628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70485</xdr:rowOff>
    </xdr:from>
    <xdr:to>
      <xdr:col>69</xdr:col>
      <xdr:colOff>142875</xdr:colOff>
      <xdr:row>36</xdr:row>
      <xdr:rowOff>635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156862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150495</xdr:rowOff>
    </xdr:from>
    <xdr:to>
      <xdr:col>82</xdr:col>
      <xdr:colOff>158750</xdr:colOff>
      <xdr:row>36</xdr:row>
      <xdr:rowOff>80645</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167022</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9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161925</xdr:rowOff>
    </xdr:from>
    <xdr:to>
      <xdr:col>78</xdr:col>
      <xdr:colOff>120650</xdr:colOff>
      <xdr:row>35</xdr:row>
      <xdr:rowOff>92075</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102252</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76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116205</xdr:rowOff>
    </xdr:from>
    <xdr:to>
      <xdr:col>74</xdr:col>
      <xdr:colOff>31750</xdr:colOff>
      <xdr:row>35</xdr:row>
      <xdr:rowOff>46355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56532</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81915</xdr:rowOff>
    </xdr:from>
    <xdr:to>
      <xdr:col>69</xdr:col>
      <xdr:colOff>142875</xdr:colOff>
      <xdr:row>35</xdr:row>
      <xdr:rowOff>12065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22242</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68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127635</xdr:rowOff>
    </xdr:from>
    <xdr:to>
      <xdr:col>65</xdr:col>
      <xdr:colOff>53975</xdr:colOff>
      <xdr:row>34</xdr:row>
      <xdr:rowOff>57785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67962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55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lang="ja-JP" altLang="ja-JP" sz="1050">
              <a:solidFill>
                <a:schemeClr val="dk1"/>
              </a:solidFill>
              <a:effectLst/>
              <a:latin typeface="+mn-lt"/>
              <a:ea typeface="+mn-ea"/>
              <a:cs typeface="+mn-cs"/>
            </a:rPr>
            <a:t>公債費は、</a:t>
          </a:r>
          <a:r>
            <a:rPr lang="ja-JP" altLang="en-US" sz="1050">
              <a:solidFill>
                <a:schemeClr val="dk1"/>
              </a:solidFill>
              <a:effectLst/>
              <a:latin typeface="+mn-lt"/>
              <a:ea typeface="+mn-ea"/>
              <a:cs typeface="+mn-cs"/>
            </a:rPr>
            <a:t>平成</a:t>
          </a:r>
          <a:r>
            <a:rPr lang="en-US" altLang="ja-JP" sz="1050">
              <a:solidFill>
                <a:schemeClr val="dk1"/>
              </a:solidFill>
              <a:effectLst/>
              <a:latin typeface="+mn-lt"/>
              <a:ea typeface="+mn-ea"/>
              <a:cs typeface="+mn-cs"/>
            </a:rPr>
            <a:t>15</a:t>
          </a:r>
          <a:r>
            <a:rPr lang="ja-JP" altLang="en-US" sz="1050">
              <a:solidFill>
                <a:schemeClr val="dk1"/>
              </a:solidFill>
              <a:effectLst/>
              <a:latin typeface="+mn-lt"/>
              <a:ea typeface="+mn-ea"/>
              <a:cs typeface="+mn-cs"/>
            </a:rPr>
            <a:t>年度及び平成</a:t>
          </a:r>
          <a:r>
            <a:rPr lang="en-US" altLang="ja-JP" sz="1050">
              <a:solidFill>
                <a:schemeClr val="dk1"/>
              </a:solidFill>
              <a:effectLst/>
              <a:latin typeface="+mn-lt"/>
              <a:ea typeface="+mn-ea"/>
              <a:cs typeface="+mn-cs"/>
            </a:rPr>
            <a:t>25</a:t>
          </a:r>
          <a:r>
            <a:rPr lang="ja-JP" altLang="en-US" sz="1050">
              <a:solidFill>
                <a:schemeClr val="dk1"/>
              </a:solidFill>
              <a:effectLst/>
              <a:latin typeface="+mn-lt"/>
              <a:ea typeface="+mn-ea"/>
              <a:cs typeface="+mn-cs"/>
            </a:rPr>
            <a:t>年度借入分の償還終了に伴い、対前年度比</a:t>
          </a:r>
          <a:r>
            <a:rPr lang="en-US" altLang="ja-JP" sz="1050">
              <a:solidFill>
                <a:schemeClr val="dk1"/>
              </a:solidFill>
              <a:effectLst/>
              <a:latin typeface="+mn-lt"/>
              <a:ea typeface="+mn-ea"/>
              <a:cs typeface="+mn-cs"/>
            </a:rPr>
            <a:t>10.4</a:t>
          </a:r>
          <a:r>
            <a:rPr lang="ja-JP" altLang="en-US" sz="1050">
              <a:solidFill>
                <a:schemeClr val="dk1"/>
              </a:solidFill>
              <a:effectLst/>
              <a:latin typeface="+mn-lt"/>
              <a:ea typeface="+mn-ea"/>
              <a:cs typeface="+mn-cs"/>
            </a:rPr>
            <a:t>％の大幅減となり、類似団体平均を</a:t>
          </a:r>
          <a:r>
            <a:rPr lang="en-US" altLang="ja-JP" sz="1050">
              <a:solidFill>
                <a:schemeClr val="dk1"/>
              </a:solidFill>
              <a:effectLst/>
              <a:latin typeface="+mn-lt"/>
              <a:ea typeface="+mn-ea"/>
              <a:cs typeface="+mn-cs"/>
            </a:rPr>
            <a:t>1.5</a:t>
          </a:r>
          <a:r>
            <a:rPr lang="ja-JP" altLang="en-US" sz="1050">
              <a:solidFill>
                <a:schemeClr val="dk1"/>
              </a:solidFill>
              <a:effectLst/>
              <a:latin typeface="+mn-lt"/>
              <a:ea typeface="+mn-ea"/>
              <a:cs typeface="+mn-cs"/>
            </a:rPr>
            <a:t>％下回る水準となった。</a:t>
          </a:r>
          <a:endParaRPr lang="ja-JP" altLang="ja-JP" sz="1200">
            <a:effectLst/>
          </a:endParaRPr>
        </a:p>
        <a:p>
          <a:r>
            <a:rPr lang="ja-JP" altLang="ja-JP" sz="1050">
              <a:solidFill>
                <a:schemeClr val="dk1"/>
              </a:solidFill>
              <a:effectLst/>
              <a:latin typeface="+mn-lt"/>
              <a:ea typeface="+mn-ea"/>
              <a:cs typeface="+mn-cs"/>
            </a:rPr>
            <a:t>　なお、</a:t>
          </a:r>
          <a:r>
            <a:rPr lang="ja-JP" altLang="en-US" sz="1050">
              <a:solidFill>
                <a:schemeClr val="dk1"/>
              </a:solidFill>
              <a:effectLst/>
              <a:latin typeface="+mn-lt"/>
              <a:ea typeface="+mn-ea"/>
              <a:cs typeface="+mn-cs"/>
            </a:rPr>
            <a:t>令和５年度及び</a:t>
          </a:r>
          <a:r>
            <a:rPr lang="ja-JP" altLang="ja-JP" sz="1050">
              <a:solidFill>
                <a:schemeClr val="dk1"/>
              </a:solidFill>
              <a:effectLst/>
              <a:latin typeface="+mn-lt"/>
              <a:ea typeface="+mn-ea"/>
              <a:cs typeface="+mn-cs"/>
            </a:rPr>
            <a:t>令和６年度</a:t>
          </a:r>
          <a:r>
            <a:rPr lang="ja-JP" altLang="en-US" sz="1050">
              <a:solidFill>
                <a:schemeClr val="dk1"/>
              </a:solidFill>
              <a:effectLst/>
              <a:latin typeface="+mn-lt"/>
              <a:ea typeface="+mn-ea"/>
              <a:cs typeface="+mn-cs"/>
            </a:rPr>
            <a:t>に実施した大規模改修事業の償還が開始することや、今後も</a:t>
          </a:r>
          <a:r>
            <a:rPr lang="ja-JP" altLang="ja-JP" sz="1050">
              <a:solidFill>
                <a:schemeClr val="dk1"/>
              </a:solidFill>
              <a:effectLst/>
              <a:latin typeface="+mn-lt"/>
              <a:ea typeface="+mn-ea"/>
              <a:cs typeface="+mn-cs"/>
            </a:rPr>
            <a:t>起債を財源とした公共施設の大規模改修等を予定しているため、公債費の増が見込まれ、引き続き高い水準で推移する可能性がある。計画的な繰上償還の実施や充当可能基金の活用も検討し、適正管理に努めていく。</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79</xdr:row>
      <xdr:rowOff>78994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48056"/>
          <a:ext cx="8382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79</xdr:row>
      <xdr:rowOff>78994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50010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113285</xdr:rowOff>
    </xdr:from>
    <xdr:to>
      <xdr:col>15</xdr:col>
      <xdr:colOff>98425</xdr:colOff>
      <xdr:row>78</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4863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108713</xdr:rowOff>
    </xdr:from>
    <xdr:to>
      <xdr:col>11</xdr:col>
      <xdr:colOff>9525</xdr:colOff>
      <xdr:row>78</xdr:row>
      <xdr:rowOff>113285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4818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28194</xdr:rowOff>
    </xdr:from>
    <xdr:to>
      <xdr:col>20</xdr:col>
      <xdr:colOff>38100</xdr:colOff>
      <xdr:row>79</xdr:row>
      <xdr:rowOff>129794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114571</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62485</xdr:rowOff>
    </xdr:from>
    <xdr:to>
      <xdr:col>11</xdr:col>
      <xdr:colOff>60325</xdr:colOff>
      <xdr:row>78</xdr:row>
      <xdr:rowOff>164085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148862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57913</xdr:rowOff>
    </xdr:from>
    <xdr:to>
      <xdr:col>6</xdr:col>
      <xdr:colOff>171450</xdr:colOff>
      <xdr:row>78</xdr:row>
      <xdr:rowOff>159513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144290</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補助費等が対前年度比</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％増となったものの、操出金が対前年度比</a:t>
          </a:r>
          <a:r>
            <a:rPr kumimoji="1" lang="en-US" altLang="ja-JP" sz="1100">
              <a:solidFill>
                <a:schemeClr val="dk1"/>
              </a:solidFill>
              <a:effectLst/>
              <a:latin typeface="+mn-lt"/>
              <a:ea typeface="+mn-ea"/>
              <a:cs typeface="+mn-cs"/>
            </a:rPr>
            <a:t>5.5</a:t>
          </a:r>
          <a:r>
            <a:rPr kumimoji="1" lang="ja-JP" altLang="en-US" sz="1100">
              <a:solidFill>
                <a:schemeClr val="dk1"/>
              </a:solidFill>
              <a:effectLst/>
              <a:latin typeface="+mn-lt"/>
              <a:ea typeface="+mn-ea"/>
              <a:cs typeface="+mn-cs"/>
            </a:rPr>
            <a:t>％減となった。全体としては</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及び福島県平均を</a:t>
          </a:r>
          <a:r>
            <a:rPr kumimoji="1" lang="ja-JP" altLang="ja-JP" sz="1100">
              <a:solidFill>
                <a:schemeClr val="dk1"/>
              </a:solidFill>
              <a:effectLst/>
              <a:latin typeface="+mn-lt"/>
              <a:ea typeface="+mn-ea"/>
              <a:cs typeface="+mn-cs"/>
            </a:rPr>
            <a:t>下回る</a:t>
          </a:r>
          <a:r>
            <a:rPr kumimoji="1" lang="ja-JP" altLang="en-US" sz="1100">
              <a:solidFill>
                <a:schemeClr val="dk1"/>
              </a:solidFill>
              <a:effectLst/>
              <a:latin typeface="+mn-lt"/>
              <a:ea typeface="+mn-ea"/>
              <a:cs typeface="+mn-cs"/>
            </a:rPr>
            <a:t>水準</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しかし、これは一時的な要因であり、今後も事業の効果を検証しながら、すべての事業の経費節減に努め、さらなる適正化、合理化を図っていく。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140716</xdr:rowOff>
    </xdr:from>
    <xdr:to>
      <xdr:col>82</xdr:col>
      <xdr:colOff>107950</xdr:colOff>
      <xdr:row>74</xdr:row>
      <xdr:rowOff>14986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265656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133858</xdr:rowOff>
    </xdr:from>
    <xdr:to>
      <xdr:col>78</xdr:col>
      <xdr:colOff>69850</xdr:colOff>
      <xdr:row>74</xdr:row>
      <xdr:rowOff>14986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264970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113284</xdr:rowOff>
    </xdr:from>
    <xdr:to>
      <xdr:col>73</xdr:col>
      <xdr:colOff>180975</xdr:colOff>
      <xdr:row>73</xdr:row>
      <xdr:rowOff>133858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62913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113284</xdr:rowOff>
    </xdr:from>
    <xdr:to>
      <xdr:col>69</xdr:col>
      <xdr:colOff>92075</xdr:colOff>
      <xdr:row>73</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262913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89916</xdr:rowOff>
    </xdr:from>
    <xdr:to>
      <xdr:col>82</xdr:col>
      <xdr:colOff>158750</xdr:colOff>
      <xdr:row>74</xdr:row>
      <xdr:rowOff>20066</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6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169943</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51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135636</xdr:rowOff>
    </xdr:from>
    <xdr:to>
      <xdr:col>78</xdr:col>
      <xdr:colOff>120650</xdr:colOff>
      <xdr:row>74</xdr:row>
      <xdr:rowOff>65786</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6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75963</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42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83058</xdr:rowOff>
    </xdr:from>
    <xdr:to>
      <xdr:col>74</xdr:col>
      <xdr:colOff>31750</xdr:colOff>
      <xdr:row>74</xdr:row>
      <xdr:rowOff>13208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23385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3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62484</xdr:rowOff>
    </xdr:from>
    <xdr:to>
      <xdr:col>69</xdr:col>
      <xdr:colOff>142875</xdr:colOff>
      <xdr:row>73</xdr:row>
      <xdr:rowOff>164084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5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2811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34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76200</xdr:rowOff>
    </xdr:from>
    <xdr:to>
      <xdr:col>65</xdr:col>
      <xdr:colOff>53975</xdr:colOff>
      <xdr:row>74</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16527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105856</xdr:rowOff>
    </xdr:from>
    <xdr:to>
      <xdr:col>29</xdr:col>
      <xdr:colOff>127000</xdr:colOff>
      <xdr:row>18</xdr:row>
      <xdr:rowOff>168196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39581"/>
          <a:ext cx="647700" cy="62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168196</xdr:rowOff>
    </xdr:from>
    <xdr:to>
      <xdr:col>26</xdr:col>
      <xdr:colOff>50800</xdr:colOff>
      <xdr:row>19</xdr:row>
      <xdr:rowOff>34951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01921"/>
          <a:ext cx="698500" cy="38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34951</xdr:rowOff>
    </xdr:from>
    <xdr:to>
      <xdr:col>22</xdr:col>
      <xdr:colOff>114300</xdr:colOff>
      <xdr:row>19</xdr:row>
      <xdr:rowOff>39254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40126"/>
          <a:ext cx="698500" cy="4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39254</xdr:rowOff>
    </xdr:from>
    <xdr:to>
      <xdr:col>18</xdr:col>
      <xdr:colOff>177800</xdr:colOff>
      <xdr:row>19</xdr:row>
      <xdr:rowOff>73801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44429"/>
          <a:ext cx="698500" cy="34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55056</xdr:rowOff>
    </xdr:from>
    <xdr:to>
      <xdr:col>29</xdr:col>
      <xdr:colOff>177800</xdr:colOff>
      <xdr:row>18</xdr:row>
      <xdr:rowOff>156656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88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27133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6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117396</xdr:rowOff>
    </xdr:from>
    <xdr:to>
      <xdr:col>26</xdr:col>
      <xdr:colOff>101600</xdr:colOff>
      <xdr:row>19</xdr:row>
      <xdr:rowOff>47546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51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32323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37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155601</xdr:rowOff>
    </xdr:from>
    <xdr:to>
      <xdr:col>22</xdr:col>
      <xdr:colOff>165100</xdr:colOff>
      <xdr:row>19</xdr:row>
      <xdr:rowOff>85751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89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70528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7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159904</xdr:rowOff>
    </xdr:from>
    <xdr:to>
      <xdr:col>19</xdr:col>
      <xdr:colOff>38100</xdr:colOff>
      <xdr:row>19</xdr:row>
      <xdr:rowOff>90054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9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74831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8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23001</xdr:rowOff>
    </xdr:from>
    <xdr:to>
      <xdr:col>15</xdr:col>
      <xdr:colOff>101600</xdr:colOff>
      <xdr:row>19</xdr:row>
      <xdr:rowOff>124601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28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109378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1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129218</xdr:rowOff>
    </xdr:from>
    <xdr:to>
      <xdr:col>29</xdr:col>
      <xdr:colOff>127000</xdr:colOff>
      <xdr:row>36</xdr:row>
      <xdr:rowOff>24678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739568"/>
          <a:ext cx="647700" cy="238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257988</xdr:rowOff>
    </xdr:from>
    <xdr:to>
      <xdr:col>26</xdr:col>
      <xdr:colOff>50800</xdr:colOff>
      <xdr:row>35</xdr:row>
      <xdr:rowOff>129218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525438"/>
          <a:ext cx="698500" cy="214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257988</xdr:rowOff>
    </xdr:from>
    <xdr:to>
      <xdr:col>22</xdr:col>
      <xdr:colOff>114300</xdr:colOff>
      <xdr:row>35</xdr:row>
      <xdr:rowOff>16541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525438"/>
          <a:ext cx="698500" cy="101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16541</xdr:rowOff>
    </xdr:from>
    <xdr:to>
      <xdr:col>18</xdr:col>
      <xdr:colOff>177800</xdr:colOff>
      <xdr:row>35</xdr:row>
      <xdr:rowOff>80320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626891"/>
          <a:ext cx="698500" cy="63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316778</xdr:rowOff>
    </xdr:from>
    <xdr:to>
      <xdr:col>29</xdr:col>
      <xdr:colOff>177800</xdr:colOff>
      <xdr:row>36</xdr:row>
      <xdr:rowOff>75478</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927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288855</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89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78418</xdr:rowOff>
    </xdr:from>
    <xdr:to>
      <xdr:col>26</xdr:col>
      <xdr:colOff>101600</xdr:colOff>
      <xdr:row>35</xdr:row>
      <xdr:rowOff>180018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688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190195</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457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207188</xdr:rowOff>
    </xdr:from>
    <xdr:to>
      <xdr:col>22</xdr:col>
      <xdr:colOff>165100</xdr:colOff>
      <xdr:row>34</xdr:row>
      <xdr:rowOff>308787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47463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318965</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24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308641</xdr:rowOff>
    </xdr:from>
    <xdr:to>
      <xdr:col>19</xdr:col>
      <xdr:colOff>38100</xdr:colOff>
      <xdr:row>35</xdr:row>
      <xdr:rowOff>67341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576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77517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34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29520</xdr:rowOff>
    </xdr:from>
    <xdr:to>
      <xdr:col>15</xdr:col>
      <xdr:colOff>101600</xdr:colOff>
      <xdr:row>35</xdr:row>
      <xdr:rowOff>131120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63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141297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4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12,789
12,620
159.93
8,714,252
8,466,352
237,662
4,659,188
4,767,764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56054</xdr:rowOff>
    </xdr:from>
    <xdr:to>
      <xdr:col>24</xdr:col>
      <xdr:colOff>63500</xdr:colOff>
      <xdr:row>37</xdr:row>
      <xdr:rowOff>165260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9704"/>
          <a:ext cx="838200" cy="10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165260</xdr:rowOff>
    </xdr:from>
    <xdr:to>
      <xdr:col>19</xdr:col>
      <xdr:colOff>177800</xdr:colOff>
      <xdr:row>38</xdr:row>
      <xdr:rowOff>14830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8910"/>
          <a:ext cx="889000" cy="2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14220</xdr:rowOff>
    </xdr:from>
    <xdr:to>
      <xdr:col>15</xdr:col>
      <xdr:colOff>50800</xdr:colOff>
      <xdr:row>38</xdr:row>
      <xdr:rowOff>14830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29320"/>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14220</xdr:rowOff>
    </xdr:from>
    <xdr:to>
      <xdr:col>10</xdr:col>
      <xdr:colOff>114300</xdr:colOff>
      <xdr:row>38</xdr:row>
      <xdr:rowOff>33978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9320"/>
          <a:ext cx="889000" cy="1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5254</xdr:rowOff>
    </xdr:from>
    <xdr:to>
      <xdr:col>24</xdr:col>
      <xdr:colOff>114300</xdr:colOff>
      <xdr:row>37</xdr:row>
      <xdr:rowOff>106854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155131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114460</xdr:rowOff>
    </xdr:from>
    <xdr:to>
      <xdr:col>20</xdr:col>
      <xdr:colOff>38100</xdr:colOff>
      <xdr:row>38</xdr:row>
      <xdr:rowOff>44610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35737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135480</xdr:rowOff>
    </xdr:from>
    <xdr:to>
      <xdr:col>15</xdr:col>
      <xdr:colOff>101600</xdr:colOff>
      <xdr:row>38</xdr:row>
      <xdr:rowOff>65630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7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56757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134870</xdr:rowOff>
    </xdr:from>
    <xdr:to>
      <xdr:col>10</xdr:col>
      <xdr:colOff>165100</xdr:colOff>
      <xdr:row>38</xdr:row>
      <xdr:rowOff>65021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85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56147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154628</xdr:rowOff>
    </xdr:from>
    <xdr:to>
      <xdr:col>6</xdr:col>
      <xdr:colOff>38100</xdr:colOff>
      <xdr:row>38</xdr:row>
      <xdr:rowOff>84778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75905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59526</xdr:rowOff>
    </xdr:from>
    <xdr:to>
      <xdr:col>24</xdr:col>
      <xdr:colOff>63500</xdr:colOff>
      <xdr:row>57</xdr:row>
      <xdr:rowOff>89724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32176"/>
          <a:ext cx="8382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83872</xdr:rowOff>
    </xdr:from>
    <xdr:to>
      <xdr:col>19</xdr:col>
      <xdr:colOff>177800</xdr:colOff>
      <xdr:row>57</xdr:row>
      <xdr:rowOff>89724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856522"/>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83872</xdr:rowOff>
    </xdr:from>
    <xdr:to>
      <xdr:col>15</xdr:col>
      <xdr:colOff>50800</xdr:colOff>
      <xdr:row>57</xdr:row>
      <xdr:rowOff>106004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56522"/>
          <a:ext cx="889000" cy="2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149351</xdr:rowOff>
    </xdr:from>
    <xdr:to>
      <xdr:col>10</xdr:col>
      <xdr:colOff>114300</xdr:colOff>
      <xdr:row>57</xdr:row>
      <xdr:rowOff>106004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750551"/>
          <a:ext cx="889000" cy="12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8726</xdr:rowOff>
    </xdr:from>
    <xdr:to>
      <xdr:col>24</xdr:col>
      <xdr:colOff>114300</xdr:colOff>
      <xdr:row>57</xdr:row>
      <xdr:rowOff>110326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8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95103</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38924</xdr:rowOff>
    </xdr:from>
    <xdr:to>
      <xdr:col>20</xdr:col>
      <xdr:colOff>38100</xdr:colOff>
      <xdr:row>57</xdr:row>
      <xdr:rowOff>140524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1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131651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0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33072</xdr:rowOff>
    </xdr:from>
    <xdr:to>
      <xdr:col>15</xdr:col>
      <xdr:colOff>101600</xdr:colOff>
      <xdr:row>57</xdr:row>
      <xdr:rowOff>134672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0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125799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8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55204</xdr:rowOff>
    </xdr:from>
    <xdr:to>
      <xdr:col>10</xdr:col>
      <xdr:colOff>165100</xdr:colOff>
      <xdr:row>57</xdr:row>
      <xdr:rowOff>156804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147931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98551</xdr:rowOff>
    </xdr:from>
    <xdr:to>
      <xdr:col>6</xdr:col>
      <xdr:colOff>38100</xdr:colOff>
      <xdr:row>57</xdr:row>
      <xdr:rowOff>28701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6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45228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7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132499</xdr:rowOff>
    </xdr:from>
    <xdr:to>
      <xdr:col>24</xdr:col>
      <xdr:colOff>63500</xdr:colOff>
      <xdr:row>78</xdr:row>
      <xdr:rowOff>135985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05599"/>
          <a:ext cx="8382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135985</xdr:rowOff>
    </xdr:from>
    <xdr:to>
      <xdr:col>19</xdr:col>
      <xdr:colOff>177800</xdr:colOff>
      <xdr:row>78</xdr:row>
      <xdr:rowOff>149797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09085"/>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149797</xdr:rowOff>
    </xdr:from>
    <xdr:to>
      <xdr:col>15</xdr:col>
      <xdr:colOff>50800</xdr:colOff>
      <xdr:row>78</xdr:row>
      <xdr:rowOff>166122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22897"/>
          <a:ext cx="889000" cy="1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166122</xdr:rowOff>
    </xdr:from>
    <xdr:to>
      <xdr:col>10</xdr:col>
      <xdr:colOff>114300</xdr:colOff>
      <xdr:row>79</xdr:row>
      <xdr:rowOff>3321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39222"/>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81699</xdr:rowOff>
    </xdr:from>
    <xdr:to>
      <xdr:col>24</xdr:col>
      <xdr:colOff>114300</xdr:colOff>
      <xdr:row>79</xdr:row>
      <xdr:rowOff>11849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168076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85185</xdr:rowOff>
    </xdr:from>
    <xdr:to>
      <xdr:col>20</xdr:col>
      <xdr:colOff>38100</xdr:colOff>
      <xdr:row>79</xdr:row>
      <xdr:rowOff>15335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6462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5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98997</xdr:rowOff>
    </xdr:from>
    <xdr:to>
      <xdr:col>15</xdr:col>
      <xdr:colOff>101600</xdr:colOff>
      <xdr:row>79</xdr:row>
      <xdr:rowOff>29147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20274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115322</xdr:rowOff>
    </xdr:from>
    <xdr:to>
      <xdr:col>10</xdr:col>
      <xdr:colOff>165100</xdr:colOff>
      <xdr:row>79</xdr:row>
      <xdr:rowOff>45472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36599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123971</xdr:rowOff>
    </xdr:from>
    <xdr:to>
      <xdr:col>6</xdr:col>
      <xdr:colOff>38100</xdr:colOff>
      <xdr:row>79</xdr:row>
      <xdr:rowOff>54121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45248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51943</xdr:rowOff>
    </xdr:from>
    <xdr:to>
      <xdr:col>24</xdr:col>
      <xdr:colOff>63500</xdr:colOff>
      <xdr:row>95</xdr:row>
      <xdr:rowOff>140436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39693"/>
          <a:ext cx="838200" cy="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140436</xdr:rowOff>
    </xdr:from>
    <xdr:to>
      <xdr:col>19</xdr:col>
      <xdr:colOff>177800</xdr:colOff>
      <xdr:row>96</xdr:row>
      <xdr:rowOff>74168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28186"/>
          <a:ext cx="889000" cy="10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29070</xdr:rowOff>
    </xdr:from>
    <xdr:to>
      <xdr:col>15</xdr:col>
      <xdr:colOff>50800</xdr:colOff>
      <xdr:row>96</xdr:row>
      <xdr:rowOff>74168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16820"/>
          <a:ext cx="889000" cy="2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29070</xdr:rowOff>
    </xdr:from>
    <xdr:to>
      <xdr:col>10</xdr:col>
      <xdr:colOff>114300</xdr:colOff>
      <xdr:row>96</xdr:row>
      <xdr:rowOff>150571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16820"/>
          <a:ext cx="889000" cy="29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1143</xdr:rowOff>
    </xdr:from>
    <xdr:to>
      <xdr:col>24</xdr:col>
      <xdr:colOff>114300</xdr:colOff>
      <xdr:row>95</xdr:row>
      <xdr:rowOff>102743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151020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89636</xdr:rowOff>
    </xdr:from>
    <xdr:to>
      <xdr:col>20</xdr:col>
      <xdr:colOff>38100</xdr:colOff>
      <xdr:row>96</xdr:row>
      <xdr:rowOff>19786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10913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7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23368</xdr:rowOff>
    </xdr:from>
    <xdr:to>
      <xdr:col>15</xdr:col>
      <xdr:colOff>101600</xdr:colOff>
      <xdr:row>96</xdr:row>
      <xdr:rowOff>124968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8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116095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7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149720</xdr:rowOff>
    </xdr:from>
    <xdr:to>
      <xdr:col>10</xdr:col>
      <xdr:colOff>165100</xdr:colOff>
      <xdr:row>95</xdr:row>
      <xdr:rowOff>79870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96397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99771</xdr:rowOff>
    </xdr:from>
    <xdr:to>
      <xdr:col>6</xdr:col>
      <xdr:colOff>38100</xdr:colOff>
      <xdr:row>97</xdr:row>
      <xdr:rowOff>29921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21048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166404</xdr:rowOff>
    </xdr:from>
    <xdr:to>
      <xdr:col>55</xdr:col>
      <xdr:colOff>0</xdr:colOff>
      <xdr:row>37</xdr:row>
      <xdr:rowOff>64453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38604"/>
          <a:ext cx="838200" cy="6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62342</xdr:rowOff>
    </xdr:from>
    <xdr:to>
      <xdr:col>50</xdr:col>
      <xdr:colOff>114300</xdr:colOff>
      <xdr:row>37</xdr:row>
      <xdr:rowOff>64453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05992"/>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62342</xdr:rowOff>
    </xdr:from>
    <xdr:to>
      <xdr:col>45</xdr:col>
      <xdr:colOff>177800</xdr:colOff>
      <xdr:row>37</xdr:row>
      <xdr:rowOff>106816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05992"/>
          <a:ext cx="889000" cy="4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137612</xdr:rowOff>
    </xdr:from>
    <xdr:to>
      <xdr:col>41</xdr:col>
      <xdr:colOff>50800</xdr:colOff>
      <xdr:row>37</xdr:row>
      <xdr:rowOff>106816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66912"/>
          <a:ext cx="889000" cy="48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115604</xdr:rowOff>
    </xdr:from>
    <xdr:to>
      <xdr:col>55</xdr:col>
      <xdr:colOff>50800</xdr:colOff>
      <xdr:row>37</xdr:row>
      <xdr:rowOff>45754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30531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13653</xdr:rowOff>
    </xdr:from>
    <xdr:to>
      <xdr:col>50</xdr:col>
      <xdr:colOff>165100</xdr:colOff>
      <xdr:row>37</xdr:row>
      <xdr:rowOff>115253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5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106380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5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11542</xdr:rowOff>
    </xdr:from>
    <xdr:to>
      <xdr:col>46</xdr:col>
      <xdr:colOff>38100</xdr:colOff>
      <xdr:row>37</xdr:row>
      <xdr:rowOff>113142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5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104269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4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56016</xdr:rowOff>
    </xdr:from>
    <xdr:to>
      <xdr:col>41</xdr:col>
      <xdr:colOff>101600</xdr:colOff>
      <xdr:row>37</xdr:row>
      <xdr:rowOff>157616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148743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86812</xdr:rowOff>
    </xdr:from>
    <xdr:to>
      <xdr:col>36</xdr:col>
      <xdr:colOff>165100</xdr:colOff>
      <xdr:row>35</xdr:row>
      <xdr:rowOff>16962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1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8089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0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104722</xdr:rowOff>
    </xdr:from>
    <xdr:to>
      <xdr:col>55</xdr:col>
      <xdr:colOff>0</xdr:colOff>
      <xdr:row>58</xdr:row>
      <xdr:rowOff>3174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77372"/>
          <a:ext cx="838200" cy="6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3174</xdr:rowOff>
    </xdr:from>
    <xdr:to>
      <xdr:col>50</xdr:col>
      <xdr:colOff>114300</xdr:colOff>
      <xdr:row>58</xdr:row>
      <xdr:rowOff>86162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47274"/>
          <a:ext cx="889000" cy="8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86162</xdr:rowOff>
    </xdr:from>
    <xdr:to>
      <xdr:col>45</xdr:col>
      <xdr:colOff>177800</xdr:colOff>
      <xdr:row>58</xdr:row>
      <xdr:rowOff>90292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30262"/>
          <a:ext cx="8890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90292</xdr:rowOff>
    </xdr:from>
    <xdr:to>
      <xdr:col>41</xdr:col>
      <xdr:colOff>50800</xdr:colOff>
      <xdr:row>58</xdr:row>
      <xdr:rowOff>107365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34392"/>
          <a:ext cx="889000" cy="1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53922</xdr:rowOff>
    </xdr:from>
    <xdr:to>
      <xdr:col>55</xdr:col>
      <xdr:colOff>50800</xdr:colOff>
      <xdr:row>57</xdr:row>
      <xdr:rowOff>155522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76799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7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123824</xdr:rowOff>
    </xdr:from>
    <xdr:to>
      <xdr:col>50</xdr:col>
      <xdr:colOff>165100</xdr:colOff>
      <xdr:row>58</xdr:row>
      <xdr:rowOff>53974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70501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7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35362</xdr:rowOff>
    </xdr:from>
    <xdr:to>
      <xdr:col>46</xdr:col>
      <xdr:colOff>38100</xdr:colOff>
      <xdr:row>58</xdr:row>
      <xdr:rowOff>136962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7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128089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7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39492</xdr:rowOff>
    </xdr:from>
    <xdr:to>
      <xdr:col>41</xdr:col>
      <xdr:colOff>101600</xdr:colOff>
      <xdr:row>58</xdr:row>
      <xdr:rowOff>141092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8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132219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56565</xdr:rowOff>
    </xdr:from>
    <xdr:to>
      <xdr:col>36</xdr:col>
      <xdr:colOff>165100</xdr:colOff>
      <xdr:row>58</xdr:row>
      <xdr:rowOff>158165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149292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39912</xdr:rowOff>
    </xdr:from>
    <xdr:to>
      <xdr:col>55</xdr:col>
      <xdr:colOff>0</xdr:colOff>
      <xdr:row>78</xdr:row>
      <xdr:rowOff>93301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13012"/>
          <a:ext cx="838200" cy="5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80513</xdr:rowOff>
    </xdr:from>
    <xdr:to>
      <xdr:col>50</xdr:col>
      <xdr:colOff>114300</xdr:colOff>
      <xdr:row>78</xdr:row>
      <xdr:rowOff>93301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53613"/>
          <a:ext cx="889000" cy="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80513</xdr:rowOff>
    </xdr:from>
    <xdr:to>
      <xdr:col>45</xdr:col>
      <xdr:colOff>177800</xdr:colOff>
      <xdr:row>78</xdr:row>
      <xdr:rowOff>83476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53613"/>
          <a:ext cx="8890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83476</xdr:rowOff>
    </xdr:from>
    <xdr:to>
      <xdr:col>41</xdr:col>
      <xdr:colOff>50800</xdr:colOff>
      <xdr:row>78</xdr:row>
      <xdr:rowOff>85685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56576"/>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160562</xdr:rowOff>
    </xdr:from>
    <xdr:to>
      <xdr:col>55</xdr:col>
      <xdr:colOff>50800</xdr:colOff>
      <xdr:row>78</xdr:row>
      <xdr:rowOff>90712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6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119939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5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42501</xdr:rowOff>
    </xdr:from>
    <xdr:to>
      <xdr:col>50</xdr:col>
      <xdr:colOff>165100</xdr:colOff>
      <xdr:row>78</xdr:row>
      <xdr:rowOff>144101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135228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0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29713</xdr:rowOff>
    </xdr:from>
    <xdr:to>
      <xdr:col>46</xdr:col>
      <xdr:colOff>38100</xdr:colOff>
      <xdr:row>78</xdr:row>
      <xdr:rowOff>131313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122440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9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32676</xdr:rowOff>
    </xdr:from>
    <xdr:to>
      <xdr:col>41</xdr:col>
      <xdr:colOff>101600</xdr:colOff>
      <xdr:row>78</xdr:row>
      <xdr:rowOff>134276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0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150803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8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34885</xdr:rowOff>
    </xdr:from>
    <xdr:to>
      <xdr:col>36</xdr:col>
      <xdr:colOff>165100</xdr:colOff>
      <xdr:row>78</xdr:row>
      <xdr:rowOff>136485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0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127612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0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30685</xdr:rowOff>
    </xdr:from>
    <xdr:to>
      <xdr:col>55</xdr:col>
      <xdr:colOff>0</xdr:colOff>
      <xdr:row>96</xdr:row>
      <xdr:rowOff>79981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89885"/>
          <a:ext cx="838200" cy="4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79981</xdr:rowOff>
    </xdr:from>
    <xdr:to>
      <xdr:col>50</xdr:col>
      <xdr:colOff>114300</xdr:colOff>
      <xdr:row>97</xdr:row>
      <xdr:rowOff>143230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39181"/>
          <a:ext cx="889000" cy="23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136216</xdr:rowOff>
    </xdr:from>
    <xdr:to>
      <xdr:col>45</xdr:col>
      <xdr:colOff>177800</xdr:colOff>
      <xdr:row>97</xdr:row>
      <xdr:rowOff>143230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66866"/>
          <a:ext cx="8890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136216</xdr:rowOff>
    </xdr:from>
    <xdr:to>
      <xdr:col>41</xdr:col>
      <xdr:colOff>50800</xdr:colOff>
      <xdr:row>98</xdr:row>
      <xdr:rowOff>36779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66866"/>
          <a:ext cx="889000" cy="7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151335</xdr:rowOff>
    </xdr:from>
    <xdr:to>
      <xdr:col>55</xdr:col>
      <xdr:colOff>50800</xdr:colOff>
      <xdr:row>96</xdr:row>
      <xdr:rowOff>81485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3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2762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9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29181</xdr:rowOff>
    </xdr:from>
    <xdr:to>
      <xdr:col>50</xdr:col>
      <xdr:colOff>165100</xdr:colOff>
      <xdr:row>96</xdr:row>
      <xdr:rowOff>130781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8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147308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92430</xdr:rowOff>
    </xdr:from>
    <xdr:to>
      <xdr:col>46</xdr:col>
      <xdr:colOff>38100</xdr:colOff>
      <xdr:row>98</xdr:row>
      <xdr:rowOff>22580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1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85416</xdr:rowOff>
    </xdr:from>
    <xdr:to>
      <xdr:col>41</xdr:col>
      <xdr:colOff>101600</xdr:colOff>
      <xdr:row>98</xdr:row>
      <xdr:rowOff>15566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6693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157429</xdr:rowOff>
    </xdr:from>
    <xdr:to>
      <xdr:col>36</xdr:col>
      <xdr:colOff>165100</xdr:colOff>
      <xdr:row>98</xdr:row>
      <xdr:rowOff>87579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78706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4694</xdr:rowOff>
    </xdr:from>
    <xdr:to>
      <xdr:col>85</xdr:col>
      <xdr:colOff>127000</xdr:colOff>
      <xdr:row>38</xdr:row>
      <xdr:rowOff>15296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19794"/>
          <a:ext cx="838200" cy="1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167149</xdr:rowOff>
    </xdr:from>
    <xdr:to>
      <xdr:col>81</xdr:col>
      <xdr:colOff>50800</xdr:colOff>
      <xdr:row>38</xdr:row>
      <xdr:rowOff>15296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10799"/>
          <a:ext cx="889000" cy="1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65302</xdr:rowOff>
    </xdr:from>
    <xdr:to>
      <xdr:col>76</xdr:col>
      <xdr:colOff>114300</xdr:colOff>
      <xdr:row>37</xdr:row>
      <xdr:rowOff>167149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408952"/>
          <a:ext cx="889000" cy="10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102581</xdr:rowOff>
    </xdr:from>
    <xdr:to>
      <xdr:col>71</xdr:col>
      <xdr:colOff>177800</xdr:colOff>
      <xdr:row>37</xdr:row>
      <xdr:rowOff>65302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274781"/>
          <a:ext cx="889000" cy="13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5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125345</xdr:rowOff>
    </xdr:from>
    <xdr:to>
      <xdr:col>85</xdr:col>
      <xdr:colOff>177800</xdr:colOff>
      <xdr:row>38</xdr:row>
      <xdr:rowOff>55494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689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135946</xdr:rowOff>
    </xdr:from>
    <xdr:to>
      <xdr:col>81</xdr:col>
      <xdr:colOff>101600</xdr:colOff>
      <xdr:row>38</xdr:row>
      <xdr:rowOff>66096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7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57223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7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116349</xdr:rowOff>
    </xdr:from>
    <xdr:to>
      <xdr:col>76</xdr:col>
      <xdr:colOff>165100</xdr:colOff>
      <xdr:row>38</xdr:row>
      <xdr:rowOff>46499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5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37626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55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14502</xdr:rowOff>
    </xdr:from>
    <xdr:to>
      <xdr:col>72</xdr:col>
      <xdr:colOff>38100</xdr:colOff>
      <xdr:row>37</xdr:row>
      <xdr:rowOff>116102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35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132629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1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51781</xdr:rowOff>
    </xdr:from>
    <xdr:to>
      <xdr:col>67</xdr:col>
      <xdr:colOff>101600</xdr:colOff>
      <xdr:row>36</xdr:row>
      <xdr:rowOff>153381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22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169908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59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112954</xdr:rowOff>
    </xdr:from>
    <xdr:to>
      <xdr:col>85</xdr:col>
      <xdr:colOff>127000</xdr:colOff>
      <xdr:row>78</xdr:row>
      <xdr:rowOff>15990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971704"/>
          <a:ext cx="838200" cy="41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112954</xdr:rowOff>
    </xdr:from>
    <xdr:to>
      <xdr:col>81</xdr:col>
      <xdr:colOff>50800</xdr:colOff>
      <xdr:row>76</xdr:row>
      <xdr:rowOff>66039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71704"/>
          <a:ext cx="889000" cy="1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66039</xdr:rowOff>
    </xdr:from>
    <xdr:to>
      <xdr:col>76</xdr:col>
      <xdr:colOff>114300</xdr:colOff>
      <xdr:row>76</xdr:row>
      <xdr:rowOff>75616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96239"/>
          <a:ext cx="889000" cy="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75616</xdr:rowOff>
    </xdr:from>
    <xdr:to>
      <xdr:col>71</xdr:col>
      <xdr:colOff>177800</xdr:colOff>
      <xdr:row>76</xdr:row>
      <xdr:rowOff>141720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05816"/>
          <a:ext cx="8890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136640</xdr:rowOff>
    </xdr:from>
    <xdr:to>
      <xdr:col>85</xdr:col>
      <xdr:colOff>177800</xdr:colOff>
      <xdr:row>78</xdr:row>
      <xdr:rowOff>66790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3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115067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1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62154</xdr:rowOff>
    </xdr:from>
    <xdr:to>
      <xdr:col>81</xdr:col>
      <xdr:colOff>101600</xdr:colOff>
      <xdr:row>75</xdr:row>
      <xdr:rowOff>163754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8831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69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15239</xdr:rowOff>
    </xdr:from>
    <xdr:to>
      <xdr:col>76</xdr:col>
      <xdr:colOff>165100</xdr:colOff>
      <xdr:row>76</xdr:row>
      <xdr:rowOff>116839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133367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8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24816</xdr:rowOff>
    </xdr:from>
    <xdr:to>
      <xdr:col>72</xdr:col>
      <xdr:colOff>38100</xdr:colOff>
      <xdr:row>76</xdr:row>
      <xdr:rowOff>126416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5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142943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83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90920</xdr:rowOff>
    </xdr:from>
    <xdr:to>
      <xdr:col>67</xdr:col>
      <xdr:colOff>101600</xdr:colOff>
      <xdr:row>77</xdr:row>
      <xdr:rowOff>21070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37596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89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49327</xdr:rowOff>
    </xdr:from>
    <xdr:to>
      <xdr:col>85</xdr:col>
      <xdr:colOff>127000</xdr:colOff>
      <xdr:row>98</xdr:row>
      <xdr:rowOff>99657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79977"/>
          <a:ext cx="838200" cy="2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106904</xdr:rowOff>
    </xdr:from>
    <xdr:to>
      <xdr:col>81</xdr:col>
      <xdr:colOff>50800</xdr:colOff>
      <xdr:row>98</xdr:row>
      <xdr:rowOff>99657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37554"/>
          <a:ext cx="889000" cy="16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91260</xdr:rowOff>
    </xdr:from>
    <xdr:to>
      <xdr:col>76</xdr:col>
      <xdr:colOff>114300</xdr:colOff>
      <xdr:row>97</xdr:row>
      <xdr:rowOff>106904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21910"/>
          <a:ext cx="889000" cy="1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91260</xdr:rowOff>
    </xdr:from>
    <xdr:to>
      <xdr:col>71</xdr:col>
      <xdr:colOff>177800</xdr:colOff>
      <xdr:row>97</xdr:row>
      <xdr:rowOff>112505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21910"/>
          <a:ext cx="889000" cy="2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169977</xdr:rowOff>
    </xdr:from>
    <xdr:to>
      <xdr:col>85</xdr:col>
      <xdr:colOff>177800</xdr:colOff>
      <xdr:row>97</xdr:row>
      <xdr:rowOff>100127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21404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8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48857</xdr:rowOff>
    </xdr:from>
    <xdr:to>
      <xdr:col>81</xdr:col>
      <xdr:colOff>101600</xdr:colOff>
      <xdr:row>98</xdr:row>
      <xdr:rowOff>150457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141584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4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56104</xdr:rowOff>
    </xdr:from>
    <xdr:to>
      <xdr:col>76</xdr:col>
      <xdr:colOff>165100</xdr:colOff>
      <xdr:row>97</xdr:row>
      <xdr:rowOff>157704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148831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7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40460</xdr:rowOff>
    </xdr:from>
    <xdr:to>
      <xdr:col>72</xdr:col>
      <xdr:colOff>38100</xdr:colOff>
      <xdr:row>97</xdr:row>
      <xdr:rowOff>142060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7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133187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6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61705</xdr:rowOff>
    </xdr:from>
    <xdr:to>
      <xdr:col>67</xdr:col>
      <xdr:colOff>101600</xdr:colOff>
      <xdr:row>97</xdr:row>
      <xdr:rowOff>163305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9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8382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6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110234</xdr:rowOff>
    </xdr:from>
    <xdr:to>
      <xdr:col>116</xdr:col>
      <xdr:colOff>63500</xdr:colOff>
      <xdr:row>38</xdr:row>
      <xdr:rowOff>110737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25334"/>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110737</xdr:rowOff>
    </xdr:from>
    <xdr:to>
      <xdr:col>111</xdr:col>
      <xdr:colOff>177800</xdr:colOff>
      <xdr:row>38</xdr:row>
      <xdr:rowOff>111308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2583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111308</xdr:rowOff>
    </xdr:from>
    <xdr:to>
      <xdr:col>107</xdr:col>
      <xdr:colOff>50800</xdr:colOff>
      <xdr:row>38</xdr:row>
      <xdr:rowOff>111765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2640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111765</xdr:rowOff>
    </xdr:from>
    <xdr:to>
      <xdr:col>102</xdr:col>
      <xdr:colOff>114300</xdr:colOff>
      <xdr:row>38</xdr:row>
      <xdr:rowOff>112291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26865"/>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59434</xdr:rowOff>
    </xdr:from>
    <xdr:to>
      <xdr:col>116</xdr:col>
      <xdr:colOff>114300</xdr:colOff>
      <xdr:row>38</xdr:row>
      <xdr:rowOff>161034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145811</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8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59937</xdr:rowOff>
    </xdr:from>
    <xdr:to>
      <xdr:col>112</xdr:col>
      <xdr:colOff>38100</xdr:colOff>
      <xdr:row>38</xdr:row>
      <xdr:rowOff>161537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152664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6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60508</xdr:rowOff>
    </xdr:from>
    <xdr:to>
      <xdr:col>107</xdr:col>
      <xdr:colOff>101600</xdr:colOff>
      <xdr:row>38</xdr:row>
      <xdr:rowOff>162108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153235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6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60965</xdr:rowOff>
    </xdr:from>
    <xdr:to>
      <xdr:col>102</xdr:col>
      <xdr:colOff>165100</xdr:colOff>
      <xdr:row>38</xdr:row>
      <xdr:rowOff>162565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153692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66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61491</xdr:rowOff>
    </xdr:from>
    <xdr:to>
      <xdr:col>98</xdr:col>
      <xdr:colOff>38100</xdr:colOff>
      <xdr:row>38</xdr:row>
      <xdr:rowOff>163091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7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154218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66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126517</xdr:rowOff>
    </xdr:from>
    <xdr:to>
      <xdr:col>116</xdr:col>
      <xdr:colOff>63500</xdr:colOff>
      <xdr:row>58</xdr:row>
      <xdr:rowOff>128041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7061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128041</xdr:rowOff>
    </xdr:from>
    <xdr:to>
      <xdr:col>111</xdr:col>
      <xdr:colOff>177800</xdr:colOff>
      <xdr:row>58</xdr:row>
      <xdr:rowOff>129794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72141"/>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74702</xdr:rowOff>
    </xdr:from>
    <xdr:to>
      <xdr:col>107</xdr:col>
      <xdr:colOff>50800</xdr:colOff>
      <xdr:row>58</xdr:row>
      <xdr:rowOff>129794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18802"/>
          <a:ext cx="8890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21933</xdr:rowOff>
    </xdr:from>
    <xdr:to>
      <xdr:col>102</xdr:col>
      <xdr:colOff>114300</xdr:colOff>
      <xdr:row>58</xdr:row>
      <xdr:rowOff>74702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966033"/>
          <a:ext cx="8890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75717</xdr:rowOff>
    </xdr:from>
    <xdr:to>
      <xdr:col>116</xdr:col>
      <xdr:colOff>114300</xdr:colOff>
      <xdr:row>59</xdr:row>
      <xdr:rowOff>5867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1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162094</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3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77241</xdr:rowOff>
    </xdr:from>
    <xdr:to>
      <xdr:col>112</xdr:col>
      <xdr:colOff>38100</xdr:colOff>
      <xdr:row>59</xdr:row>
      <xdr:rowOff>7391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169968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1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78994</xdr:rowOff>
    </xdr:from>
    <xdr:to>
      <xdr:col>107</xdr:col>
      <xdr:colOff>101600</xdr:colOff>
      <xdr:row>59</xdr:row>
      <xdr:rowOff>9144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271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1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23902</xdr:rowOff>
    </xdr:from>
    <xdr:to>
      <xdr:col>102</xdr:col>
      <xdr:colOff>165100</xdr:colOff>
      <xdr:row>58</xdr:row>
      <xdr:rowOff>125502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6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116629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6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142583</xdr:rowOff>
    </xdr:from>
    <xdr:to>
      <xdr:col>98</xdr:col>
      <xdr:colOff>38100</xdr:colOff>
      <xdr:row>58</xdr:row>
      <xdr:rowOff>72733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1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89260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69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59438</xdr:rowOff>
    </xdr:from>
    <xdr:to>
      <xdr:col>116</xdr:col>
      <xdr:colOff>63500</xdr:colOff>
      <xdr:row>75</xdr:row>
      <xdr:rowOff>104793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575288"/>
          <a:ext cx="838200" cy="38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59438</xdr:rowOff>
    </xdr:from>
    <xdr:to>
      <xdr:col>111</xdr:col>
      <xdr:colOff>177800</xdr:colOff>
      <xdr:row>74</xdr:row>
      <xdr:rowOff>18565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575288"/>
          <a:ext cx="889000" cy="1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18565</xdr:rowOff>
    </xdr:from>
    <xdr:to>
      <xdr:col>107</xdr:col>
      <xdr:colOff>50800</xdr:colOff>
      <xdr:row>74</xdr:row>
      <xdr:rowOff>33218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705865"/>
          <a:ext cx="8890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33218</xdr:rowOff>
    </xdr:from>
    <xdr:to>
      <xdr:col>102</xdr:col>
      <xdr:colOff>114300</xdr:colOff>
      <xdr:row>74</xdr:row>
      <xdr:rowOff>72309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720518"/>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53993</xdr:rowOff>
    </xdr:from>
    <xdr:to>
      <xdr:col>116</xdr:col>
      <xdr:colOff>114300</xdr:colOff>
      <xdr:row>75</xdr:row>
      <xdr:rowOff>155594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127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32420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9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8638</xdr:rowOff>
    </xdr:from>
    <xdr:to>
      <xdr:col>112</xdr:col>
      <xdr:colOff>38100</xdr:colOff>
      <xdr:row>73</xdr:row>
      <xdr:rowOff>110238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2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126765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29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139215</xdr:rowOff>
    </xdr:from>
    <xdr:to>
      <xdr:col>107</xdr:col>
      <xdr:colOff>101600</xdr:colOff>
      <xdr:row>74</xdr:row>
      <xdr:rowOff>69365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5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60492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74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153868</xdr:rowOff>
    </xdr:from>
    <xdr:to>
      <xdr:col>102</xdr:col>
      <xdr:colOff>165100</xdr:colOff>
      <xdr:row>74</xdr:row>
      <xdr:rowOff>84018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66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75145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76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21509</xdr:rowOff>
    </xdr:from>
    <xdr:to>
      <xdr:col>98</xdr:col>
      <xdr:colOff>38100</xdr:colOff>
      <xdr:row>74</xdr:row>
      <xdr:rowOff>123109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0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114236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0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公債費や操出金の</a:t>
          </a:r>
          <a:r>
            <a:rPr kumimoji="1" lang="ja-JP" altLang="ja-JP" sz="1200">
              <a:solidFill>
                <a:schemeClr val="dk1"/>
              </a:solidFill>
              <a:effectLst/>
              <a:latin typeface="+mn-lt"/>
              <a:ea typeface="+mn-ea"/>
              <a:cs typeface="+mn-cs"/>
            </a:rPr>
            <a:t>住民一人当たりのコストが減少している中で、歳出決算総額は住民一人当たり</a:t>
          </a:r>
          <a:r>
            <a:rPr kumimoji="1" lang="en-US" altLang="ja-JP" sz="1200">
              <a:solidFill>
                <a:schemeClr val="dk1"/>
              </a:solidFill>
              <a:effectLst/>
              <a:latin typeface="+mn-lt"/>
              <a:ea typeface="+mn-ea"/>
              <a:cs typeface="+mn-cs"/>
            </a:rPr>
            <a:t>662,003</a:t>
          </a:r>
          <a:r>
            <a:rPr kumimoji="1" lang="ja-JP" altLang="ja-JP" sz="1200">
              <a:solidFill>
                <a:schemeClr val="dk1"/>
              </a:solidFill>
              <a:effectLst/>
              <a:latin typeface="+mn-lt"/>
              <a:ea typeface="+mn-ea"/>
              <a:cs typeface="+mn-cs"/>
            </a:rPr>
            <a:t>円、対前年</a:t>
          </a:r>
          <a:r>
            <a:rPr kumimoji="1" lang="ja-JP" altLang="en-US" sz="1200">
              <a:solidFill>
                <a:schemeClr val="dk1"/>
              </a:solidFill>
              <a:effectLst/>
              <a:latin typeface="+mn-lt"/>
              <a:ea typeface="+mn-ea"/>
              <a:cs typeface="+mn-cs"/>
            </a:rPr>
            <a:t>度</a:t>
          </a:r>
          <a:r>
            <a:rPr kumimoji="1" lang="ja-JP" altLang="ja-JP" sz="1200">
              <a:solidFill>
                <a:schemeClr val="dk1"/>
              </a:solidFill>
              <a:effectLst/>
              <a:latin typeface="+mn-lt"/>
              <a:ea typeface="+mn-ea"/>
              <a:cs typeface="+mn-cs"/>
            </a:rPr>
            <a:t>比で</a:t>
          </a:r>
          <a:r>
            <a:rPr kumimoji="1" lang="en-US" altLang="ja-JP" sz="1200">
              <a:solidFill>
                <a:schemeClr val="dk1"/>
              </a:solidFill>
              <a:effectLst/>
              <a:latin typeface="+mn-lt"/>
              <a:ea typeface="+mn-ea"/>
              <a:cs typeface="+mn-cs"/>
            </a:rPr>
            <a:t>61,216</a:t>
          </a:r>
          <a:r>
            <a:rPr kumimoji="1" lang="ja-JP" altLang="ja-JP" sz="1200">
              <a:solidFill>
                <a:schemeClr val="dk1"/>
              </a:solidFill>
              <a:effectLst/>
              <a:latin typeface="+mn-lt"/>
              <a:ea typeface="+mn-ea"/>
              <a:cs typeface="+mn-cs"/>
            </a:rPr>
            <a:t>円の増となった。これは、</a:t>
          </a:r>
          <a:r>
            <a:rPr kumimoji="1" lang="ja-JP" altLang="en-US" sz="1200">
              <a:solidFill>
                <a:schemeClr val="dk1"/>
              </a:solidFill>
              <a:effectLst/>
              <a:latin typeface="+mn-lt"/>
              <a:ea typeface="+mn-ea"/>
              <a:cs typeface="+mn-cs"/>
            </a:rPr>
            <a:t>公開型</a:t>
          </a:r>
          <a:r>
            <a:rPr kumimoji="1" lang="en-US" altLang="ja-JP" sz="1200">
              <a:solidFill>
                <a:schemeClr val="dk1"/>
              </a:solidFill>
              <a:effectLst/>
              <a:latin typeface="+mn-lt"/>
              <a:ea typeface="+mn-ea"/>
              <a:cs typeface="+mn-cs"/>
            </a:rPr>
            <a:t>GIS</a:t>
          </a:r>
          <a:r>
            <a:rPr kumimoji="1" lang="ja-JP" altLang="en-US" sz="1200">
              <a:solidFill>
                <a:schemeClr val="dk1"/>
              </a:solidFill>
              <a:effectLst/>
              <a:latin typeface="+mn-lt"/>
              <a:ea typeface="+mn-ea"/>
              <a:cs typeface="+mn-cs"/>
            </a:rPr>
            <a:t>導入などのＤＸ推進事業費や保健センター維持管理事業費</a:t>
          </a:r>
          <a:r>
            <a:rPr kumimoji="1" lang="ja-JP" altLang="ja-JP" sz="1200">
              <a:solidFill>
                <a:schemeClr val="dk1"/>
              </a:solidFill>
              <a:effectLst/>
              <a:latin typeface="+mn-lt"/>
              <a:ea typeface="+mn-ea"/>
              <a:cs typeface="+mn-cs"/>
            </a:rPr>
            <a:t>及び文化センター大規模改修事業費等の増に伴い普通建設事業費が</a:t>
          </a:r>
          <a:r>
            <a:rPr kumimoji="1" lang="en-US" altLang="ja-JP" sz="1200">
              <a:solidFill>
                <a:schemeClr val="dk1"/>
              </a:solidFill>
              <a:effectLst/>
              <a:latin typeface="+mn-lt"/>
              <a:ea typeface="+mn-ea"/>
              <a:cs typeface="+mn-cs"/>
            </a:rPr>
            <a:t>36,694</a:t>
          </a:r>
          <a:r>
            <a:rPr kumimoji="1" lang="ja-JP" altLang="ja-JP" sz="1200">
              <a:solidFill>
                <a:schemeClr val="dk1"/>
              </a:solidFill>
              <a:effectLst/>
              <a:latin typeface="+mn-lt"/>
              <a:ea typeface="+mn-ea"/>
              <a:cs typeface="+mn-cs"/>
            </a:rPr>
            <a:t>円増加したこと</a:t>
          </a:r>
          <a:r>
            <a:rPr kumimoji="1" lang="ja-JP" altLang="en-US" sz="1200">
              <a:solidFill>
                <a:schemeClr val="dk1"/>
              </a:solidFill>
              <a:effectLst/>
              <a:latin typeface="+mn-lt"/>
              <a:ea typeface="+mn-ea"/>
              <a:cs typeface="+mn-cs"/>
            </a:rPr>
            <a:t>や、公共施設整備・補修基金積立金などの積立金が</a:t>
          </a:r>
          <a:r>
            <a:rPr kumimoji="1" lang="en-US" altLang="ja-JP" sz="1200">
              <a:solidFill>
                <a:schemeClr val="dk1"/>
              </a:solidFill>
              <a:effectLst/>
              <a:latin typeface="+mn-lt"/>
              <a:ea typeface="+mn-ea"/>
              <a:cs typeface="+mn-cs"/>
            </a:rPr>
            <a:t>29,105</a:t>
          </a:r>
          <a:r>
            <a:rPr kumimoji="1" lang="ja-JP" altLang="en-US" sz="1200">
              <a:solidFill>
                <a:schemeClr val="dk1"/>
              </a:solidFill>
              <a:effectLst/>
              <a:latin typeface="+mn-lt"/>
              <a:ea typeface="+mn-ea"/>
              <a:cs typeface="+mn-cs"/>
            </a:rPr>
            <a:t>円増加したこと</a:t>
          </a:r>
          <a:r>
            <a:rPr kumimoji="1" lang="ja-JP" altLang="ja-JP" sz="1200">
              <a:solidFill>
                <a:schemeClr val="dk1"/>
              </a:solidFill>
              <a:effectLst/>
              <a:latin typeface="+mn-lt"/>
              <a:ea typeface="+mn-ea"/>
              <a:cs typeface="+mn-cs"/>
            </a:rPr>
            <a:t>が主な要因と考えられる。</a:t>
          </a:r>
          <a:endParaRPr lang="ja-JP" altLang="ja-JP" sz="1600">
            <a:effectLst/>
          </a:endParaRPr>
        </a:p>
        <a:p>
          <a:r>
            <a:rPr kumimoji="1" lang="ja-JP" altLang="ja-JP" sz="1200">
              <a:solidFill>
                <a:schemeClr val="dk1"/>
              </a:solidFill>
              <a:effectLst/>
              <a:latin typeface="+mn-lt"/>
              <a:ea typeface="+mn-ea"/>
              <a:cs typeface="+mn-cs"/>
            </a:rPr>
            <a:t>　なお、公債費</a:t>
          </a:r>
          <a:r>
            <a:rPr kumimoji="1" lang="ja-JP" altLang="en-US" sz="1200">
              <a:solidFill>
                <a:schemeClr val="dk1"/>
              </a:solidFill>
              <a:effectLst/>
              <a:latin typeface="+mn-lt"/>
              <a:ea typeface="+mn-ea"/>
              <a:cs typeface="+mn-cs"/>
            </a:rPr>
            <a:t>は類似団体平均を下回り、対前年度比</a:t>
          </a:r>
          <a:r>
            <a:rPr kumimoji="1" lang="en-US" altLang="ja-JP" sz="1200">
              <a:solidFill>
                <a:schemeClr val="dk1"/>
              </a:solidFill>
              <a:effectLst/>
              <a:latin typeface="+mn-lt"/>
              <a:ea typeface="+mn-ea"/>
              <a:cs typeface="+mn-cs"/>
            </a:rPr>
            <a:t>32,865</a:t>
          </a:r>
          <a:r>
            <a:rPr kumimoji="1" lang="ja-JP" altLang="en-US" sz="1200">
              <a:solidFill>
                <a:schemeClr val="dk1"/>
              </a:solidFill>
              <a:effectLst/>
              <a:latin typeface="+mn-lt"/>
              <a:ea typeface="+mn-ea"/>
              <a:cs typeface="+mn-cs"/>
            </a:rPr>
            <a:t>円の減となった。減少</a:t>
          </a:r>
          <a:r>
            <a:rPr kumimoji="1" lang="ja-JP" altLang="ja-JP" sz="1200">
              <a:solidFill>
                <a:schemeClr val="dk1"/>
              </a:solidFill>
              <a:effectLst/>
              <a:latin typeface="+mn-lt"/>
              <a:ea typeface="+mn-ea"/>
              <a:cs typeface="+mn-cs"/>
            </a:rPr>
            <a:t>の主な要因は、</a:t>
          </a:r>
          <a:r>
            <a:rPr kumimoji="1" lang="ja-JP" altLang="en-US" sz="1200">
              <a:solidFill>
                <a:schemeClr val="dk1"/>
              </a:solidFill>
              <a:effectLst/>
              <a:latin typeface="+mn-lt"/>
              <a:ea typeface="+mn-ea"/>
              <a:cs typeface="+mn-cs"/>
            </a:rPr>
            <a:t>前年度に実施した</a:t>
          </a:r>
          <a:r>
            <a:rPr kumimoji="1" lang="ja-JP" altLang="ja-JP" sz="1200">
              <a:solidFill>
                <a:schemeClr val="dk1"/>
              </a:solidFill>
              <a:effectLst/>
              <a:latin typeface="+mn-lt"/>
              <a:ea typeface="+mn-ea"/>
              <a:cs typeface="+mn-cs"/>
            </a:rPr>
            <a:t>繰上償還に伴い元利償還金</a:t>
          </a:r>
          <a:r>
            <a:rPr kumimoji="1" lang="ja-JP" altLang="en-US" sz="1200">
              <a:solidFill>
                <a:schemeClr val="dk1"/>
              </a:solidFill>
              <a:effectLst/>
              <a:latin typeface="+mn-lt"/>
              <a:ea typeface="+mn-ea"/>
              <a:cs typeface="+mn-cs"/>
            </a:rPr>
            <a:t>が減したことや平成</a:t>
          </a:r>
          <a:r>
            <a:rPr kumimoji="1" lang="en-US" altLang="ja-JP" sz="1200">
              <a:solidFill>
                <a:schemeClr val="dk1"/>
              </a:solidFill>
              <a:effectLst/>
              <a:latin typeface="+mn-lt"/>
              <a:ea typeface="+mn-ea"/>
              <a:cs typeface="+mn-cs"/>
            </a:rPr>
            <a:t>15</a:t>
          </a:r>
          <a:r>
            <a:rPr kumimoji="1" lang="ja-JP" altLang="en-US"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25</a:t>
          </a:r>
          <a:r>
            <a:rPr kumimoji="1" lang="ja-JP" altLang="en-US" sz="1200">
              <a:solidFill>
                <a:schemeClr val="dk1"/>
              </a:solidFill>
              <a:effectLst/>
              <a:latin typeface="+mn-lt"/>
              <a:ea typeface="+mn-ea"/>
              <a:cs typeface="+mn-cs"/>
            </a:rPr>
            <a:t>年度借入分の償還終了に伴うものである。</a:t>
          </a:r>
          <a:r>
            <a:rPr kumimoji="1" lang="ja-JP" altLang="ja-JP" sz="1200">
              <a:solidFill>
                <a:schemeClr val="dk1"/>
              </a:solidFill>
              <a:effectLst/>
              <a:latin typeface="+mn-lt"/>
              <a:ea typeface="+mn-ea"/>
              <a:cs typeface="+mn-cs"/>
            </a:rPr>
            <a:t>今後も公共施設の大規模改修等に係る高額借入を予定しているため</a:t>
          </a:r>
          <a:r>
            <a:rPr kumimoji="1" lang="ja-JP" altLang="en-US" sz="1200">
              <a:solidFill>
                <a:schemeClr val="dk1"/>
              </a:solidFill>
              <a:effectLst/>
              <a:latin typeface="+mn-lt"/>
              <a:ea typeface="+mn-ea"/>
              <a:cs typeface="+mn-cs"/>
            </a:rPr>
            <a:t>増加傾向になる見込みであり</a:t>
          </a:r>
          <a:r>
            <a:rPr kumimoji="1" lang="ja-JP" altLang="ja-JP" sz="1200">
              <a:solidFill>
                <a:schemeClr val="dk1"/>
              </a:solidFill>
              <a:effectLst/>
              <a:latin typeface="+mn-lt"/>
              <a:ea typeface="+mn-ea"/>
              <a:cs typeface="+mn-cs"/>
            </a:rPr>
            <a:t>、計画的な償還に加え充当可能基金の活用も検討して適正管理を図る必要がある。</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12,789
12,620
159.93
8,714,252
8,466,352
237,662
4,659,188
4,767,764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58547</xdr:rowOff>
    </xdr:from>
    <xdr:to>
      <xdr:col>24</xdr:col>
      <xdr:colOff>63500</xdr:colOff>
      <xdr:row>36</xdr:row>
      <xdr:rowOff>110744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30747"/>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110744</xdr:rowOff>
    </xdr:from>
    <xdr:to>
      <xdr:col>19</xdr:col>
      <xdr:colOff>177800</xdr:colOff>
      <xdr:row>36</xdr:row>
      <xdr:rowOff>122555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2944"/>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122555</xdr:rowOff>
    </xdr:from>
    <xdr:to>
      <xdr:col>15</xdr:col>
      <xdr:colOff>50800</xdr:colOff>
      <xdr:row>36</xdr:row>
      <xdr:rowOff>130556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475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130556</xdr:rowOff>
    </xdr:from>
    <xdr:to>
      <xdr:col>10</xdr:col>
      <xdr:colOff>114300</xdr:colOff>
      <xdr:row>36</xdr:row>
      <xdr:rowOff>142939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2756"/>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157624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59944</xdr:rowOff>
    </xdr:from>
    <xdr:to>
      <xdr:col>20</xdr:col>
      <xdr:colOff>38100</xdr:colOff>
      <xdr:row>36</xdr:row>
      <xdr:rowOff>161544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152671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71755</xdr:rowOff>
    </xdr:from>
    <xdr:to>
      <xdr:col>15</xdr:col>
      <xdr:colOff>101600</xdr:colOff>
      <xdr:row>37</xdr:row>
      <xdr:rowOff>1905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164482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79756</xdr:rowOff>
    </xdr:from>
    <xdr:to>
      <xdr:col>10</xdr:col>
      <xdr:colOff>165100</xdr:colOff>
      <xdr:row>37</xdr:row>
      <xdr:rowOff>9906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92139</xdr:rowOff>
    </xdr:from>
    <xdr:to>
      <xdr:col>6</xdr:col>
      <xdr:colOff>38100</xdr:colOff>
      <xdr:row>37</xdr:row>
      <xdr:rowOff>22289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13416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2132</xdr:rowOff>
    </xdr:from>
    <xdr:to>
      <xdr:col>24</xdr:col>
      <xdr:colOff>63500</xdr:colOff>
      <xdr:row>58</xdr:row>
      <xdr:rowOff>91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74782"/>
          <a:ext cx="838200" cy="16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93960</xdr:rowOff>
    </xdr:from>
    <xdr:to>
      <xdr:col>19</xdr:col>
      <xdr:colOff>177800</xdr:colOff>
      <xdr:row>58</xdr:row>
      <xdr:rowOff>91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66610"/>
          <a:ext cx="889000" cy="7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93960</xdr:rowOff>
    </xdr:from>
    <xdr:to>
      <xdr:col>15</xdr:col>
      <xdr:colOff>50800</xdr:colOff>
      <xdr:row>57</xdr:row>
      <xdr:rowOff>105237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66610"/>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116118</xdr:rowOff>
    </xdr:from>
    <xdr:to>
      <xdr:col>10</xdr:col>
      <xdr:colOff>114300</xdr:colOff>
      <xdr:row>57</xdr:row>
      <xdr:rowOff>105237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45868"/>
          <a:ext cx="889000" cy="33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122782</xdr:rowOff>
    </xdr:from>
    <xdr:to>
      <xdr:col>24</xdr:col>
      <xdr:colOff>114300</xdr:colOff>
      <xdr:row>57</xdr:row>
      <xdr:rowOff>52932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2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101209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0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120741</xdr:rowOff>
    </xdr:from>
    <xdr:to>
      <xdr:col>20</xdr:col>
      <xdr:colOff>38100</xdr:colOff>
      <xdr:row>58</xdr:row>
      <xdr:rowOff>50891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9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42018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8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43160</xdr:rowOff>
    </xdr:from>
    <xdr:to>
      <xdr:col>15</xdr:col>
      <xdr:colOff>101600</xdr:colOff>
      <xdr:row>57</xdr:row>
      <xdr:rowOff>144760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135887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0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54437</xdr:rowOff>
    </xdr:from>
    <xdr:to>
      <xdr:col>10</xdr:col>
      <xdr:colOff>165100</xdr:colOff>
      <xdr:row>57</xdr:row>
      <xdr:rowOff>156037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147164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1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65318</xdr:rowOff>
    </xdr:from>
    <xdr:to>
      <xdr:col>6</xdr:col>
      <xdr:colOff>38100</xdr:colOff>
      <xdr:row>55</xdr:row>
      <xdr:rowOff>166918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49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158045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8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26239</xdr:rowOff>
    </xdr:from>
    <xdr:to>
      <xdr:col>24</xdr:col>
      <xdr:colOff>63500</xdr:colOff>
      <xdr:row>77</xdr:row>
      <xdr:rowOff>107034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27889"/>
          <a:ext cx="838200" cy="8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107034</xdr:rowOff>
    </xdr:from>
    <xdr:to>
      <xdr:col>19</xdr:col>
      <xdr:colOff>177800</xdr:colOff>
      <xdr:row>78</xdr:row>
      <xdr:rowOff>24211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08684"/>
          <a:ext cx="889000" cy="8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61100</xdr:rowOff>
    </xdr:from>
    <xdr:to>
      <xdr:col>15</xdr:col>
      <xdr:colOff>50800</xdr:colOff>
      <xdr:row>78</xdr:row>
      <xdr:rowOff>24211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62750"/>
          <a:ext cx="889000" cy="13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61100</xdr:rowOff>
    </xdr:from>
    <xdr:to>
      <xdr:col>10</xdr:col>
      <xdr:colOff>114300</xdr:colOff>
      <xdr:row>78</xdr:row>
      <xdr:rowOff>65870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2750"/>
          <a:ext cx="889000" cy="17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146889</xdr:rowOff>
    </xdr:from>
    <xdr:to>
      <xdr:col>24</xdr:col>
      <xdr:colOff>114300</xdr:colOff>
      <xdr:row>77</xdr:row>
      <xdr:rowOff>77039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7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61816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9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56234</xdr:rowOff>
    </xdr:from>
    <xdr:to>
      <xdr:col>20</xdr:col>
      <xdr:colOff>38100</xdr:colOff>
      <xdr:row>77</xdr:row>
      <xdr:rowOff>157834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148961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144861</xdr:rowOff>
    </xdr:from>
    <xdr:to>
      <xdr:col>15</xdr:col>
      <xdr:colOff>101600</xdr:colOff>
      <xdr:row>78</xdr:row>
      <xdr:rowOff>75011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66138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3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10300</xdr:rowOff>
    </xdr:from>
    <xdr:to>
      <xdr:col>10</xdr:col>
      <xdr:colOff>165100</xdr:colOff>
      <xdr:row>77</xdr:row>
      <xdr:rowOff>111900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103027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0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15070</xdr:rowOff>
    </xdr:from>
    <xdr:to>
      <xdr:col>6</xdr:col>
      <xdr:colOff>38100</xdr:colOff>
      <xdr:row>78</xdr:row>
      <xdr:rowOff>116670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107797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171214</xdr:rowOff>
    </xdr:from>
    <xdr:to>
      <xdr:col>24</xdr:col>
      <xdr:colOff>63500</xdr:colOff>
      <xdr:row>98</xdr:row>
      <xdr:rowOff>113683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01864"/>
          <a:ext cx="838200" cy="1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89777</xdr:rowOff>
    </xdr:from>
    <xdr:to>
      <xdr:col>19</xdr:col>
      <xdr:colOff>177800</xdr:colOff>
      <xdr:row>98</xdr:row>
      <xdr:rowOff>113683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91877"/>
          <a:ext cx="889000" cy="2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89777</xdr:rowOff>
    </xdr:from>
    <xdr:to>
      <xdr:col>15</xdr:col>
      <xdr:colOff>50800</xdr:colOff>
      <xdr:row>98</xdr:row>
      <xdr:rowOff>116839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91877"/>
          <a:ext cx="889000" cy="2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33325</xdr:rowOff>
    </xdr:from>
    <xdr:to>
      <xdr:col>10</xdr:col>
      <xdr:colOff>114300</xdr:colOff>
      <xdr:row>98</xdr:row>
      <xdr:rowOff>116839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835425"/>
          <a:ext cx="889000" cy="8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120414</xdr:rowOff>
    </xdr:from>
    <xdr:to>
      <xdr:col>24</xdr:col>
      <xdr:colOff>114300</xdr:colOff>
      <xdr:row>98</xdr:row>
      <xdr:rowOff>50564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98841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2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62883</xdr:rowOff>
    </xdr:from>
    <xdr:to>
      <xdr:col>20</xdr:col>
      <xdr:colOff>38100</xdr:colOff>
      <xdr:row>98</xdr:row>
      <xdr:rowOff>164483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6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155610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5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38977</xdr:rowOff>
    </xdr:from>
    <xdr:to>
      <xdr:col>15</xdr:col>
      <xdr:colOff>101600</xdr:colOff>
      <xdr:row>98</xdr:row>
      <xdr:rowOff>140577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131704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66039</xdr:rowOff>
    </xdr:from>
    <xdr:to>
      <xdr:col>10</xdr:col>
      <xdr:colOff>165100</xdr:colOff>
      <xdr:row>98</xdr:row>
      <xdr:rowOff>167639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158766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6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153975</xdr:rowOff>
    </xdr:from>
    <xdr:to>
      <xdr:col>6</xdr:col>
      <xdr:colOff>38100</xdr:colOff>
      <xdr:row>98</xdr:row>
      <xdr:rowOff>84125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100652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41783</xdr:rowOff>
    </xdr:from>
    <xdr:to>
      <xdr:col>55</xdr:col>
      <xdr:colOff>0</xdr:colOff>
      <xdr:row>39</xdr:row>
      <xdr:rowOff>41783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8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41783</xdr:rowOff>
    </xdr:from>
    <xdr:to>
      <xdr:col>50</xdr:col>
      <xdr:colOff>114300</xdr:colOff>
      <xdr:row>39</xdr:row>
      <xdr:rowOff>42164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833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134366</xdr:rowOff>
    </xdr:from>
    <xdr:to>
      <xdr:col>45</xdr:col>
      <xdr:colOff>177800</xdr:colOff>
      <xdr:row>39</xdr:row>
      <xdr:rowOff>42164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49466"/>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135128</xdr:rowOff>
    </xdr:from>
    <xdr:to>
      <xdr:col>41</xdr:col>
      <xdr:colOff>50800</xdr:colOff>
      <xdr:row>38</xdr:row>
      <xdr:rowOff>134366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78778"/>
          <a:ext cx="889000" cy="17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162433</xdr:rowOff>
    </xdr:from>
    <xdr:to>
      <xdr:col>55</xdr:col>
      <xdr:colOff>50800</xdr:colOff>
      <xdr:row>39</xdr:row>
      <xdr:rowOff>92583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77360</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2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162433</xdr:rowOff>
    </xdr:from>
    <xdr:to>
      <xdr:col>50</xdr:col>
      <xdr:colOff>165100</xdr:colOff>
      <xdr:row>39</xdr:row>
      <xdr:rowOff>92583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83710</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162814</xdr:rowOff>
    </xdr:from>
    <xdr:to>
      <xdr:col>46</xdr:col>
      <xdr:colOff>38100</xdr:colOff>
      <xdr:row>39</xdr:row>
      <xdr:rowOff>92964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84091</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83566</xdr:rowOff>
    </xdr:from>
    <xdr:to>
      <xdr:col>41</xdr:col>
      <xdr:colOff>101600</xdr:colOff>
      <xdr:row>39</xdr:row>
      <xdr:rowOff>13716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4843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74737</xdr:rowOff>
    </xdr:from>
    <xdr:to>
      <xdr:col>55</xdr:col>
      <xdr:colOff>0</xdr:colOff>
      <xdr:row>57</xdr:row>
      <xdr:rowOff>143207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847387"/>
          <a:ext cx="838200" cy="6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143207</xdr:rowOff>
    </xdr:from>
    <xdr:to>
      <xdr:col>50</xdr:col>
      <xdr:colOff>114300</xdr:colOff>
      <xdr:row>57</xdr:row>
      <xdr:rowOff>156173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15857"/>
          <a:ext cx="8890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156173</xdr:rowOff>
    </xdr:from>
    <xdr:to>
      <xdr:col>45</xdr:col>
      <xdr:colOff>177800</xdr:colOff>
      <xdr:row>58</xdr:row>
      <xdr:rowOff>1671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28823"/>
          <a:ext cx="8890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119153</xdr:rowOff>
    </xdr:from>
    <xdr:to>
      <xdr:col>41</xdr:col>
      <xdr:colOff>50800</xdr:colOff>
      <xdr:row>58</xdr:row>
      <xdr:rowOff>1671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891803"/>
          <a:ext cx="889000" cy="5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23937</xdr:rowOff>
    </xdr:from>
    <xdr:to>
      <xdr:col>55</xdr:col>
      <xdr:colOff>50800</xdr:colOff>
      <xdr:row>57</xdr:row>
      <xdr:rowOff>125537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9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46814</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64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92407</xdr:rowOff>
    </xdr:from>
    <xdr:to>
      <xdr:col>50</xdr:col>
      <xdr:colOff>165100</xdr:colOff>
      <xdr:row>58</xdr:row>
      <xdr:rowOff>22557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13684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5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105373</xdr:rowOff>
    </xdr:from>
    <xdr:to>
      <xdr:col>46</xdr:col>
      <xdr:colOff>38100</xdr:colOff>
      <xdr:row>58</xdr:row>
      <xdr:rowOff>35523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7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26650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7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122321</xdr:rowOff>
    </xdr:from>
    <xdr:to>
      <xdr:col>41</xdr:col>
      <xdr:colOff>101600</xdr:colOff>
      <xdr:row>58</xdr:row>
      <xdr:rowOff>52471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9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43598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98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68353</xdr:rowOff>
    </xdr:from>
    <xdr:to>
      <xdr:col>36</xdr:col>
      <xdr:colOff>165100</xdr:colOff>
      <xdr:row>57</xdr:row>
      <xdr:rowOff>169953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4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15030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61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96019</xdr:rowOff>
    </xdr:from>
    <xdr:to>
      <xdr:col>55</xdr:col>
      <xdr:colOff>0</xdr:colOff>
      <xdr:row>77</xdr:row>
      <xdr:rowOff>146214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26219"/>
          <a:ext cx="838200" cy="22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29077</xdr:rowOff>
    </xdr:from>
    <xdr:to>
      <xdr:col>50</xdr:col>
      <xdr:colOff>114300</xdr:colOff>
      <xdr:row>76</xdr:row>
      <xdr:rowOff>96019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059277"/>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29077</xdr:rowOff>
    </xdr:from>
    <xdr:to>
      <xdr:col>45</xdr:col>
      <xdr:colOff>177800</xdr:colOff>
      <xdr:row>77</xdr:row>
      <xdr:rowOff>49022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059277"/>
          <a:ext cx="889000" cy="19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18142</xdr:rowOff>
    </xdr:from>
    <xdr:to>
      <xdr:col>41</xdr:col>
      <xdr:colOff>50800</xdr:colOff>
      <xdr:row>77</xdr:row>
      <xdr:rowOff>49022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19792"/>
          <a:ext cx="889000" cy="3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95414</xdr:rowOff>
    </xdr:from>
    <xdr:to>
      <xdr:col>55</xdr:col>
      <xdr:colOff>50800</xdr:colOff>
      <xdr:row>78</xdr:row>
      <xdr:rowOff>25564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9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73841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7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45219</xdr:rowOff>
    </xdr:from>
    <xdr:to>
      <xdr:col>50</xdr:col>
      <xdr:colOff>165100</xdr:colOff>
      <xdr:row>76</xdr:row>
      <xdr:rowOff>146819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7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163345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149727</xdr:rowOff>
    </xdr:from>
    <xdr:to>
      <xdr:col>46</xdr:col>
      <xdr:colOff>38100</xdr:colOff>
      <xdr:row>76</xdr:row>
      <xdr:rowOff>79877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0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71004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169672</xdr:rowOff>
    </xdr:from>
    <xdr:to>
      <xdr:col>41</xdr:col>
      <xdr:colOff>101600</xdr:colOff>
      <xdr:row>77</xdr:row>
      <xdr:rowOff>99822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90949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9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138792</xdr:rowOff>
    </xdr:from>
    <xdr:to>
      <xdr:col>36</xdr:col>
      <xdr:colOff>165100</xdr:colOff>
      <xdr:row>77</xdr:row>
      <xdr:rowOff>68942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60069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6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43185</xdr:rowOff>
    </xdr:from>
    <xdr:to>
      <xdr:col>55</xdr:col>
      <xdr:colOff>0</xdr:colOff>
      <xdr:row>97</xdr:row>
      <xdr:rowOff>44717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73835"/>
          <a:ext cx="8382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44717</xdr:rowOff>
    </xdr:from>
    <xdr:to>
      <xdr:col>50</xdr:col>
      <xdr:colOff>114300</xdr:colOff>
      <xdr:row>97</xdr:row>
      <xdr:rowOff>122509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75367"/>
          <a:ext cx="889000" cy="7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80397</xdr:rowOff>
    </xdr:from>
    <xdr:to>
      <xdr:col>45</xdr:col>
      <xdr:colOff>177800</xdr:colOff>
      <xdr:row>97</xdr:row>
      <xdr:rowOff>122509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11047"/>
          <a:ext cx="889000" cy="4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16407</xdr:rowOff>
    </xdr:from>
    <xdr:to>
      <xdr:col>41</xdr:col>
      <xdr:colOff>50800</xdr:colOff>
      <xdr:row>97</xdr:row>
      <xdr:rowOff>80397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47057"/>
          <a:ext cx="889000" cy="6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163835</xdr:rowOff>
    </xdr:from>
    <xdr:to>
      <xdr:col>55</xdr:col>
      <xdr:colOff>50800</xdr:colOff>
      <xdr:row>97</xdr:row>
      <xdr:rowOff>93985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142262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165367</xdr:rowOff>
    </xdr:from>
    <xdr:to>
      <xdr:col>50</xdr:col>
      <xdr:colOff>165100</xdr:colOff>
      <xdr:row>97</xdr:row>
      <xdr:rowOff>95517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86644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71709</xdr:rowOff>
    </xdr:from>
    <xdr:to>
      <xdr:col>46</xdr:col>
      <xdr:colOff>38100</xdr:colOff>
      <xdr:row>98</xdr:row>
      <xdr:rowOff>1859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0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164436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29597</xdr:rowOff>
    </xdr:from>
    <xdr:to>
      <xdr:col>41</xdr:col>
      <xdr:colOff>101600</xdr:colOff>
      <xdr:row>97</xdr:row>
      <xdr:rowOff>131197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122324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5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137057</xdr:rowOff>
    </xdr:from>
    <xdr:to>
      <xdr:col>36</xdr:col>
      <xdr:colOff>165100</xdr:colOff>
      <xdr:row>97</xdr:row>
      <xdr:rowOff>67207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58334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8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42831</xdr:rowOff>
    </xdr:from>
    <xdr:to>
      <xdr:col>85</xdr:col>
      <xdr:colOff>127000</xdr:colOff>
      <xdr:row>38</xdr:row>
      <xdr:rowOff>121927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57931"/>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121927</xdr:rowOff>
    </xdr:from>
    <xdr:to>
      <xdr:col>81</xdr:col>
      <xdr:colOff>50800</xdr:colOff>
      <xdr:row>38</xdr:row>
      <xdr:rowOff>139833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37027"/>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131604</xdr:rowOff>
    </xdr:from>
    <xdr:to>
      <xdr:col>76</xdr:col>
      <xdr:colOff>114300</xdr:colOff>
      <xdr:row>38</xdr:row>
      <xdr:rowOff>139833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646704"/>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131604</xdr:rowOff>
    </xdr:from>
    <xdr:to>
      <xdr:col>71</xdr:col>
      <xdr:colOff>177800</xdr:colOff>
      <xdr:row>38</xdr:row>
      <xdr:rowOff>161436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646704"/>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163481</xdr:rowOff>
    </xdr:from>
    <xdr:to>
      <xdr:col>85</xdr:col>
      <xdr:colOff>177800</xdr:colOff>
      <xdr:row>38</xdr:row>
      <xdr:rowOff>93631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0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141908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71127</xdr:rowOff>
    </xdr:from>
    <xdr:to>
      <xdr:col>81</xdr:col>
      <xdr:colOff>101600</xdr:colOff>
      <xdr:row>39</xdr:row>
      <xdr:rowOff>1277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8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163854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89033</xdr:rowOff>
    </xdr:from>
    <xdr:to>
      <xdr:col>76</xdr:col>
      <xdr:colOff>165100</xdr:colOff>
      <xdr:row>39</xdr:row>
      <xdr:rowOff>19183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10310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9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80804</xdr:rowOff>
    </xdr:from>
    <xdr:to>
      <xdr:col>72</xdr:col>
      <xdr:colOff>38100</xdr:colOff>
      <xdr:row>39</xdr:row>
      <xdr:rowOff>10954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2081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8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110636</xdr:rowOff>
    </xdr:from>
    <xdr:to>
      <xdr:col>67</xdr:col>
      <xdr:colOff>101600</xdr:colOff>
      <xdr:row>39</xdr:row>
      <xdr:rowOff>40786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31913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71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164322</xdr:rowOff>
    </xdr:from>
    <xdr:to>
      <xdr:col>85</xdr:col>
      <xdr:colOff>127000</xdr:colOff>
      <xdr:row>58</xdr:row>
      <xdr:rowOff>14176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36972"/>
          <a:ext cx="838200" cy="2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14176</xdr:rowOff>
    </xdr:from>
    <xdr:to>
      <xdr:col>81</xdr:col>
      <xdr:colOff>50800</xdr:colOff>
      <xdr:row>58</xdr:row>
      <xdr:rowOff>78233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58276"/>
          <a:ext cx="889000" cy="6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78233</xdr:rowOff>
    </xdr:from>
    <xdr:to>
      <xdr:col>76</xdr:col>
      <xdr:colOff>114300</xdr:colOff>
      <xdr:row>58</xdr:row>
      <xdr:rowOff>94115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22333"/>
          <a:ext cx="889000" cy="1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73820</xdr:rowOff>
    </xdr:from>
    <xdr:to>
      <xdr:col>71</xdr:col>
      <xdr:colOff>177800</xdr:colOff>
      <xdr:row>58</xdr:row>
      <xdr:rowOff>94115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17920"/>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113522</xdr:rowOff>
    </xdr:from>
    <xdr:to>
      <xdr:col>85</xdr:col>
      <xdr:colOff>177800</xdr:colOff>
      <xdr:row>58</xdr:row>
      <xdr:rowOff>43672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8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136399</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134826</xdr:rowOff>
    </xdr:from>
    <xdr:to>
      <xdr:col>81</xdr:col>
      <xdr:colOff>101600</xdr:colOff>
      <xdr:row>58</xdr:row>
      <xdr:rowOff>64976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0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81503</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68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27433</xdr:rowOff>
    </xdr:from>
    <xdr:to>
      <xdr:col>76</xdr:col>
      <xdr:colOff>165100</xdr:colOff>
      <xdr:row>58</xdr:row>
      <xdr:rowOff>129033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7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120160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6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43315</xdr:rowOff>
    </xdr:from>
    <xdr:to>
      <xdr:col>72</xdr:col>
      <xdr:colOff>38100</xdr:colOff>
      <xdr:row>58</xdr:row>
      <xdr:rowOff>144915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136042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8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23020</xdr:rowOff>
    </xdr:from>
    <xdr:to>
      <xdr:col>67</xdr:col>
      <xdr:colOff>101600</xdr:colOff>
      <xdr:row>58</xdr:row>
      <xdr:rowOff>124620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141147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4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4694</xdr:rowOff>
    </xdr:from>
    <xdr:to>
      <xdr:col>85</xdr:col>
      <xdr:colOff>127000</xdr:colOff>
      <xdr:row>78</xdr:row>
      <xdr:rowOff>15295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377794"/>
          <a:ext cx="838200" cy="1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167149</xdr:rowOff>
    </xdr:from>
    <xdr:to>
      <xdr:col>81</xdr:col>
      <xdr:colOff>50800</xdr:colOff>
      <xdr:row>78</xdr:row>
      <xdr:rowOff>15295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68799"/>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65301</xdr:rowOff>
    </xdr:from>
    <xdr:to>
      <xdr:col>76</xdr:col>
      <xdr:colOff>114300</xdr:colOff>
      <xdr:row>77</xdr:row>
      <xdr:rowOff>167149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266951"/>
          <a:ext cx="889000" cy="10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102581</xdr:rowOff>
    </xdr:from>
    <xdr:to>
      <xdr:col>71</xdr:col>
      <xdr:colOff>177800</xdr:colOff>
      <xdr:row>77</xdr:row>
      <xdr:rowOff>65301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132781"/>
          <a:ext cx="889000" cy="13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3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125344</xdr:rowOff>
    </xdr:from>
    <xdr:to>
      <xdr:col>85</xdr:col>
      <xdr:colOff>177800</xdr:colOff>
      <xdr:row>78</xdr:row>
      <xdr:rowOff>55494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135945</xdr:rowOff>
    </xdr:from>
    <xdr:to>
      <xdr:col>81</xdr:col>
      <xdr:colOff>101600</xdr:colOff>
      <xdr:row>78</xdr:row>
      <xdr:rowOff>66095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57222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43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116349</xdr:rowOff>
    </xdr:from>
    <xdr:to>
      <xdr:col>76</xdr:col>
      <xdr:colOff>165100</xdr:colOff>
      <xdr:row>78</xdr:row>
      <xdr:rowOff>46499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1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37626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41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14501</xdr:rowOff>
    </xdr:from>
    <xdr:to>
      <xdr:col>72</xdr:col>
      <xdr:colOff>38100</xdr:colOff>
      <xdr:row>77</xdr:row>
      <xdr:rowOff>116101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21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132628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99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51781</xdr:rowOff>
    </xdr:from>
    <xdr:to>
      <xdr:col>67</xdr:col>
      <xdr:colOff>101600</xdr:colOff>
      <xdr:row>76</xdr:row>
      <xdr:rowOff>153381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08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169908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85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112954</xdr:rowOff>
    </xdr:from>
    <xdr:to>
      <xdr:col>85</xdr:col>
      <xdr:colOff>127000</xdr:colOff>
      <xdr:row>98</xdr:row>
      <xdr:rowOff>15990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400704"/>
          <a:ext cx="838200" cy="41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112954</xdr:rowOff>
    </xdr:from>
    <xdr:to>
      <xdr:col>81</xdr:col>
      <xdr:colOff>50800</xdr:colOff>
      <xdr:row>96</xdr:row>
      <xdr:rowOff>66039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00704"/>
          <a:ext cx="889000" cy="1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66039</xdr:rowOff>
    </xdr:from>
    <xdr:to>
      <xdr:col>76</xdr:col>
      <xdr:colOff>114300</xdr:colOff>
      <xdr:row>96</xdr:row>
      <xdr:rowOff>75616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25239"/>
          <a:ext cx="889000" cy="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75616</xdr:rowOff>
    </xdr:from>
    <xdr:to>
      <xdr:col>71</xdr:col>
      <xdr:colOff>177800</xdr:colOff>
      <xdr:row>96</xdr:row>
      <xdr:rowOff>141720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34816"/>
          <a:ext cx="8890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136640</xdr:rowOff>
    </xdr:from>
    <xdr:to>
      <xdr:col>85</xdr:col>
      <xdr:colOff>177800</xdr:colOff>
      <xdr:row>98</xdr:row>
      <xdr:rowOff>66790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115067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4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62154</xdr:rowOff>
    </xdr:from>
    <xdr:to>
      <xdr:col>81</xdr:col>
      <xdr:colOff>101600</xdr:colOff>
      <xdr:row>95</xdr:row>
      <xdr:rowOff>163754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4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12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15239</xdr:rowOff>
    </xdr:from>
    <xdr:to>
      <xdr:col>76</xdr:col>
      <xdr:colOff>165100</xdr:colOff>
      <xdr:row>96</xdr:row>
      <xdr:rowOff>116839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7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133366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4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24816</xdr:rowOff>
    </xdr:from>
    <xdr:to>
      <xdr:col>72</xdr:col>
      <xdr:colOff>38100</xdr:colOff>
      <xdr:row>96</xdr:row>
      <xdr:rowOff>126416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8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142943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90920</xdr:rowOff>
    </xdr:from>
    <xdr:to>
      <xdr:col>67</xdr:col>
      <xdr:colOff>101600</xdr:colOff>
      <xdr:row>97</xdr:row>
      <xdr:rowOff>21070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37597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3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目的別の歳出については、類似団体平均を下回っているものや同水準のものが多く見られる一方で、住民一人当たりのコストは</a:t>
          </a:r>
          <a:r>
            <a:rPr kumimoji="1" lang="ja-JP" altLang="en-US" sz="1200">
              <a:solidFill>
                <a:schemeClr val="dk1"/>
              </a:solidFill>
              <a:effectLst/>
              <a:latin typeface="+mn-lt"/>
              <a:ea typeface="+mn-ea"/>
              <a:cs typeface="+mn-cs"/>
            </a:rPr>
            <a:t>総務</a:t>
          </a:r>
          <a:r>
            <a:rPr kumimoji="1" lang="ja-JP" altLang="ja-JP" sz="1200">
              <a:solidFill>
                <a:schemeClr val="dk1"/>
              </a:solidFill>
              <a:effectLst/>
              <a:latin typeface="+mn-lt"/>
              <a:ea typeface="+mn-ea"/>
              <a:cs typeface="+mn-cs"/>
            </a:rPr>
            <a:t>費及び</a:t>
          </a:r>
          <a:r>
            <a:rPr kumimoji="1" lang="ja-JP" altLang="en-US" sz="1200">
              <a:solidFill>
                <a:schemeClr val="dk1"/>
              </a:solidFill>
              <a:effectLst/>
              <a:latin typeface="+mn-lt"/>
              <a:ea typeface="+mn-ea"/>
              <a:cs typeface="+mn-cs"/>
            </a:rPr>
            <a:t>農林水産業</a:t>
          </a:r>
          <a:r>
            <a:rPr kumimoji="1" lang="ja-JP" altLang="ja-JP" sz="1200">
              <a:solidFill>
                <a:schemeClr val="dk1"/>
              </a:solidFill>
              <a:effectLst/>
              <a:latin typeface="+mn-lt"/>
              <a:ea typeface="+mn-ea"/>
              <a:cs typeface="+mn-cs"/>
            </a:rPr>
            <a:t>費等が前年度より大きく増加する結果となった。大きく増減があったものとして、</a:t>
          </a:r>
          <a:r>
            <a:rPr kumimoji="1" lang="ja-JP" altLang="en-US" sz="1200">
              <a:solidFill>
                <a:schemeClr val="dk1"/>
              </a:solidFill>
              <a:effectLst/>
              <a:latin typeface="+mn-lt"/>
              <a:ea typeface="+mn-ea"/>
              <a:cs typeface="+mn-cs"/>
            </a:rPr>
            <a:t>公共施設整備・補修基金積立金やＤＸ推進事業費等の増により総務費が</a:t>
          </a:r>
          <a:r>
            <a:rPr kumimoji="1" lang="en-US" altLang="ja-JP" sz="1200">
              <a:solidFill>
                <a:schemeClr val="dk1"/>
              </a:solidFill>
              <a:effectLst/>
              <a:latin typeface="+mn-lt"/>
              <a:ea typeface="+mn-ea"/>
              <a:cs typeface="+mn-cs"/>
            </a:rPr>
            <a:t>51,875</a:t>
          </a:r>
          <a:r>
            <a:rPr kumimoji="1" lang="ja-JP" altLang="en-US" sz="1200">
              <a:solidFill>
                <a:schemeClr val="dk1"/>
              </a:solidFill>
              <a:effectLst/>
              <a:latin typeface="+mn-lt"/>
              <a:ea typeface="+mn-ea"/>
              <a:cs typeface="+mn-cs"/>
            </a:rPr>
            <a:t>円</a:t>
          </a:r>
          <a:r>
            <a:rPr kumimoji="1" lang="ja-JP" altLang="ja-JP" sz="1200">
              <a:solidFill>
                <a:schemeClr val="dk1"/>
              </a:solidFill>
              <a:effectLst/>
              <a:latin typeface="+mn-lt"/>
              <a:ea typeface="+mn-ea"/>
              <a:cs typeface="+mn-cs"/>
            </a:rPr>
            <a:t>の増となったほか、</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年度に元利償還金の繰上償還を実施したことによる公債費の減</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ふくしま森林再生事業費</a:t>
          </a:r>
          <a:r>
            <a:rPr kumimoji="1" lang="ja-JP" altLang="ja-JP" sz="1200">
              <a:solidFill>
                <a:schemeClr val="dk1"/>
              </a:solidFill>
              <a:effectLst/>
              <a:latin typeface="+mn-lt"/>
              <a:ea typeface="+mn-ea"/>
              <a:cs typeface="+mn-cs"/>
            </a:rPr>
            <a:t>等の増に伴い</a:t>
          </a:r>
          <a:r>
            <a:rPr kumimoji="1" lang="ja-JP" altLang="en-US" sz="1200">
              <a:solidFill>
                <a:schemeClr val="dk1"/>
              </a:solidFill>
              <a:effectLst/>
              <a:latin typeface="+mn-lt"/>
              <a:ea typeface="+mn-ea"/>
              <a:cs typeface="+mn-cs"/>
            </a:rPr>
            <a:t>農林水産業</a:t>
          </a:r>
          <a:r>
            <a:rPr kumimoji="1" lang="ja-JP" altLang="ja-JP" sz="1200">
              <a:solidFill>
                <a:schemeClr val="dk1"/>
              </a:solidFill>
              <a:effectLst/>
              <a:latin typeface="+mn-lt"/>
              <a:ea typeface="+mn-ea"/>
              <a:cs typeface="+mn-cs"/>
            </a:rPr>
            <a:t>費が</a:t>
          </a:r>
          <a:r>
            <a:rPr kumimoji="1" lang="en-US" altLang="ja-JP" sz="1200">
              <a:solidFill>
                <a:schemeClr val="dk1"/>
              </a:solidFill>
              <a:effectLst/>
              <a:latin typeface="+mn-lt"/>
              <a:ea typeface="+mn-ea"/>
              <a:cs typeface="+mn-cs"/>
            </a:rPr>
            <a:t>14,976</a:t>
          </a:r>
          <a:r>
            <a:rPr kumimoji="1" lang="ja-JP" altLang="ja-JP" sz="1200">
              <a:solidFill>
                <a:schemeClr val="dk1"/>
              </a:solidFill>
              <a:effectLst/>
              <a:latin typeface="+mn-lt"/>
              <a:ea typeface="+mn-ea"/>
              <a:cs typeface="+mn-cs"/>
            </a:rPr>
            <a:t>円の増となったが、いずれも一時的な増減であると考えられる。</a:t>
          </a:r>
          <a:endParaRPr lang="ja-JP" altLang="ja-JP" sz="1600">
            <a:effectLst/>
          </a:endParaRPr>
        </a:p>
        <a:p>
          <a:r>
            <a:rPr kumimoji="1" lang="ja-JP" altLang="ja-JP" sz="1200">
              <a:solidFill>
                <a:schemeClr val="dk1"/>
              </a:solidFill>
              <a:effectLst/>
              <a:latin typeface="+mn-lt"/>
              <a:ea typeface="+mn-ea"/>
              <a:cs typeface="+mn-cs"/>
            </a:rPr>
            <a:t>　なお、公債費は類似団体平均を下回り、対前年度比</a:t>
          </a:r>
          <a:r>
            <a:rPr kumimoji="1" lang="en-US" altLang="ja-JP" sz="1200">
              <a:solidFill>
                <a:schemeClr val="dk1"/>
              </a:solidFill>
              <a:effectLst/>
              <a:latin typeface="+mn-lt"/>
              <a:ea typeface="+mn-ea"/>
              <a:cs typeface="+mn-cs"/>
            </a:rPr>
            <a:t>32,865</a:t>
          </a:r>
          <a:r>
            <a:rPr kumimoji="1" lang="ja-JP" altLang="ja-JP" sz="1200">
              <a:solidFill>
                <a:schemeClr val="dk1"/>
              </a:solidFill>
              <a:effectLst/>
              <a:latin typeface="+mn-lt"/>
              <a:ea typeface="+mn-ea"/>
              <a:cs typeface="+mn-cs"/>
            </a:rPr>
            <a:t>円の減となった。減少の主な要因は、前年度に実施した繰上償還に伴い元利償還金が減したことや平成</a:t>
          </a:r>
          <a:r>
            <a:rPr kumimoji="1" lang="en-US" altLang="ja-JP" sz="1200">
              <a:solidFill>
                <a:schemeClr val="dk1"/>
              </a:solidFill>
              <a:effectLst/>
              <a:latin typeface="+mn-lt"/>
              <a:ea typeface="+mn-ea"/>
              <a:cs typeface="+mn-cs"/>
            </a:rPr>
            <a:t>15</a:t>
          </a:r>
          <a:r>
            <a:rPr kumimoji="1" lang="ja-JP" altLang="ja-JP"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度借入分の償還終了に伴うものである。今後も公共施設の大規模改修等に係る高額借入を予定しているため増加傾向になる見込みであり、計画的な償還に加え充当可能基金の活用も検討して適正管理を図る必要がある。</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財政調整基金については、決算剰余金を中心に積み立てるとともに、計画的な取り崩しに努めている。実質収支については、法人税等の増に伴う町税の増及びふるさと納税寄附金の増等により</a:t>
          </a:r>
          <a:r>
            <a:rPr kumimoji="1" lang="ja-JP" altLang="en-US" sz="900">
              <a:solidFill>
                <a:schemeClr val="dk1"/>
              </a:solidFill>
              <a:effectLst/>
              <a:latin typeface="+mn-lt"/>
              <a:ea typeface="+mn-ea"/>
              <a:cs typeface="+mn-cs"/>
            </a:rPr>
            <a:t>収入が増加したものの、公共施設整備・補修基金などの積立金や公共施設の改修事業等に伴う普通建設事業費が増加したことにより、対前年度比</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の減となった</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また、歳入の確保と事業の重点選別主義に努めていることにより、実質収支額は継続的に黒字を確保している。しかし、今後</a:t>
          </a:r>
          <a:r>
            <a:rPr kumimoji="1" lang="ja-JP" altLang="en-US" sz="900">
              <a:solidFill>
                <a:schemeClr val="dk1"/>
              </a:solidFill>
              <a:effectLst/>
              <a:latin typeface="+mn-lt"/>
              <a:ea typeface="+mn-ea"/>
              <a:cs typeface="+mn-cs"/>
            </a:rPr>
            <a:t>も</a:t>
          </a:r>
          <a:r>
            <a:rPr kumimoji="1" lang="ja-JP" altLang="ja-JP" sz="900">
              <a:solidFill>
                <a:schemeClr val="dk1"/>
              </a:solidFill>
              <a:effectLst/>
              <a:latin typeface="+mn-lt"/>
              <a:ea typeface="+mn-ea"/>
              <a:cs typeface="+mn-cs"/>
            </a:rPr>
            <a:t>老朽化する町有施設の大規模改修や維持管理経費の増加が見込まれるため、先行きは楽観視はできないと考えている。引き続き計画的な事業実施に努めていく。</a:t>
          </a:r>
          <a:endParaRPr lang="ja-JP" altLang="ja-JP" sz="9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mn-lt"/>
              <a:ea typeface="+mn-ea"/>
              <a:cs typeface="+mn-cs"/>
            </a:rPr>
            <a:t>　令和</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年度においても赤字に転じている会計はなく、全会計の実質収支額は前年度とほぼ同水準もしくは若干</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傾向にある。引き続き実質収支や各種指標に注視しながら、適切な財政運営に努めていく。</a:t>
          </a:r>
          <a:endParaRPr lang="ja-JP" altLang="ja-JP" sz="1600">
            <a:effectLst/>
          </a:endParaRPr>
        </a:p>
        <a:p>
          <a:r>
            <a:rPr kumimoji="1" lang="ja-JP" altLang="ja-JP" sz="1200">
              <a:solidFill>
                <a:schemeClr val="dk1"/>
              </a:solidFill>
              <a:effectLst/>
              <a:latin typeface="+mn-lt"/>
              <a:ea typeface="+mn-ea"/>
              <a:cs typeface="+mn-cs"/>
            </a:rPr>
            <a:t>　また、企業会計においては独立採算の原則に立ち返り、料金の適正化を図りながら健全な運営に取り組む必要がある。</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9"/>
      <c r="DK1" s="169"/>
      <c r="DL1" s="169"/>
      <c r="DM1" s="169"/>
      <c r="DN1" s="169"/>
      <c r="DO1" s="169"/>
    </row>
    <row r="2" spans="1:119" ht="24.75" thickBot="1" x14ac:dyDescent="0.2">
      <c r="B2" s="170" t="s">
        <v>77</v>
      </c>
      <c r="C2" s="170"/>
      <c r="D2" s="171"/>
    </row>
    <row r="3" spans="1:119" ht="18.75" customHeight="1" thickBot="1" x14ac:dyDescent="0.2">
      <c r="A3" s="169"/>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15">
      <c r="A4" s="169"/>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8714252</v>
      </c>
      <c r="BO4" s="450"/>
      <c r="BP4" s="450"/>
      <c r="BQ4" s="450"/>
      <c r="BR4" s="450"/>
      <c r="BS4" s="450"/>
      <c r="BT4" s="450"/>
      <c r="BU4" s="451"/>
      <c r="BV4" s="449">
        <v>8146803</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5.0999999999999996</v>
      </c>
      <c r="CU4" s="590"/>
      <c r="CV4" s="590"/>
      <c r="CW4" s="590"/>
      <c r="CX4" s="590"/>
      <c r="CY4" s="590"/>
      <c r="CZ4" s="590"/>
      <c r="DA4" s="591"/>
      <c r="DB4" s="589">
        <v>6.4</v>
      </c>
      <c r="DC4" s="590"/>
      <c r="DD4" s="590"/>
      <c r="DE4" s="590"/>
      <c r="DF4" s="590"/>
      <c r="DG4" s="590"/>
      <c r="DH4" s="590"/>
      <c r="DI4" s="591"/>
    </row>
    <row r="5" spans="1:119" ht="18.75" customHeight="1" x14ac:dyDescent="0.15">
      <c r="A5" s="169"/>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8466352</v>
      </c>
      <c r="BO5" s="421"/>
      <c r="BP5" s="421"/>
      <c r="BQ5" s="421"/>
      <c r="BR5" s="421"/>
      <c r="BS5" s="421"/>
      <c r="BT5" s="421"/>
      <c r="BU5" s="422"/>
      <c r="BV5" s="420">
        <v>7816837</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75.400000000000006</v>
      </c>
      <c r="CU5" s="418"/>
      <c r="CV5" s="418"/>
      <c r="CW5" s="418"/>
      <c r="CX5" s="418"/>
      <c r="CY5" s="418"/>
      <c r="CZ5" s="418"/>
      <c r="DA5" s="419"/>
      <c r="DB5" s="417">
        <v>87.8</v>
      </c>
      <c r="DC5" s="418"/>
      <c r="DD5" s="418"/>
      <c r="DE5" s="418"/>
      <c r="DF5" s="418"/>
      <c r="DG5" s="418"/>
      <c r="DH5" s="418"/>
      <c r="DI5" s="419"/>
    </row>
    <row r="6" spans="1:119" ht="18.75" customHeight="1" x14ac:dyDescent="0.15">
      <c r="A6" s="169"/>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247900</v>
      </c>
      <c r="BO6" s="421"/>
      <c r="BP6" s="421"/>
      <c r="BQ6" s="421"/>
      <c r="BR6" s="421"/>
      <c r="BS6" s="421"/>
      <c r="BT6" s="421"/>
      <c r="BU6" s="422"/>
      <c r="BV6" s="420">
        <v>329966</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75.7</v>
      </c>
      <c r="CU6" s="564"/>
      <c r="CV6" s="564"/>
      <c r="CW6" s="564"/>
      <c r="CX6" s="564"/>
      <c r="CY6" s="564"/>
      <c r="CZ6" s="564"/>
      <c r="DA6" s="565"/>
      <c r="DB6" s="563">
        <v>88.4</v>
      </c>
      <c r="DC6" s="564"/>
      <c r="DD6" s="564"/>
      <c r="DE6" s="564"/>
      <c r="DF6" s="564"/>
      <c r="DG6" s="564"/>
      <c r="DH6" s="564"/>
      <c r="DI6" s="565"/>
    </row>
    <row r="7" spans="1:119" ht="18.75" customHeight="1" x14ac:dyDescent="0.15">
      <c r="A7" s="169"/>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10238</v>
      </c>
      <c r="BO7" s="421"/>
      <c r="BP7" s="421"/>
      <c r="BQ7" s="421"/>
      <c r="BR7" s="421"/>
      <c r="BS7" s="421"/>
      <c r="BT7" s="421"/>
      <c r="BU7" s="422"/>
      <c r="BV7" s="420">
        <v>40484</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4659188</v>
      </c>
      <c r="CU7" s="421"/>
      <c r="CV7" s="421"/>
      <c r="CW7" s="421"/>
      <c r="CX7" s="421"/>
      <c r="CY7" s="421"/>
      <c r="CZ7" s="421"/>
      <c r="DA7" s="422"/>
      <c r="DB7" s="420">
        <v>4523771</v>
      </c>
      <c r="DC7" s="421"/>
      <c r="DD7" s="421"/>
      <c r="DE7" s="421"/>
      <c r="DF7" s="421"/>
      <c r="DG7" s="421"/>
      <c r="DH7" s="421"/>
      <c r="DI7" s="422"/>
    </row>
    <row r="8" spans="1:119" ht="18.75" customHeight="1" thickBot="1" x14ac:dyDescent="0.2">
      <c r="A8" s="169"/>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237662</v>
      </c>
      <c r="BO8" s="421"/>
      <c r="BP8" s="421"/>
      <c r="BQ8" s="421"/>
      <c r="BR8" s="421"/>
      <c r="BS8" s="421"/>
      <c r="BT8" s="421"/>
      <c r="BU8" s="422"/>
      <c r="BV8" s="420">
        <v>289482</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0.52</v>
      </c>
      <c r="CU8" s="524"/>
      <c r="CV8" s="524"/>
      <c r="CW8" s="524"/>
      <c r="CX8" s="524"/>
      <c r="CY8" s="524"/>
      <c r="CZ8" s="524"/>
      <c r="DA8" s="525"/>
      <c r="DB8" s="523">
        <v>0.51</v>
      </c>
      <c r="DC8" s="524"/>
      <c r="DD8" s="524"/>
      <c r="DE8" s="524"/>
      <c r="DF8" s="524"/>
      <c r="DG8" s="524"/>
      <c r="DH8" s="524"/>
      <c r="DI8" s="525"/>
    </row>
    <row r="9" spans="1:119" ht="18.75" customHeight="1" thickBot="1" x14ac:dyDescent="0.2">
      <c r="A9" s="169"/>
      <c r="B9" s="552" t="s">
        <v>106</v>
      </c>
      <c r="C9" s="553"/>
      <c r="D9" s="553"/>
      <c r="E9" s="553"/>
      <c r="F9" s="553"/>
      <c r="G9" s="553"/>
      <c r="H9" s="553"/>
      <c r="I9" s="553"/>
      <c r="J9" s="553"/>
      <c r="K9" s="471"/>
      <c r="L9" s="554" t="s">
        <v>107</v>
      </c>
      <c r="M9" s="555"/>
      <c r="N9" s="555"/>
      <c r="O9" s="555"/>
      <c r="P9" s="555"/>
      <c r="Q9" s="556"/>
      <c r="R9" s="557">
        <v>13343</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90</v>
      </c>
      <c r="AV9" s="479"/>
      <c r="AW9" s="479"/>
      <c r="AX9" s="479"/>
      <c r="AY9" s="434" t="s">
        <v>110</v>
      </c>
      <c r="AZ9" s="435"/>
      <c r="BA9" s="435"/>
      <c r="BB9" s="435"/>
      <c r="BC9" s="435"/>
      <c r="BD9" s="435"/>
      <c r="BE9" s="435"/>
      <c r="BF9" s="435"/>
      <c r="BG9" s="435"/>
      <c r="BH9" s="435"/>
      <c r="BI9" s="435"/>
      <c r="BJ9" s="435"/>
      <c r="BK9" s="435"/>
      <c r="BL9" s="435"/>
      <c r="BM9" s="436"/>
      <c r="BN9" s="420">
        <v>-51820</v>
      </c>
      <c r="BO9" s="421"/>
      <c r="BP9" s="421"/>
      <c r="BQ9" s="421"/>
      <c r="BR9" s="421"/>
      <c r="BS9" s="421"/>
      <c r="BT9" s="421"/>
      <c r="BU9" s="422"/>
      <c r="BV9" s="420">
        <v>102484</v>
      </c>
      <c r="BW9" s="421"/>
      <c r="BX9" s="421"/>
      <c r="BY9" s="421"/>
      <c r="BZ9" s="421"/>
      <c r="CA9" s="421"/>
      <c r="CB9" s="421"/>
      <c r="CC9" s="422"/>
      <c r="CD9" s="460" t="s">
        <v>111</v>
      </c>
      <c r="CE9" s="380"/>
      <c r="CF9" s="380"/>
      <c r="CG9" s="380"/>
      <c r="CH9" s="380"/>
      <c r="CI9" s="380"/>
      <c r="CJ9" s="380"/>
      <c r="CK9" s="380"/>
      <c r="CL9" s="380"/>
      <c r="CM9" s="380"/>
      <c r="CN9" s="380"/>
      <c r="CO9" s="380"/>
      <c r="CP9" s="380"/>
      <c r="CQ9" s="380"/>
      <c r="CR9" s="380"/>
      <c r="CS9" s="461"/>
      <c r="CT9" s="417">
        <v>10.9</v>
      </c>
      <c r="CU9" s="418"/>
      <c r="CV9" s="418"/>
      <c r="CW9" s="418"/>
      <c r="CX9" s="418"/>
      <c r="CY9" s="418"/>
      <c r="CZ9" s="418"/>
      <c r="DA9" s="419"/>
      <c r="DB9" s="417">
        <v>18.899999999999999</v>
      </c>
      <c r="DC9" s="418"/>
      <c r="DD9" s="418"/>
      <c r="DE9" s="418"/>
      <c r="DF9" s="418"/>
      <c r="DG9" s="418"/>
      <c r="DH9" s="418"/>
      <c r="DI9" s="419"/>
    </row>
    <row r="10" spans="1:119" ht="18.75" customHeight="1" thickBot="1" x14ac:dyDescent="0.2">
      <c r="A10" s="169"/>
      <c r="B10" s="552"/>
      <c r="C10" s="553"/>
      <c r="D10" s="553"/>
      <c r="E10" s="553"/>
      <c r="F10" s="553"/>
      <c r="G10" s="553"/>
      <c r="H10" s="553"/>
      <c r="I10" s="553"/>
      <c r="J10" s="553"/>
      <c r="K10" s="471"/>
      <c r="L10" s="376" t="s">
        <v>112</v>
      </c>
      <c r="M10" s="377"/>
      <c r="N10" s="377"/>
      <c r="O10" s="377"/>
      <c r="P10" s="377"/>
      <c r="Q10" s="378"/>
      <c r="R10" s="373">
        <v>14295</v>
      </c>
      <c r="S10" s="374"/>
      <c r="T10" s="374"/>
      <c r="U10" s="374"/>
      <c r="V10" s="433"/>
      <c r="W10" s="561"/>
      <c r="X10" s="371"/>
      <c r="Y10" s="371"/>
      <c r="Z10" s="371"/>
      <c r="AA10" s="371"/>
      <c r="AB10" s="371"/>
      <c r="AC10" s="371"/>
      <c r="AD10" s="371"/>
      <c r="AE10" s="371"/>
      <c r="AF10" s="371"/>
      <c r="AG10" s="371"/>
      <c r="AH10" s="371"/>
      <c r="AI10" s="371"/>
      <c r="AJ10" s="371"/>
      <c r="AK10" s="371"/>
      <c r="AL10" s="562"/>
      <c r="AM10" s="477" t="s">
        <v>113</v>
      </c>
      <c r="AN10" s="377"/>
      <c r="AO10" s="377"/>
      <c r="AP10" s="377"/>
      <c r="AQ10" s="377"/>
      <c r="AR10" s="377"/>
      <c r="AS10" s="377"/>
      <c r="AT10" s="378"/>
      <c r="AU10" s="478" t="s">
        <v>90</v>
      </c>
      <c r="AV10" s="479"/>
      <c r="AW10" s="479"/>
      <c r="AX10" s="479"/>
      <c r="AY10" s="434" t="s">
        <v>114</v>
      </c>
      <c r="AZ10" s="435"/>
      <c r="BA10" s="435"/>
      <c r="BB10" s="435"/>
      <c r="BC10" s="435"/>
      <c r="BD10" s="435"/>
      <c r="BE10" s="435"/>
      <c r="BF10" s="435"/>
      <c r="BG10" s="435"/>
      <c r="BH10" s="435"/>
      <c r="BI10" s="435"/>
      <c r="BJ10" s="435"/>
      <c r="BK10" s="435"/>
      <c r="BL10" s="435"/>
      <c r="BM10" s="436"/>
      <c r="BN10" s="420">
        <v>7</v>
      </c>
      <c r="BO10" s="421"/>
      <c r="BP10" s="421"/>
      <c r="BQ10" s="421"/>
      <c r="BR10" s="421"/>
      <c r="BS10" s="421"/>
      <c r="BT10" s="421"/>
      <c r="BU10" s="422"/>
      <c r="BV10" s="420">
        <v>8</v>
      </c>
      <c r="BW10" s="421"/>
      <c r="BX10" s="421"/>
      <c r="BY10" s="421"/>
      <c r="BZ10" s="421"/>
      <c r="CA10" s="421"/>
      <c r="CB10" s="421"/>
      <c r="CC10" s="422"/>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2"/>
      <c r="C11" s="553"/>
      <c r="D11" s="553"/>
      <c r="E11" s="553"/>
      <c r="F11" s="553"/>
      <c r="G11" s="553"/>
      <c r="H11" s="553"/>
      <c r="I11" s="553"/>
      <c r="J11" s="553"/>
      <c r="K11" s="471"/>
      <c r="L11" s="381" t="s">
        <v>116</v>
      </c>
      <c r="M11" s="382"/>
      <c r="N11" s="382"/>
      <c r="O11" s="382"/>
      <c r="P11" s="382"/>
      <c r="Q11" s="383"/>
      <c r="R11" s="549" t="s">
        <v>117</v>
      </c>
      <c r="S11" s="550"/>
      <c r="T11" s="550"/>
      <c r="U11" s="550"/>
      <c r="V11" s="551"/>
      <c r="W11" s="561"/>
      <c r="X11" s="371"/>
      <c r="Y11" s="371"/>
      <c r="Z11" s="371"/>
      <c r="AA11" s="371"/>
      <c r="AB11" s="371"/>
      <c r="AC11" s="371"/>
      <c r="AD11" s="371"/>
      <c r="AE11" s="371"/>
      <c r="AF11" s="371"/>
      <c r="AG11" s="371"/>
      <c r="AH11" s="371"/>
      <c r="AI11" s="371"/>
      <c r="AJ11" s="371"/>
      <c r="AK11" s="371"/>
      <c r="AL11" s="562"/>
      <c r="AM11" s="477" t="s">
        <v>118</v>
      </c>
      <c r="AN11" s="377"/>
      <c r="AO11" s="377"/>
      <c r="AP11" s="377"/>
      <c r="AQ11" s="377"/>
      <c r="AR11" s="377"/>
      <c r="AS11" s="377"/>
      <c r="AT11" s="378"/>
      <c r="AU11" s="478" t="s">
        <v>119</v>
      </c>
      <c r="AV11" s="479"/>
      <c r="AW11" s="479"/>
      <c r="AX11" s="479"/>
      <c r="AY11" s="434" t="s">
        <v>120</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15">
      <c r="A12" s="169"/>
      <c r="B12" s="526" t="s">
        <v>123</v>
      </c>
      <c r="C12" s="527"/>
      <c r="D12" s="527"/>
      <c r="E12" s="527"/>
      <c r="F12" s="527"/>
      <c r="G12" s="527"/>
      <c r="H12" s="527"/>
      <c r="I12" s="527"/>
      <c r="J12" s="527"/>
      <c r="K12" s="528"/>
      <c r="L12" s="535" t="s">
        <v>124</v>
      </c>
      <c r="M12" s="536"/>
      <c r="N12" s="536"/>
      <c r="O12" s="536"/>
      <c r="P12" s="536"/>
      <c r="Q12" s="537"/>
      <c r="R12" s="538">
        <v>12789</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90</v>
      </c>
      <c r="AV12" s="479"/>
      <c r="AW12" s="479"/>
      <c r="AX12" s="479"/>
      <c r="AY12" s="434" t="s">
        <v>128</v>
      </c>
      <c r="AZ12" s="435"/>
      <c r="BA12" s="435"/>
      <c r="BB12" s="435"/>
      <c r="BC12" s="435"/>
      <c r="BD12" s="435"/>
      <c r="BE12" s="435"/>
      <c r="BF12" s="435"/>
      <c r="BG12" s="435"/>
      <c r="BH12" s="435"/>
      <c r="BI12" s="435"/>
      <c r="BJ12" s="435"/>
      <c r="BK12" s="435"/>
      <c r="BL12" s="435"/>
      <c r="BM12" s="436"/>
      <c r="BN12" s="420">
        <v>0</v>
      </c>
      <c r="BO12" s="421"/>
      <c r="BP12" s="421"/>
      <c r="BQ12" s="421"/>
      <c r="BR12" s="421"/>
      <c r="BS12" s="421"/>
      <c r="BT12" s="421"/>
      <c r="BU12" s="422"/>
      <c r="BV12" s="420">
        <v>0</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15">
      <c r="A13" s="169"/>
      <c r="B13" s="529"/>
      <c r="C13" s="530"/>
      <c r="D13" s="530"/>
      <c r="E13" s="530"/>
      <c r="F13" s="530"/>
      <c r="G13" s="530"/>
      <c r="H13" s="530"/>
      <c r="I13" s="530"/>
      <c r="J13" s="530"/>
      <c r="K13" s="531"/>
      <c r="L13" s="178"/>
      <c r="M13" s="504" t="s">
        <v>130</v>
      </c>
      <c r="N13" s="505"/>
      <c r="O13" s="505"/>
      <c r="P13" s="505"/>
      <c r="Q13" s="506"/>
      <c r="R13" s="507">
        <v>12620</v>
      </c>
      <c r="S13" s="508"/>
      <c r="T13" s="508"/>
      <c r="U13" s="508"/>
      <c r="V13" s="509"/>
      <c r="W13" s="510" t="s">
        <v>131</v>
      </c>
      <c r="X13" s="406"/>
      <c r="Y13" s="406"/>
      <c r="Z13" s="406"/>
      <c r="AA13" s="406"/>
      <c r="AB13" s="407"/>
      <c r="AC13" s="373">
        <v>525</v>
      </c>
      <c r="AD13" s="374"/>
      <c r="AE13" s="374"/>
      <c r="AF13" s="374"/>
      <c r="AG13" s="375"/>
      <c r="AH13" s="373">
        <v>765</v>
      </c>
      <c r="AI13" s="374"/>
      <c r="AJ13" s="374"/>
      <c r="AK13" s="374"/>
      <c r="AL13" s="433"/>
      <c r="AM13" s="477" t="s">
        <v>132</v>
      </c>
      <c r="AN13" s="377"/>
      <c r="AO13" s="377"/>
      <c r="AP13" s="377"/>
      <c r="AQ13" s="377"/>
      <c r="AR13" s="377"/>
      <c r="AS13" s="377"/>
      <c r="AT13" s="378"/>
      <c r="AU13" s="478" t="s">
        <v>119</v>
      </c>
      <c r="AV13" s="479"/>
      <c r="AW13" s="479"/>
      <c r="AX13" s="479"/>
      <c r="AY13" s="434" t="s">
        <v>133</v>
      </c>
      <c r="AZ13" s="435"/>
      <c r="BA13" s="435"/>
      <c r="BB13" s="435"/>
      <c r="BC13" s="435"/>
      <c r="BD13" s="435"/>
      <c r="BE13" s="435"/>
      <c r="BF13" s="435"/>
      <c r="BG13" s="435"/>
      <c r="BH13" s="435"/>
      <c r="BI13" s="435"/>
      <c r="BJ13" s="435"/>
      <c r="BK13" s="435"/>
      <c r="BL13" s="435"/>
      <c r="BM13" s="436"/>
      <c r="BN13" s="420">
        <v>-51813</v>
      </c>
      <c r="BO13" s="421"/>
      <c r="BP13" s="421"/>
      <c r="BQ13" s="421"/>
      <c r="BR13" s="421"/>
      <c r="BS13" s="421"/>
      <c r="BT13" s="421"/>
      <c r="BU13" s="422"/>
      <c r="BV13" s="420">
        <v>102492</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10.4</v>
      </c>
      <c r="CU13" s="418"/>
      <c r="CV13" s="418"/>
      <c r="CW13" s="418"/>
      <c r="CX13" s="418"/>
      <c r="CY13" s="418"/>
      <c r="CZ13" s="418"/>
      <c r="DA13" s="419"/>
      <c r="DB13" s="417">
        <v>12.3</v>
      </c>
      <c r="DC13" s="418"/>
      <c r="DD13" s="418"/>
      <c r="DE13" s="418"/>
      <c r="DF13" s="418"/>
      <c r="DG13" s="418"/>
      <c r="DH13" s="418"/>
      <c r="DI13" s="419"/>
    </row>
    <row r="14" spans="1:119" ht="18.75" customHeight="1" thickBot="1" x14ac:dyDescent="0.2">
      <c r="A14" s="169"/>
      <c r="B14" s="529"/>
      <c r="C14" s="530"/>
      <c r="D14" s="530"/>
      <c r="E14" s="530"/>
      <c r="F14" s="530"/>
      <c r="G14" s="530"/>
      <c r="H14" s="530"/>
      <c r="I14" s="530"/>
      <c r="J14" s="530"/>
      <c r="K14" s="531"/>
      <c r="L14" s="494" t="s">
        <v>135</v>
      </c>
      <c r="M14" s="547"/>
      <c r="N14" s="547"/>
      <c r="O14" s="547"/>
      <c r="P14" s="547"/>
      <c r="Q14" s="548"/>
      <c r="R14" s="507">
        <v>13011</v>
      </c>
      <c r="S14" s="508"/>
      <c r="T14" s="508"/>
      <c r="U14" s="508"/>
      <c r="V14" s="509"/>
      <c r="W14" s="511"/>
      <c r="X14" s="409"/>
      <c r="Y14" s="409"/>
      <c r="Z14" s="409"/>
      <c r="AA14" s="409"/>
      <c r="AB14" s="410"/>
      <c r="AC14" s="500">
        <v>8</v>
      </c>
      <c r="AD14" s="501"/>
      <c r="AE14" s="501"/>
      <c r="AF14" s="501"/>
      <c r="AG14" s="502"/>
      <c r="AH14" s="500">
        <v>10.199999999999999</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t="s">
        <v>122</v>
      </c>
      <c r="CU14" s="518"/>
      <c r="CV14" s="518"/>
      <c r="CW14" s="518"/>
      <c r="CX14" s="518"/>
      <c r="CY14" s="518"/>
      <c r="CZ14" s="518"/>
      <c r="DA14" s="519"/>
      <c r="DB14" s="517" t="s">
        <v>122</v>
      </c>
      <c r="DC14" s="518"/>
      <c r="DD14" s="518"/>
      <c r="DE14" s="518"/>
      <c r="DF14" s="518"/>
      <c r="DG14" s="518"/>
      <c r="DH14" s="518"/>
      <c r="DI14" s="519"/>
    </row>
    <row r="15" spans="1:119" ht="18.75" customHeight="1" x14ac:dyDescent="0.15">
      <c r="A15" s="169"/>
      <c r="B15" s="529"/>
      <c r="C15" s="530"/>
      <c r="D15" s="530"/>
      <c r="E15" s="530"/>
      <c r="F15" s="530"/>
      <c r="G15" s="530"/>
      <c r="H15" s="530"/>
      <c r="I15" s="530"/>
      <c r="J15" s="530"/>
      <c r="K15" s="531"/>
      <c r="L15" s="178"/>
      <c r="M15" s="504" t="s">
        <v>130</v>
      </c>
      <c r="N15" s="505"/>
      <c r="O15" s="505"/>
      <c r="P15" s="505"/>
      <c r="Q15" s="506"/>
      <c r="R15" s="507">
        <v>12847</v>
      </c>
      <c r="S15" s="508"/>
      <c r="T15" s="508"/>
      <c r="U15" s="508"/>
      <c r="V15" s="509"/>
      <c r="W15" s="510" t="s">
        <v>137</v>
      </c>
      <c r="X15" s="406"/>
      <c r="Y15" s="406"/>
      <c r="Z15" s="406"/>
      <c r="AA15" s="406"/>
      <c r="AB15" s="407"/>
      <c r="AC15" s="373">
        <v>2773</v>
      </c>
      <c r="AD15" s="374"/>
      <c r="AE15" s="374"/>
      <c r="AF15" s="374"/>
      <c r="AG15" s="375"/>
      <c r="AH15" s="373">
        <v>3127</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2106564</v>
      </c>
      <c r="BO15" s="450"/>
      <c r="BP15" s="450"/>
      <c r="BQ15" s="450"/>
      <c r="BR15" s="450"/>
      <c r="BS15" s="450"/>
      <c r="BT15" s="450"/>
      <c r="BU15" s="451"/>
      <c r="BV15" s="449">
        <v>2043959</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42.3</v>
      </c>
      <c r="AD16" s="501"/>
      <c r="AE16" s="501"/>
      <c r="AF16" s="501"/>
      <c r="AG16" s="502"/>
      <c r="AH16" s="500">
        <v>41.8</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4079495</v>
      </c>
      <c r="BO16" s="421"/>
      <c r="BP16" s="421"/>
      <c r="BQ16" s="421"/>
      <c r="BR16" s="421"/>
      <c r="BS16" s="421"/>
      <c r="BT16" s="421"/>
      <c r="BU16" s="422"/>
      <c r="BV16" s="420">
        <v>3947097</v>
      </c>
      <c r="BW16" s="421"/>
      <c r="BX16" s="421"/>
      <c r="BY16" s="421"/>
      <c r="BZ16" s="421"/>
      <c r="CA16" s="421"/>
      <c r="CB16" s="421"/>
      <c r="CC16" s="422"/>
      <c r="CD16" s="18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69"/>
      <c r="B17" s="532"/>
      <c r="C17" s="533"/>
      <c r="D17" s="533"/>
      <c r="E17" s="533"/>
      <c r="F17" s="533"/>
      <c r="G17" s="533"/>
      <c r="H17" s="533"/>
      <c r="I17" s="533"/>
      <c r="J17" s="533"/>
      <c r="K17" s="534"/>
      <c r="L17" s="183"/>
      <c r="M17" s="513" t="s">
        <v>143</v>
      </c>
      <c r="N17" s="514"/>
      <c r="O17" s="514"/>
      <c r="P17" s="514"/>
      <c r="Q17" s="515"/>
      <c r="R17" s="497" t="s">
        <v>144</v>
      </c>
      <c r="S17" s="498"/>
      <c r="T17" s="498"/>
      <c r="U17" s="498"/>
      <c r="V17" s="499"/>
      <c r="W17" s="510" t="s">
        <v>145</v>
      </c>
      <c r="X17" s="406"/>
      <c r="Y17" s="406"/>
      <c r="Z17" s="406"/>
      <c r="AA17" s="406"/>
      <c r="AB17" s="407"/>
      <c r="AC17" s="373">
        <v>3258</v>
      </c>
      <c r="AD17" s="374"/>
      <c r="AE17" s="374"/>
      <c r="AF17" s="374"/>
      <c r="AG17" s="375"/>
      <c r="AH17" s="373">
        <v>3587</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2670766</v>
      </c>
      <c r="BO17" s="421"/>
      <c r="BP17" s="421"/>
      <c r="BQ17" s="421"/>
      <c r="BR17" s="421"/>
      <c r="BS17" s="421"/>
      <c r="BT17" s="421"/>
      <c r="BU17" s="422"/>
      <c r="BV17" s="420">
        <v>2587589</v>
      </c>
      <c r="BW17" s="421"/>
      <c r="BX17" s="421"/>
      <c r="BY17" s="421"/>
      <c r="BZ17" s="421"/>
      <c r="CA17" s="421"/>
      <c r="CB17" s="421"/>
      <c r="CC17" s="422"/>
      <c r="CD17" s="18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69"/>
      <c r="B18" s="470" t="s">
        <v>147</v>
      </c>
      <c r="C18" s="471"/>
      <c r="D18" s="471"/>
      <c r="E18" s="472"/>
      <c r="F18" s="472"/>
      <c r="G18" s="472"/>
      <c r="H18" s="472"/>
      <c r="I18" s="472"/>
      <c r="J18" s="472"/>
      <c r="K18" s="472"/>
      <c r="L18" s="473">
        <v>159.93</v>
      </c>
      <c r="M18" s="473"/>
      <c r="N18" s="473"/>
      <c r="O18" s="473"/>
      <c r="P18" s="473"/>
      <c r="Q18" s="473"/>
      <c r="R18" s="474"/>
      <c r="S18" s="474"/>
      <c r="T18" s="474"/>
      <c r="U18" s="474"/>
      <c r="V18" s="475"/>
      <c r="W18" s="491"/>
      <c r="X18" s="492"/>
      <c r="Y18" s="492"/>
      <c r="Z18" s="492"/>
      <c r="AA18" s="492"/>
      <c r="AB18" s="516"/>
      <c r="AC18" s="390">
        <v>49.7</v>
      </c>
      <c r="AD18" s="391"/>
      <c r="AE18" s="391"/>
      <c r="AF18" s="391"/>
      <c r="AG18" s="476"/>
      <c r="AH18" s="390">
        <v>48</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3559862</v>
      </c>
      <c r="BO18" s="421"/>
      <c r="BP18" s="421"/>
      <c r="BQ18" s="421"/>
      <c r="BR18" s="421"/>
      <c r="BS18" s="421"/>
      <c r="BT18" s="421"/>
      <c r="BU18" s="422"/>
      <c r="BV18" s="420">
        <v>3937071</v>
      </c>
      <c r="BW18" s="421"/>
      <c r="BX18" s="421"/>
      <c r="BY18" s="421"/>
      <c r="BZ18" s="421"/>
      <c r="CA18" s="421"/>
      <c r="CB18" s="421"/>
      <c r="CC18" s="422"/>
      <c r="CD18" s="18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69"/>
      <c r="B19" s="470" t="s">
        <v>149</v>
      </c>
      <c r="C19" s="471"/>
      <c r="D19" s="471"/>
      <c r="E19" s="472"/>
      <c r="F19" s="472"/>
      <c r="G19" s="472"/>
      <c r="H19" s="472"/>
      <c r="I19" s="472"/>
      <c r="J19" s="472"/>
      <c r="K19" s="472"/>
      <c r="L19" s="480">
        <v>83</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5322424</v>
      </c>
      <c r="BO19" s="421"/>
      <c r="BP19" s="421"/>
      <c r="BQ19" s="421"/>
      <c r="BR19" s="421"/>
      <c r="BS19" s="421"/>
      <c r="BT19" s="421"/>
      <c r="BU19" s="422"/>
      <c r="BV19" s="420">
        <v>5370886</v>
      </c>
      <c r="BW19" s="421"/>
      <c r="BX19" s="421"/>
      <c r="BY19" s="421"/>
      <c r="BZ19" s="421"/>
      <c r="CA19" s="421"/>
      <c r="CB19" s="421"/>
      <c r="CC19" s="422"/>
      <c r="CD19" s="18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69"/>
      <c r="B20" s="470" t="s">
        <v>151</v>
      </c>
      <c r="C20" s="471"/>
      <c r="D20" s="471"/>
      <c r="E20" s="472"/>
      <c r="F20" s="472"/>
      <c r="G20" s="472"/>
      <c r="H20" s="472"/>
      <c r="I20" s="472"/>
      <c r="J20" s="472"/>
      <c r="K20" s="472"/>
      <c r="L20" s="480">
        <v>4728</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8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69"/>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8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69"/>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4767764</v>
      </c>
      <c r="BO22" s="450"/>
      <c r="BP22" s="450"/>
      <c r="BQ22" s="450"/>
      <c r="BR22" s="450"/>
      <c r="BS22" s="450"/>
      <c r="BT22" s="450"/>
      <c r="BU22" s="451"/>
      <c r="BV22" s="449">
        <v>4394992</v>
      </c>
      <c r="BW22" s="450"/>
      <c r="BX22" s="450"/>
      <c r="BY22" s="450"/>
      <c r="BZ22" s="450"/>
      <c r="CA22" s="450"/>
      <c r="CB22" s="450"/>
      <c r="CC22" s="451"/>
      <c r="CD22" s="18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69"/>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2712154</v>
      </c>
      <c r="BO23" s="421"/>
      <c r="BP23" s="421"/>
      <c r="BQ23" s="421"/>
      <c r="BR23" s="421"/>
      <c r="BS23" s="421"/>
      <c r="BT23" s="421"/>
      <c r="BU23" s="422"/>
      <c r="BV23" s="420">
        <v>3005973</v>
      </c>
      <c r="BW23" s="421"/>
      <c r="BX23" s="421"/>
      <c r="BY23" s="421"/>
      <c r="BZ23" s="421"/>
      <c r="CA23" s="421"/>
      <c r="CB23" s="421"/>
      <c r="CC23" s="422"/>
      <c r="CD23" s="18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69"/>
      <c r="B24" s="399"/>
      <c r="C24" s="400"/>
      <c r="D24" s="401"/>
      <c r="E24" s="376" t="s">
        <v>161</v>
      </c>
      <c r="F24" s="377"/>
      <c r="G24" s="377"/>
      <c r="H24" s="377"/>
      <c r="I24" s="377"/>
      <c r="J24" s="377"/>
      <c r="K24" s="378"/>
      <c r="L24" s="373">
        <v>1</v>
      </c>
      <c r="M24" s="374"/>
      <c r="N24" s="374"/>
      <c r="O24" s="374"/>
      <c r="P24" s="375"/>
      <c r="Q24" s="373">
        <v>7900</v>
      </c>
      <c r="R24" s="374"/>
      <c r="S24" s="374"/>
      <c r="T24" s="374"/>
      <c r="U24" s="374"/>
      <c r="V24" s="375"/>
      <c r="W24" s="463"/>
      <c r="X24" s="400"/>
      <c r="Y24" s="401"/>
      <c r="Z24" s="376" t="s">
        <v>162</v>
      </c>
      <c r="AA24" s="377"/>
      <c r="AB24" s="377"/>
      <c r="AC24" s="377"/>
      <c r="AD24" s="377"/>
      <c r="AE24" s="377"/>
      <c r="AF24" s="377"/>
      <c r="AG24" s="378"/>
      <c r="AH24" s="373">
        <v>95</v>
      </c>
      <c r="AI24" s="374"/>
      <c r="AJ24" s="374"/>
      <c r="AK24" s="374"/>
      <c r="AL24" s="375"/>
      <c r="AM24" s="373">
        <v>310555</v>
      </c>
      <c r="AN24" s="374"/>
      <c r="AO24" s="374"/>
      <c r="AP24" s="374"/>
      <c r="AQ24" s="374"/>
      <c r="AR24" s="375"/>
      <c r="AS24" s="373">
        <v>3269</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2476601</v>
      </c>
      <c r="BO24" s="421"/>
      <c r="BP24" s="421"/>
      <c r="BQ24" s="421"/>
      <c r="BR24" s="421"/>
      <c r="BS24" s="421"/>
      <c r="BT24" s="421"/>
      <c r="BU24" s="422"/>
      <c r="BV24" s="420">
        <v>1841801</v>
      </c>
      <c r="BW24" s="421"/>
      <c r="BX24" s="421"/>
      <c r="BY24" s="421"/>
      <c r="BZ24" s="421"/>
      <c r="CA24" s="421"/>
      <c r="CB24" s="421"/>
      <c r="CC24" s="422"/>
      <c r="CD24" s="18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69"/>
      <c r="B25" s="399"/>
      <c r="C25" s="400"/>
      <c r="D25" s="401"/>
      <c r="E25" s="376" t="s">
        <v>164</v>
      </c>
      <c r="F25" s="377"/>
      <c r="G25" s="377"/>
      <c r="H25" s="377"/>
      <c r="I25" s="377"/>
      <c r="J25" s="377"/>
      <c r="K25" s="378"/>
      <c r="L25" s="373">
        <v>1</v>
      </c>
      <c r="M25" s="374"/>
      <c r="N25" s="374"/>
      <c r="O25" s="374"/>
      <c r="P25" s="375"/>
      <c r="Q25" s="373">
        <v>6340</v>
      </c>
      <c r="R25" s="374"/>
      <c r="S25" s="374"/>
      <c r="T25" s="374"/>
      <c r="U25" s="374"/>
      <c r="V25" s="375"/>
      <c r="W25" s="463"/>
      <c r="X25" s="400"/>
      <c r="Y25" s="401"/>
      <c r="Z25" s="376" t="s">
        <v>165</v>
      </c>
      <c r="AA25" s="377"/>
      <c r="AB25" s="377"/>
      <c r="AC25" s="377"/>
      <c r="AD25" s="377"/>
      <c r="AE25" s="377"/>
      <c r="AF25" s="377"/>
      <c r="AG25" s="378"/>
      <c r="AH25" s="373" t="s">
        <v>122</v>
      </c>
      <c r="AI25" s="374"/>
      <c r="AJ25" s="374"/>
      <c r="AK25" s="374"/>
      <c r="AL25" s="375"/>
      <c r="AM25" s="373" t="s">
        <v>122</v>
      </c>
      <c r="AN25" s="374"/>
      <c r="AO25" s="374"/>
      <c r="AP25" s="374"/>
      <c r="AQ25" s="374"/>
      <c r="AR25" s="375"/>
      <c r="AS25" s="373" t="s">
        <v>122</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242883</v>
      </c>
      <c r="BO25" s="450"/>
      <c r="BP25" s="450"/>
      <c r="BQ25" s="450"/>
      <c r="BR25" s="450"/>
      <c r="BS25" s="450"/>
      <c r="BT25" s="450"/>
      <c r="BU25" s="451"/>
      <c r="BV25" s="449">
        <v>285371</v>
      </c>
      <c r="BW25" s="450"/>
      <c r="BX25" s="450"/>
      <c r="BY25" s="450"/>
      <c r="BZ25" s="450"/>
      <c r="CA25" s="450"/>
      <c r="CB25" s="450"/>
      <c r="CC25" s="451"/>
      <c r="CD25" s="18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69"/>
      <c r="B26" s="399"/>
      <c r="C26" s="400"/>
      <c r="D26" s="401"/>
      <c r="E26" s="376" t="s">
        <v>167</v>
      </c>
      <c r="F26" s="377"/>
      <c r="G26" s="377"/>
      <c r="H26" s="377"/>
      <c r="I26" s="377"/>
      <c r="J26" s="377"/>
      <c r="K26" s="378"/>
      <c r="L26" s="373">
        <v>1</v>
      </c>
      <c r="M26" s="374"/>
      <c r="N26" s="374"/>
      <c r="O26" s="374"/>
      <c r="P26" s="375"/>
      <c r="Q26" s="373">
        <v>5990</v>
      </c>
      <c r="R26" s="374"/>
      <c r="S26" s="374"/>
      <c r="T26" s="374"/>
      <c r="U26" s="374"/>
      <c r="V26" s="375"/>
      <c r="W26" s="463"/>
      <c r="X26" s="400"/>
      <c r="Y26" s="401"/>
      <c r="Z26" s="376" t="s">
        <v>168</v>
      </c>
      <c r="AA26" s="431"/>
      <c r="AB26" s="431"/>
      <c r="AC26" s="431"/>
      <c r="AD26" s="431"/>
      <c r="AE26" s="431"/>
      <c r="AF26" s="431"/>
      <c r="AG26" s="432"/>
      <c r="AH26" s="373" t="s">
        <v>122</v>
      </c>
      <c r="AI26" s="374"/>
      <c r="AJ26" s="374"/>
      <c r="AK26" s="374"/>
      <c r="AL26" s="375"/>
      <c r="AM26" s="373" t="s">
        <v>122</v>
      </c>
      <c r="AN26" s="374"/>
      <c r="AO26" s="374"/>
      <c r="AP26" s="374"/>
      <c r="AQ26" s="374"/>
      <c r="AR26" s="375"/>
      <c r="AS26" s="373" t="s">
        <v>122</v>
      </c>
      <c r="AT26" s="374"/>
      <c r="AU26" s="374"/>
      <c r="AV26" s="374"/>
      <c r="AW26" s="374"/>
      <c r="AX26" s="433"/>
      <c r="AY26" s="460" t="s">
        <v>169</v>
      </c>
      <c r="AZ26" s="380"/>
      <c r="BA26" s="380"/>
      <c r="BB26" s="380"/>
      <c r="BC26" s="380"/>
      <c r="BD26" s="380"/>
      <c r="BE26" s="380"/>
      <c r="BF26" s="380"/>
      <c r="BG26" s="380"/>
      <c r="BH26" s="380"/>
      <c r="BI26" s="380"/>
      <c r="BJ26" s="380"/>
      <c r="BK26" s="380"/>
      <c r="BL26" s="380"/>
      <c r="BM26" s="461"/>
      <c r="BN26" s="420" t="s">
        <v>122</v>
      </c>
      <c r="BO26" s="421"/>
      <c r="BP26" s="421"/>
      <c r="BQ26" s="421"/>
      <c r="BR26" s="421"/>
      <c r="BS26" s="421"/>
      <c r="BT26" s="421"/>
      <c r="BU26" s="422"/>
      <c r="BV26" s="420" t="s">
        <v>122</v>
      </c>
      <c r="BW26" s="421"/>
      <c r="BX26" s="421"/>
      <c r="BY26" s="421"/>
      <c r="BZ26" s="421"/>
      <c r="CA26" s="421"/>
      <c r="CB26" s="421"/>
      <c r="CC26" s="422"/>
      <c r="CD26" s="18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69"/>
      <c r="B27" s="399"/>
      <c r="C27" s="400"/>
      <c r="D27" s="401"/>
      <c r="E27" s="376" t="s">
        <v>170</v>
      </c>
      <c r="F27" s="377"/>
      <c r="G27" s="377"/>
      <c r="H27" s="377"/>
      <c r="I27" s="377"/>
      <c r="J27" s="377"/>
      <c r="K27" s="378"/>
      <c r="L27" s="373">
        <v>1</v>
      </c>
      <c r="M27" s="374"/>
      <c r="N27" s="374"/>
      <c r="O27" s="374"/>
      <c r="P27" s="375"/>
      <c r="Q27" s="373">
        <v>3230</v>
      </c>
      <c r="R27" s="374"/>
      <c r="S27" s="374"/>
      <c r="T27" s="374"/>
      <c r="U27" s="374"/>
      <c r="V27" s="375"/>
      <c r="W27" s="463"/>
      <c r="X27" s="400"/>
      <c r="Y27" s="401"/>
      <c r="Z27" s="376" t="s">
        <v>171</v>
      </c>
      <c r="AA27" s="377"/>
      <c r="AB27" s="377"/>
      <c r="AC27" s="377"/>
      <c r="AD27" s="377"/>
      <c r="AE27" s="377"/>
      <c r="AF27" s="377"/>
      <c r="AG27" s="378"/>
      <c r="AH27" s="373">
        <v>20</v>
      </c>
      <c r="AI27" s="374"/>
      <c r="AJ27" s="374"/>
      <c r="AK27" s="374"/>
      <c r="AL27" s="375"/>
      <c r="AM27" s="373">
        <v>56632</v>
      </c>
      <c r="AN27" s="374"/>
      <c r="AO27" s="374"/>
      <c r="AP27" s="374"/>
      <c r="AQ27" s="374"/>
      <c r="AR27" s="375"/>
      <c r="AS27" s="373">
        <v>2832</v>
      </c>
      <c r="AT27" s="374"/>
      <c r="AU27" s="374"/>
      <c r="AV27" s="374"/>
      <c r="AW27" s="374"/>
      <c r="AX27" s="433"/>
      <c r="AY27" s="457" t="s">
        <v>172</v>
      </c>
      <c r="AZ27" s="458"/>
      <c r="BA27" s="458"/>
      <c r="BB27" s="458"/>
      <c r="BC27" s="458"/>
      <c r="BD27" s="458"/>
      <c r="BE27" s="458"/>
      <c r="BF27" s="458"/>
      <c r="BG27" s="458"/>
      <c r="BH27" s="458"/>
      <c r="BI27" s="458"/>
      <c r="BJ27" s="458"/>
      <c r="BK27" s="458"/>
      <c r="BL27" s="458"/>
      <c r="BM27" s="459"/>
      <c r="BN27" s="454">
        <v>215956</v>
      </c>
      <c r="BO27" s="455"/>
      <c r="BP27" s="455"/>
      <c r="BQ27" s="455"/>
      <c r="BR27" s="455"/>
      <c r="BS27" s="455"/>
      <c r="BT27" s="455"/>
      <c r="BU27" s="456"/>
      <c r="BV27" s="454">
        <v>215742</v>
      </c>
      <c r="BW27" s="455"/>
      <c r="BX27" s="455"/>
      <c r="BY27" s="455"/>
      <c r="BZ27" s="455"/>
      <c r="CA27" s="455"/>
      <c r="CB27" s="455"/>
      <c r="CC27" s="456"/>
      <c r="CD27" s="184"/>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69"/>
      <c r="B28" s="399"/>
      <c r="C28" s="400"/>
      <c r="D28" s="401"/>
      <c r="E28" s="376" t="s">
        <v>173</v>
      </c>
      <c r="F28" s="377"/>
      <c r="G28" s="377"/>
      <c r="H28" s="377"/>
      <c r="I28" s="377"/>
      <c r="J28" s="377"/>
      <c r="K28" s="378"/>
      <c r="L28" s="373">
        <v>1</v>
      </c>
      <c r="M28" s="374"/>
      <c r="N28" s="374"/>
      <c r="O28" s="374"/>
      <c r="P28" s="375"/>
      <c r="Q28" s="373">
        <v>2460</v>
      </c>
      <c r="R28" s="374"/>
      <c r="S28" s="374"/>
      <c r="T28" s="374"/>
      <c r="U28" s="374"/>
      <c r="V28" s="375"/>
      <c r="W28" s="463"/>
      <c r="X28" s="400"/>
      <c r="Y28" s="401"/>
      <c r="Z28" s="376" t="s">
        <v>174</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175</v>
      </c>
      <c r="AZ28" s="438"/>
      <c r="BA28" s="438"/>
      <c r="BB28" s="439"/>
      <c r="BC28" s="446" t="s">
        <v>46</v>
      </c>
      <c r="BD28" s="447"/>
      <c r="BE28" s="447"/>
      <c r="BF28" s="447"/>
      <c r="BG28" s="447"/>
      <c r="BH28" s="447"/>
      <c r="BI28" s="447"/>
      <c r="BJ28" s="447"/>
      <c r="BK28" s="447"/>
      <c r="BL28" s="447"/>
      <c r="BM28" s="448"/>
      <c r="BN28" s="449">
        <v>1354866</v>
      </c>
      <c r="BO28" s="450"/>
      <c r="BP28" s="450"/>
      <c r="BQ28" s="450"/>
      <c r="BR28" s="450"/>
      <c r="BS28" s="450"/>
      <c r="BT28" s="450"/>
      <c r="BU28" s="451"/>
      <c r="BV28" s="449">
        <v>1209859</v>
      </c>
      <c r="BW28" s="450"/>
      <c r="BX28" s="450"/>
      <c r="BY28" s="450"/>
      <c r="BZ28" s="450"/>
      <c r="CA28" s="450"/>
      <c r="CB28" s="450"/>
      <c r="CC28" s="451"/>
      <c r="CD28" s="18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69"/>
      <c r="B29" s="399"/>
      <c r="C29" s="400"/>
      <c r="D29" s="401"/>
      <c r="E29" s="376" t="s">
        <v>176</v>
      </c>
      <c r="F29" s="377"/>
      <c r="G29" s="377"/>
      <c r="H29" s="377"/>
      <c r="I29" s="377"/>
      <c r="J29" s="377"/>
      <c r="K29" s="378"/>
      <c r="L29" s="373">
        <v>12</v>
      </c>
      <c r="M29" s="374"/>
      <c r="N29" s="374"/>
      <c r="O29" s="374"/>
      <c r="P29" s="375"/>
      <c r="Q29" s="373">
        <v>2250</v>
      </c>
      <c r="R29" s="374"/>
      <c r="S29" s="374"/>
      <c r="T29" s="374"/>
      <c r="U29" s="374"/>
      <c r="V29" s="375"/>
      <c r="W29" s="464"/>
      <c r="X29" s="465"/>
      <c r="Y29" s="466"/>
      <c r="Z29" s="376" t="s">
        <v>177</v>
      </c>
      <c r="AA29" s="377"/>
      <c r="AB29" s="377"/>
      <c r="AC29" s="377"/>
      <c r="AD29" s="377"/>
      <c r="AE29" s="377"/>
      <c r="AF29" s="377"/>
      <c r="AG29" s="378"/>
      <c r="AH29" s="373">
        <v>115</v>
      </c>
      <c r="AI29" s="374"/>
      <c r="AJ29" s="374"/>
      <c r="AK29" s="374"/>
      <c r="AL29" s="375"/>
      <c r="AM29" s="373">
        <v>367187</v>
      </c>
      <c r="AN29" s="374"/>
      <c r="AO29" s="374"/>
      <c r="AP29" s="374"/>
      <c r="AQ29" s="374"/>
      <c r="AR29" s="375"/>
      <c r="AS29" s="373">
        <v>3193</v>
      </c>
      <c r="AT29" s="374"/>
      <c r="AU29" s="374"/>
      <c r="AV29" s="374"/>
      <c r="AW29" s="374"/>
      <c r="AX29" s="433"/>
      <c r="AY29" s="440"/>
      <c r="AZ29" s="441"/>
      <c r="BA29" s="441"/>
      <c r="BB29" s="442"/>
      <c r="BC29" s="434" t="s">
        <v>178</v>
      </c>
      <c r="BD29" s="435"/>
      <c r="BE29" s="435"/>
      <c r="BF29" s="435"/>
      <c r="BG29" s="435"/>
      <c r="BH29" s="435"/>
      <c r="BI29" s="435"/>
      <c r="BJ29" s="435"/>
      <c r="BK29" s="435"/>
      <c r="BL29" s="435"/>
      <c r="BM29" s="436"/>
      <c r="BN29" s="420">
        <v>305487</v>
      </c>
      <c r="BO29" s="421"/>
      <c r="BP29" s="421"/>
      <c r="BQ29" s="421"/>
      <c r="BR29" s="421"/>
      <c r="BS29" s="421"/>
      <c r="BT29" s="421"/>
      <c r="BU29" s="422"/>
      <c r="BV29" s="420">
        <v>177948</v>
      </c>
      <c r="BW29" s="421"/>
      <c r="BX29" s="421"/>
      <c r="BY29" s="421"/>
      <c r="BZ29" s="421"/>
      <c r="CA29" s="421"/>
      <c r="CB29" s="421"/>
      <c r="CC29" s="422"/>
      <c r="CD29" s="184"/>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69"/>
      <c r="B30" s="402"/>
      <c r="C30" s="403"/>
      <c r="D30" s="404"/>
      <c r="E30" s="381"/>
      <c r="F30" s="382"/>
      <c r="G30" s="382"/>
      <c r="H30" s="382"/>
      <c r="I30" s="382"/>
      <c r="J30" s="382"/>
      <c r="K30" s="383"/>
      <c r="L30" s="384"/>
      <c r="M30" s="385"/>
      <c r="N30" s="385"/>
      <c r="O30" s="385"/>
      <c r="P30" s="386"/>
      <c r="Q30" s="384"/>
      <c r="R30" s="385"/>
      <c r="S30" s="385"/>
      <c r="T30" s="385"/>
      <c r="U30" s="385"/>
      <c r="V30" s="386"/>
      <c r="W30" s="387" t="s">
        <v>179</v>
      </c>
      <c r="X30" s="388"/>
      <c r="Y30" s="388"/>
      <c r="Z30" s="388"/>
      <c r="AA30" s="388"/>
      <c r="AB30" s="388"/>
      <c r="AC30" s="388"/>
      <c r="AD30" s="388"/>
      <c r="AE30" s="388"/>
      <c r="AF30" s="388"/>
      <c r="AG30" s="389"/>
      <c r="AH30" s="390">
        <v>98</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2817617</v>
      </c>
      <c r="BO30" s="455"/>
      <c r="BP30" s="455"/>
      <c r="BQ30" s="455"/>
      <c r="BR30" s="455"/>
      <c r="BS30" s="455"/>
      <c r="BT30" s="455"/>
      <c r="BU30" s="456"/>
      <c r="BV30" s="454">
        <v>2421437</v>
      </c>
      <c r="BW30" s="455"/>
      <c r="BX30" s="455"/>
      <c r="BY30" s="455"/>
      <c r="BZ30" s="455"/>
      <c r="CA30" s="455"/>
      <c r="CB30" s="455"/>
      <c r="CC30" s="456"/>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9" t="s">
        <v>180</v>
      </c>
      <c r="D32" s="379"/>
      <c r="E32" s="379"/>
      <c r="F32" s="379"/>
      <c r="G32" s="379"/>
      <c r="H32" s="379"/>
      <c r="I32" s="379"/>
      <c r="J32" s="379"/>
      <c r="K32" s="379"/>
      <c r="L32" s="379"/>
      <c r="M32" s="379"/>
      <c r="N32" s="379"/>
      <c r="O32" s="379"/>
      <c r="P32" s="379"/>
      <c r="Q32" s="379"/>
      <c r="R32" s="379"/>
      <c r="S32" s="379"/>
      <c r="U32" s="380" t="s">
        <v>181</v>
      </c>
      <c r="V32" s="380"/>
      <c r="W32" s="380"/>
      <c r="X32" s="380"/>
      <c r="Y32" s="380"/>
      <c r="Z32" s="380"/>
      <c r="AA32" s="380"/>
      <c r="AB32" s="380"/>
      <c r="AC32" s="380"/>
      <c r="AD32" s="380"/>
      <c r="AE32" s="380"/>
      <c r="AF32" s="380"/>
      <c r="AG32" s="380"/>
      <c r="AH32" s="380"/>
      <c r="AI32" s="380"/>
      <c r="AJ32" s="380"/>
      <c r="AK32" s="380"/>
      <c r="AM32" s="380" t="s">
        <v>182</v>
      </c>
      <c r="AN32" s="380"/>
      <c r="AO32" s="380"/>
      <c r="AP32" s="380"/>
      <c r="AQ32" s="380"/>
      <c r="AR32" s="380"/>
      <c r="AS32" s="380"/>
      <c r="AT32" s="380"/>
      <c r="AU32" s="380"/>
      <c r="AV32" s="380"/>
      <c r="AW32" s="380"/>
      <c r="AX32" s="380"/>
      <c r="AY32" s="380"/>
      <c r="AZ32" s="380"/>
      <c r="BA32" s="380"/>
      <c r="BB32" s="380"/>
      <c r="BC32" s="380"/>
      <c r="BE32" s="380" t="s">
        <v>183</v>
      </c>
      <c r="BF32" s="380"/>
      <c r="BG32" s="380"/>
      <c r="BH32" s="380"/>
      <c r="BI32" s="380"/>
      <c r="BJ32" s="380"/>
      <c r="BK32" s="380"/>
      <c r="BL32" s="380"/>
      <c r="BM32" s="380"/>
      <c r="BN32" s="380"/>
      <c r="BO32" s="380"/>
      <c r="BP32" s="380"/>
      <c r="BQ32" s="380"/>
      <c r="BR32" s="380"/>
      <c r="BS32" s="380"/>
      <c r="BT32" s="380"/>
      <c r="BU32" s="380"/>
      <c r="BW32" s="380" t="s">
        <v>184</v>
      </c>
      <c r="BX32" s="380"/>
      <c r="BY32" s="380"/>
      <c r="BZ32" s="380"/>
      <c r="CA32" s="380"/>
      <c r="CB32" s="380"/>
      <c r="CC32" s="380"/>
      <c r="CD32" s="380"/>
      <c r="CE32" s="380"/>
      <c r="CF32" s="380"/>
      <c r="CG32" s="380"/>
      <c r="CH32" s="380"/>
      <c r="CI32" s="380"/>
      <c r="CJ32" s="380"/>
      <c r="CK32" s="380"/>
      <c r="CL32" s="380"/>
      <c r="CM32" s="380"/>
      <c r="CO32" s="380" t="s">
        <v>185</v>
      </c>
      <c r="CP32" s="380"/>
      <c r="CQ32" s="380"/>
      <c r="CR32" s="380"/>
      <c r="CS32" s="380"/>
      <c r="CT32" s="380"/>
      <c r="CU32" s="380"/>
      <c r="CV32" s="380"/>
      <c r="CW32" s="380"/>
      <c r="CX32" s="380"/>
      <c r="CY32" s="380"/>
      <c r="CZ32" s="380"/>
      <c r="DA32" s="380"/>
      <c r="DB32" s="380"/>
      <c r="DC32" s="380"/>
      <c r="DD32" s="380"/>
      <c r="DE32" s="380"/>
      <c r="DI32" s="192"/>
    </row>
    <row r="33" spans="1:113" ht="13.5" customHeight="1" x14ac:dyDescent="0.15">
      <c r="A33" s="169"/>
      <c r="B33" s="193"/>
      <c r="C33" s="372" t="s">
        <v>186</v>
      </c>
      <c r="D33" s="372"/>
      <c r="E33" s="371" t="s">
        <v>187</v>
      </c>
      <c r="F33" s="371"/>
      <c r="G33" s="371"/>
      <c r="H33" s="371"/>
      <c r="I33" s="371"/>
      <c r="J33" s="371"/>
      <c r="K33" s="371"/>
      <c r="L33" s="371"/>
      <c r="M33" s="371"/>
      <c r="N33" s="371"/>
      <c r="O33" s="371"/>
      <c r="P33" s="371"/>
      <c r="Q33" s="371"/>
      <c r="R33" s="371"/>
      <c r="S33" s="371"/>
      <c r="T33" s="194"/>
      <c r="U33" s="372" t="s">
        <v>186</v>
      </c>
      <c r="V33" s="372"/>
      <c r="W33" s="371" t="s">
        <v>187</v>
      </c>
      <c r="X33" s="371"/>
      <c r="Y33" s="371"/>
      <c r="Z33" s="371"/>
      <c r="AA33" s="371"/>
      <c r="AB33" s="371"/>
      <c r="AC33" s="371"/>
      <c r="AD33" s="371"/>
      <c r="AE33" s="371"/>
      <c r="AF33" s="371"/>
      <c r="AG33" s="371"/>
      <c r="AH33" s="371"/>
      <c r="AI33" s="371"/>
      <c r="AJ33" s="371"/>
      <c r="AK33" s="371"/>
      <c r="AL33" s="194"/>
      <c r="AM33" s="372" t="s">
        <v>186</v>
      </c>
      <c r="AN33" s="372"/>
      <c r="AO33" s="371" t="s">
        <v>187</v>
      </c>
      <c r="AP33" s="371"/>
      <c r="AQ33" s="371"/>
      <c r="AR33" s="371"/>
      <c r="AS33" s="371"/>
      <c r="AT33" s="371"/>
      <c r="AU33" s="371"/>
      <c r="AV33" s="371"/>
      <c r="AW33" s="371"/>
      <c r="AX33" s="371"/>
      <c r="AY33" s="371"/>
      <c r="AZ33" s="371"/>
      <c r="BA33" s="371"/>
      <c r="BB33" s="371"/>
      <c r="BC33" s="371"/>
      <c r="BD33" s="195"/>
      <c r="BE33" s="371" t="s">
        <v>188</v>
      </c>
      <c r="BF33" s="371"/>
      <c r="BG33" s="371" t="s">
        <v>189</v>
      </c>
      <c r="BH33" s="371"/>
      <c r="BI33" s="371"/>
      <c r="BJ33" s="371"/>
      <c r="BK33" s="371"/>
      <c r="BL33" s="371"/>
      <c r="BM33" s="371"/>
      <c r="BN33" s="371"/>
      <c r="BO33" s="371"/>
      <c r="BP33" s="371"/>
      <c r="BQ33" s="371"/>
      <c r="BR33" s="371"/>
      <c r="BS33" s="371"/>
      <c r="BT33" s="371"/>
      <c r="BU33" s="371"/>
      <c r="BV33" s="195"/>
      <c r="BW33" s="372" t="s">
        <v>188</v>
      </c>
      <c r="BX33" s="372"/>
      <c r="BY33" s="371" t="s">
        <v>190</v>
      </c>
      <c r="BZ33" s="371"/>
      <c r="CA33" s="371"/>
      <c r="CB33" s="371"/>
      <c r="CC33" s="371"/>
      <c r="CD33" s="371"/>
      <c r="CE33" s="371"/>
      <c r="CF33" s="371"/>
      <c r="CG33" s="371"/>
      <c r="CH33" s="371"/>
      <c r="CI33" s="371"/>
      <c r="CJ33" s="371"/>
      <c r="CK33" s="371"/>
      <c r="CL33" s="371"/>
      <c r="CM33" s="371"/>
      <c r="CN33" s="194"/>
      <c r="CO33" s="372" t="s">
        <v>186</v>
      </c>
      <c r="CP33" s="372"/>
      <c r="CQ33" s="371" t="s">
        <v>191</v>
      </c>
      <c r="CR33" s="371"/>
      <c r="CS33" s="371"/>
      <c r="CT33" s="371"/>
      <c r="CU33" s="371"/>
      <c r="CV33" s="371"/>
      <c r="CW33" s="371"/>
      <c r="CX33" s="371"/>
      <c r="CY33" s="371"/>
      <c r="CZ33" s="371"/>
      <c r="DA33" s="371"/>
      <c r="DB33" s="371"/>
      <c r="DC33" s="371"/>
      <c r="DD33" s="371"/>
      <c r="DE33" s="371"/>
      <c r="DF33" s="194"/>
      <c r="DG33" s="370" t="s">
        <v>192</v>
      </c>
      <c r="DH33" s="370"/>
      <c r="DI33" s="196"/>
    </row>
    <row r="34" spans="1:113" ht="32.25" customHeight="1" x14ac:dyDescent="0.15">
      <c r="A34" s="169"/>
      <c r="B34" s="193"/>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9"/>
      <c r="U34" s="368">
        <f>IF(W34="","",MAX(C34:D43)+1)</f>
        <v>3</v>
      </c>
      <c r="V34" s="368"/>
      <c r="W34" s="369" t="str">
        <f>IF('各会計、関係団体の財政状況及び健全化判断比率'!B28="","",'各会計、関係団体の財政状況及び健全化判断比率'!B28)</f>
        <v>国民健康保険特別会計</v>
      </c>
      <c r="X34" s="369"/>
      <c r="Y34" s="369"/>
      <c r="Z34" s="369"/>
      <c r="AA34" s="369"/>
      <c r="AB34" s="369"/>
      <c r="AC34" s="369"/>
      <c r="AD34" s="369"/>
      <c r="AE34" s="369"/>
      <c r="AF34" s="369"/>
      <c r="AG34" s="369"/>
      <c r="AH34" s="369"/>
      <c r="AI34" s="369"/>
      <c r="AJ34" s="369"/>
      <c r="AK34" s="369"/>
      <c r="AL34" s="169"/>
      <c r="AM34" s="368">
        <f>IF(AO34="","",MAX(C34:D43,U34:V43)+1)</f>
        <v>6</v>
      </c>
      <c r="AN34" s="368"/>
      <c r="AO34" s="369" t="str">
        <f>IF('各会計、関係団体の財政状況及び健全化判断比率'!B31="","",'各会計、関係団体の財政状況及び健全化判断比率'!B31)</f>
        <v>上水道事業会計</v>
      </c>
      <c r="AP34" s="369"/>
      <c r="AQ34" s="369"/>
      <c r="AR34" s="369"/>
      <c r="AS34" s="369"/>
      <c r="AT34" s="369"/>
      <c r="AU34" s="369"/>
      <c r="AV34" s="369"/>
      <c r="AW34" s="369"/>
      <c r="AX34" s="369"/>
      <c r="AY34" s="369"/>
      <c r="AZ34" s="369"/>
      <c r="BA34" s="369"/>
      <c r="BB34" s="369"/>
      <c r="BC34" s="369"/>
      <c r="BD34" s="169"/>
      <c r="BE34" s="368" t="str">
        <f>IF(BG34="","",MAX(C34:D43,U34:V43,AM34:AN43)+1)</f>
        <v/>
      </c>
      <c r="BF34" s="368"/>
      <c r="BG34" s="369"/>
      <c r="BH34" s="369"/>
      <c r="BI34" s="369"/>
      <c r="BJ34" s="369"/>
      <c r="BK34" s="369"/>
      <c r="BL34" s="369"/>
      <c r="BM34" s="369"/>
      <c r="BN34" s="369"/>
      <c r="BO34" s="369"/>
      <c r="BP34" s="369"/>
      <c r="BQ34" s="369"/>
      <c r="BR34" s="369"/>
      <c r="BS34" s="369"/>
      <c r="BT34" s="369"/>
      <c r="BU34" s="369"/>
      <c r="BV34" s="169"/>
      <c r="BW34" s="368">
        <f>IF(BY34="","",MAX(C34:D43,U34:V43,AM34:AN43,BE34:BF43)+1)</f>
        <v>9</v>
      </c>
      <c r="BX34" s="368"/>
      <c r="BY34" s="369" t="str">
        <f>IF('各会計、関係団体の財政状況及び健全化判断比率'!B68="","",'各会計、関係団体の財政状況及び健全化判断比率'!B68)</f>
        <v>東白衛生組合</v>
      </c>
      <c r="BZ34" s="369"/>
      <c r="CA34" s="369"/>
      <c r="CB34" s="369"/>
      <c r="CC34" s="369"/>
      <c r="CD34" s="369"/>
      <c r="CE34" s="369"/>
      <c r="CF34" s="369"/>
      <c r="CG34" s="369"/>
      <c r="CH34" s="369"/>
      <c r="CI34" s="369"/>
      <c r="CJ34" s="369"/>
      <c r="CK34" s="369"/>
      <c r="CL34" s="369"/>
      <c r="CM34" s="369"/>
      <c r="CN34" s="169"/>
      <c r="CO34" s="368">
        <f>IF(CQ34="","",MAX(C34:D43,U34:V43,AM34:AN43,BE34:BF43,BW34:BX43)+1)</f>
        <v>19</v>
      </c>
      <c r="CP34" s="368"/>
      <c r="CQ34" s="369" t="str">
        <f>IF('各会計、関係団体の財政状況及び健全化判断比率'!BS7="","",'各会計、関係団体の財政状況及び健全化判断比率'!BS7)</f>
        <v>（一財）棚倉町活性化協会</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96"/>
    </row>
    <row r="35" spans="1:113" ht="32.25" customHeight="1" x14ac:dyDescent="0.15">
      <c r="A35" s="169"/>
      <c r="B35" s="193"/>
      <c r="C35" s="368">
        <f>IF(E35="","",C34+1)</f>
        <v>2</v>
      </c>
      <c r="D35" s="368"/>
      <c r="E35" s="369" t="str">
        <f>IF('各会計、関係団体の財政状況及び健全化判断比率'!B8="","",'各会計、関係団体の財政状況及び健全化判断比率'!B8)</f>
        <v>霊園整備事業特別会計</v>
      </c>
      <c r="F35" s="369"/>
      <c r="G35" s="369"/>
      <c r="H35" s="369"/>
      <c r="I35" s="369"/>
      <c r="J35" s="369"/>
      <c r="K35" s="369"/>
      <c r="L35" s="369"/>
      <c r="M35" s="369"/>
      <c r="N35" s="369"/>
      <c r="O35" s="369"/>
      <c r="P35" s="369"/>
      <c r="Q35" s="369"/>
      <c r="R35" s="369"/>
      <c r="S35" s="369"/>
      <c r="T35" s="169"/>
      <c r="U35" s="368">
        <f>IF(W35="","",U34+1)</f>
        <v>4</v>
      </c>
      <c r="V35" s="368"/>
      <c r="W35" s="369" t="str">
        <f>IF('各会計、関係団体の財政状況及び健全化判断比率'!B29="","",'各会計、関係団体の財政状況及び健全化判断比率'!B29)</f>
        <v>介護保険特別会計</v>
      </c>
      <c r="X35" s="369"/>
      <c r="Y35" s="369"/>
      <c r="Z35" s="369"/>
      <c r="AA35" s="369"/>
      <c r="AB35" s="369"/>
      <c r="AC35" s="369"/>
      <c r="AD35" s="369"/>
      <c r="AE35" s="369"/>
      <c r="AF35" s="369"/>
      <c r="AG35" s="369"/>
      <c r="AH35" s="369"/>
      <c r="AI35" s="369"/>
      <c r="AJ35" s="369"/>
      <c r="AK35" s="369"/>
      <c r="AL35" s="169"/>
      <c r="AM35" s="368">
        <f t="shared" ref="AM35:AM43" si="0">IF(AO35="","",AM34+1)</f>
        <v>7</v>
      </c>
      <c r="AN35" s="368"/>
      <c r="AO35" s="369" t="str">
        <f>IF('各会計、関係団体の財政状況及び健全化判断比率'!B32="","",'各会計、関係団体の財政状況及び健全化判断比率'!B32)</f>
        <v>簡易水道事業会計</v>
      </c>
      <c r="AP35" s="369"/>
      <c r="AQ35" s="369"/>
      <c r="AR35" s="369"/>
      <c r="AS35" s="369"/>
      <c r="AT35" s="369"/>
      <c r="AU35" s="369"/>
      <c r="AV35" s="369"/>
      <c r="AW35" s="369"/>
      <c r="AX35" s="369"/>
      <c r="AY35" s="369"/>
      <c r="AZ35" s="369"/>
      <c r="BA35" s="369"/>
      <c r="BB35" s="369"/>
      <c r="BC35" s="369"/>
      <c r="BD35" s="169"/>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9"/>
      <c r="BW35" s="368">
        <f t="shared" ref="BW35:BW43" si="2">IF(BY35="","",BW34+1)</f>
        <v>10</v>
      </c>
      <c r="BX35" s="368"/>
      <c r="BY35" s="369" t="str">
        <f>IF('各会計、関係団体の財政状況及び健全化判断比率'!B69="","",'各会計、関係団体の財政状況及び健全化判断比率'!B69)</f>
        <v>白河地方広域市町村圏整備組合　一般会計</v>
      </c>
      <c r="BZ35" s="369"/>
      <c r="CA35" s="369"/>
      <c r="CB35" s="369"/>
      <c r="CC35" s="369"/>
      <c r="CD35" s="369"/>
      <c r="CE35" s="369"/>
      <c r="CF35" s="369"/>
      <c r="CG35" s="369"/>
      <c r="CH35" s="369"/>
      <c r="CI35" s="369"/>
      <c r="CJ35" s="369"/>
      <c r="CK35" s="369"/>
      <c r="CL35" s="369"/>
      <c r="CM35" s="369"/>
      <c r="CN35" s="169"/>
      <c r="CO35" s="368">
        <f t="shared" ref="CO35:CO43" si="3">IF(CQ35="","",CO34+1)</f>
        <v>20</v>
      </c>
      <c r="CP35" s="368"/>
      <c r="CQ35" s="369" t="str">
        <f>IF('各会計、関係団体の財政状況及び健全化判断比率'!BS8="","",'各会計、関係団体の財政状況及び健全化判断比率'!BS8)</f>
        <v>(株)ルネサンス棚倉</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〇</v>
      </c>
      <c r="DH35" s="366"/>
      <c r="DI35" s="196"/>
    </row>
    <row r="36" spans="1:113" ht="32.25" customHeight="1" x14ac:dyDescent="0.15">
      <c r="A36" s="169"/>
      <c r="B36" s="193"/>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69"/>
      <c r="U36" s="368">
        <f t="shared" ref="U36:U43" si="4">IF(W36="","",U35+1)</f>
        <v>5</v>
      </c>
      <c r="V36" s="368"/>
      <c r="W36" s="369" t="str">
        <f>IF('各会計、関係団体の財政状況及び健全化判断比率'!B30="","",'各会計、関係団体の財政状況及び健全化判断比率'!B30)</f>
        <v>後期高齢者医療特別会計</v>
      </c>
      <c r="X36" s="369"/>
      <c r="Y36" s="369"/>
      <c r="Z36" s="369"/>
      <c r="AA36" s="369"/>
      <c r="AB36" s="369"/>
      <c r="AC36" s="369"/>
      <c r="AD36" s="369"/>
      <c r="AE36" s="369"/>
      <c r="AF36" s="369"/>
      <c r="AG36" s="369"/>
      <c r="AH36" s="369"/>
      <c r="AI36" s="369"/>
      <c r="AJ36" s="369"/>
      <c r="AK36" s="369"/>
      <c r="AL36" s="169"/>
      <c r="AM36" s="368">
        <f t="shared" si="0"/>
        <v>8</v>
      </c>
      <c r="AN36" s="368"/>
      <c r="AO36" s="369" t="str">
        <f>IF('各会計、関係団体の財政状況及び健全化判断比率'!B33="","",'各会計、関係団体の財政状況及び健全化判断比率'!B33)</f>
        <v>下水道事業会計</v>
      </c>
      <c r="AP36" s="369"/>
      <c r="AQ36" s="369"/>
      <c r="AR36" s="369"/>
      <c r="AS36" s="369"/>
      <c r="AT36" s="369"/>
      <c r="AU36" s="369"/>
      <c r="AV36" s="369"/>
      <c r="AW36" s="369"/>
      <c r="AX36" s="369"/>
      <c r="AY36" s="369"/>
      <c r="AZ36" s="369"/>
      <c r="BA36" s="369"/>
      <c r="BB36" s="369"/>
      <c r="BC36" s="369"/>
      <c r="BD36" s="169"/>
      <c r="BE36" s="368" t="str">
        <f t="shared" si="1"/>
        <v/>
      </c>
      <c r="BF36" s="368"/>
      <c r="BG36" s="369"/>
      <c r="BH36" s="369"/>
      <c r="BI36" s="369"/>
      <c r="BJ36" s="369"/>
      <c r="BK36" s="369"/>
      <c r="BL36" s="369"/>
      <c r="BM36" s="369"/>
      <c r="BN36" s="369"/>
      <c r="BO36" s="369"/>
      <c r="BP36" s="369"/>
      <c r="BQ36" s="369"/>
      <c r="BR36" s="369"/>
      <c r="BS36" s="369"/>
      <c r="BT36" s="369"/>
      <c r="BU36" s="369"/>
      <c r="BV36" s="169"/>
      <c r="BW36" s="368">
        <f t="shared" si="2"/>
        <v>11</v>
      </c>
      <c r="BX36" s="368"/>
      <c r="BY36" s="369" t="str">
        <f>IF('各会計、関係団体の財政状況及び健全化判断比率'!B70="","",'各会計、関係団体の財政状況及び健全化判断比率'!B70)</f>
        <v>白河地方広域市町村圏整備組合　水道用水供給事業会計</v>
      </c>
      <c r="BZ36" s="369"/>
      <c r="CA36" s="369"/>
      <c r="CB36" s="369"/>
      <c r="CC36" s="369"/>
      <c r="CD36" s="369"/>
      <c r="CE36" s="369"/>
      <c r="CF36" s="369"/>
      <c r="CG36" s="369"/>
      <c r="CH36" s="369"/>
      <c r="CI36" s="369"/>
      <c r="CJ36" s="369"/>
      <c r="CK36" s="369"/>
      <c r="CL36" s="369"/>
      <c r="CM36" s="369"/>
      <c r="CN36" s="169"/>
      <c r="CO36" s="368">
        <f t="shared" si="3"/>
        <v>21</v>
      </c>
      <c r="CP36" s="368"/>
      <c r="CQ36" s="369" t="str">
        <f>IF('各会計、関係団体の財政状況及び健全化判断比率'!BS9="","",'各会計、関係団体の財政状況及び健全化判断比率'!BS9)</f>
        <v>(株)まち工房たなぐら</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96"/>
    </row>
    <row r="37" spans="1:113" ht="32.25" customHeight="1" x14ac:dyDescent="0.15">
      <c r="A37" s="169"/>
      <c r="B37" s="193"/>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9"/>
      <c r="U37" s="368" t="str">
        <f t="shared" si="4"/>
        <v/>
      </c>
      <c r="V37" s="368"/>
      <c r="W37" s="369"/>
      <c r="X37" s="369"/>
      <c r="Y37" s="369"/>
      <c r="Z37" s="369"/>
      <c r="AA37" s="369"/>
      <c r="AB37" s="369"/>
      <c r="AC37" s="369"/>
      <c r="AD37" s="369"/>
      <c r="AE37" s="369"/>
      <c r="AF37" s="369"/>
      <c r="AG37" s="369"/>
      <c r="AH37" s="369"/>
      <c r="AI37" s="369"/>
      <c r="AJ37" s="369"/>
      <c r="AK37" s="369"/>
      <c r="AL37" s="169"/>
      <c r="AM37" s="368" t="str">
        <f t="shared" si="0"/>
        <v/>
      </c>
      <c r="AN37" s="368"/>
      <c r="AO37" s="369"/>
      <c r="AP37" s="369"/>
      <c r="AQ37" s="369"/>
      <c r="AR37" s="369"/>
      <c r="AS37" s="369"/>
      <c r="AT37" s="369"/>
      <c r="AU37" s="369"/>
      <c r="AV37" s="369"/>
      <c r="AW37" s="369"/>
      <c r="AX37" s="369"/>
      <c r="AY37" s="369"/>
      <c r="AZ37" s="369"/>
      <c r="BA37" s="369"/>
      <c r="BB37" s="369"/>
      <c r="BC37" s="369"/>
      <c r="BD37" s="169"/>
      <c r="BE37" s="368" t="str">
        <f t="shared" si="1"/>
        <v/>
      </c>
      <c r="BF37" s="368"/>
      <c r="BG37" s="369"/>
      <c r="BH37" s="369"/>
      <c r="BI37" s="369"/>
      <c r="BJ37" s="369"/>
      <c r="BK37" s="369"/>
      <c r="BL37" s="369"/>
      <c r="BM37" s="369"/>
      <c r="BN37" s="369"/>
      <c r="BO37" s="369"/>
      <c r="BP37" s="369"/>
      <c r="BQ37" s="369"/>
      <c r="BR37" s="369"/>
      <c r="BS37" s="369"/>
      <c r="BT37" s="369"/>
      <c r="BU37" s="369"/>
      <c r="BV37" s="169"/>
      <c r="BW37" s="368">
        <f t="shared" si="2"/>
        <v>12</v>
      </c>
      <c r="BX37" s="368"/>
      <c r="BY37" s="369" t="str">
        <f>IF('各会計、関係団体の財政状況及び健全化判断比率'!B71="","",'各会計、関係団体の財政状況及び健全化判断比率'!B71)</f>
        <v>福島県後期高齢者医療広域連合　一般会計</v>
      </c>
      <c r="BZ37" s="369"/>
      <c r="CA37" s="369"/>
      <c r="CB37" s="369"/>
      <c r="CC37" s="369"/>
      <c r="CD37" s="369"/>
      <c r="CE37" s="369"/>
      <c r="CF37" s="369"/>
      <c r="CG37" s="369"/>
      <c r="CH37" s="369"/>
      <c r="CI37" s="369"/>
      <c r="CJ37" s="369"/>
      <c r="CK37" s="369"/>
      <c r="CL37" s="369"/>
      <c r="CM37" s="369"/>
      <c r="CN37" s="169"/>
      <c r="CO37" s="368">
        <f t="shared" si="3"/>
        <v>22</v>
      </c>
      <c r="CP37" s="368"/>
      <c r="CQ37" s="369" t="str">
        <f>IF('各会計、関係団体の財政状況及び健全化判断比率'!BS10="","",'各会計、関係団体の財政状況及び健全化判断比率'!BS10)</f>
        <v>白河地方土地開発公社</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96"/>
    </row>
    <row r="38" spans="1:113" ht="32.25" customHeight="1" x14ac:dyDescent="0.15">
      <c r="A38" s="169"/>
      <c r="B38" s="193"/>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9"/>
      <c r="U38" s="368" t="str">
        <f t="shared" si="4"/>
        <v/>
      </c>
      <c r="V38" s="368"/>
      <c r="W38" s="369"/>
      <c r="X38" s="369"/>
      <c r="Y38" s="369"/>
      <c r="Z38" s="369"/>
      <c r="AA38" s="369"/>
      <c r="AB38" s="369"/>
      <c r="AC38" s="369"/>
      <c r="AD38" s="369"/>
      <c r="AE38" s="369"/>
      <c r="AF38" s="369"/>
      <c r="AG38" s="369"/>
      <c r="AH38" s="369"/>
      <c r="AI38" s="369"/>
      <c r="AJ38" s="369"/>
      <c r="AK38" s="369"/>
      <c r="AL38" s="169"/>
      <c r="AM38" s="368" t="str">
        <f t="shared" si="0"/>
        <v/>
      </c>
      <c r="AN38" s="368"/>
      <c r="AO38" s="369"/>
      <c r="AP38" s="369"/>
      <c r="AQ38" s="369"/>
      <c r="AR38" s="369"/>
      <c r="AS38" s="369"/>
      <c r="AT38" s="369"/>
      <c r="AU38" s="369"/>
      <c r="AV38" s="369"/>
      <c r="AW38" s="369"/>
      <c r="AX38" s="369"/>
      <c r="AY38" s="369"/>
      <c r="AZ38" s="369"/>
      <c r="BA38" s="369"/>
      <c r="BB38" s="369"/>
      <c r="BC38" s="369"/>
      <c r="BD38" s="169"/>
      <c r="BE38" s="368" t="str">
        <f t="shared" si="1"/>
        <v/>
      </c>
      <c r="BF38" s="368"/>
      <c r="BG38" s="369"/>
      <c r="BH38" s="369"/>
      <c r="BI38" s="369"/>
      <c r="BJ38" s="369"/>
      <c r="BK38" s="369"/>
      <c r="BL38" s="369"/>
      <c r="BM38" s="369"/>
      <c r="BN38" s="369"/>
      <c r="BO38" s="369"/>
      <c r="BP38" s="369"/>
      <c r="BQ38" s="369"/>
      <c r="BR38" s="369"/>
      <c r="BS38" s="369"/>
      <c r="BT38" s="369"/>
      <c r="BU38" s="369"/>
      <c r="BV38" s="169"/>
      <c r="BW38" s="368">
        <f t="shared" si="2"/>
        <v>13</v>
      </c>
      <c r="BX38" s="368"/>
      <c r="BY38" s="369" t="str">
        <f>IF('各会計、関係団体の財政状況及び健全化判断比率'!B72="","",'各会計、関係団体の財政状況及び健全化判断比率'!B72)</f>
        <v>福島県後期高齢者医療広域連合　後期高齢者特別会計</v>
      </c>
      <c r="BZ38" s="369"/>
      <c r="CA38" s="369"/>
      <c r="CB38" s="369"/>
      <c r="CC38" s="369"/>
      <c r="CD38" s="369"/>
      <c r="CE38" s="369"/>
      <c r="CF38" s="369"/>
      <c r="CG38" s="369"/>
      <c r="CH38" s="369"/>
      <c r="CI38" s="369"/>
      <c r="CJ38" s="369"/>
      <c r="CK38" s="369"/>
      <c r="CL38" s="369"/>
      <c r="CM38" s="369"/>
      <c r="CN38" s="169"/>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96"/>
    </row>
    <row r="39" spans="1:113" ht="32.25" customHeight="1" x14ac:dyDescent="0.15">
      <c r="A39" s="169"/>
      <c r="B39" s="193"/>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9"/>
      <c r="U39" s="368" t="str">
        <f t="shared" si="4"/>
        <v/>
      </c>
      <c r="V39" s="368"/>
      <c r="W39" s="369"/>
      <c r="X39" s="369"/>
      <c r="Y39" s="369"/>
      <c r="Z39" s="369"/>
      <c r="AA39" s="369"/>
      <c r="AB39" s="369"/>
      <c r="AC39" s="369"/>
      <c r="AD39" s="369"/>
      <c r="AE39" s="369"/>
      <c r="AF39" s="369"/>
      <c r="AG39" s="369"/>
      <c r="AH39" s="369"/>
      <c r="AI39" s="369"/>
      <c r="AJ39" s="369"/>
      <c r="AK39" s="369"/>
      <c r="AL39" s="169"/>
      <c r="AM39" s="368" t="str">
        <f t="shared" si="0"/>
        <v/>
      </c>
      <c r="AN39" s="368"/>
      <c r="AO39" s="369"/>
      <c r="AP39" s="369"/>
      <c r="AQ39" s="369"/>
      <c r="AR39" s="369"/>
      <c r="AS39" s="369"/>
      <c r="AT39" s="369"/>
      <c r="AU39" s="369"/>
      <c r="AV39" s="369"/>
      <c r="AW39" s="369"/>
      <c r="AX39" s="369"/>
      <c r="AY39" s="369"/>
      <c r="AZ39" s="369"/>
      <c r="BA39" s="369"/>
      <c r="BB39" s="369"/>
      <c r="BC39" s="369"/>
      <c r="BD39" s="169"/>
      <c r="BE39" s="368" t="str">
        <f t="shared" si="1"/>
        <v/>
      </c>
      <c r="BF39" s="368"/>
      <c r="BG39" s="369"/>
      <c r="BH39" s="369"/>
      <c r="BI39" s="369"/>
      <c r="BJ39" s="369"/>
      <c r="BK39" s="369"/>
      <c r="BL39" s="369"/>
      <c r="BM39" s="369"/>
      <c r="BN39" s="369"/>
      <c r="BO39" s="369"/>
      <c r="BP39" s="369"/>
      <c r="BQ39" s="369"/>
      <c r="BR39" s="369"/>
      <c r="BS39" s="369"/>
      <c r="BT39" s="369"/>
      <c r="BU39" s="369"/>
      <c r="BV39" s="169"/>
      <c r="BW39" s="368">
        <f t="shared" si="2"/>
        <v>14</v>
      </c>
      <c r="BX39" s="368"/>
      <c r="BY39" s="369" t="str">
        <f>IF('各会計、関係団体の財政状況及び健全化判断比率'!B73="","",'各会計、関係団体の財政状況及び健全化判断比率'!B73)</f>
        <v>福島県市町村総合事務組合　一般会計</v>
      </c>
      <c r="BZ39" s="369"/>
      <c r="CA39" s="369"/>
      <c r="CB39" s="369"/>
      <c r="CC39" s="369"/>
      <c r="CD39" s="369"/>
      <c r="CE39" s="369"/>
      <c r="CF39" s="369"/>
      <c r="CG39" s="369"/>
      <c r="CH39" s="369"/>
      <c r="CI39" s="369"/>
      <c r="CJ39" s="369"/>
      <c r="CK39" s="369"/>
      <c r="CL39" s="369"/>
      <c r="CM39" s="369"/>
      <c r="CN39" s="169"/>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96"/>
    </row>
    <row r="40" spans="1:113" ht="32.25" customHeight="1" x14ac:dyDescent="0.15">
      <c r="A40" s="169"/>
      <c r="B40" s="193"/>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9"/>
      <c r="U40" s="368" t="str">
        <f t="shared" si="4"/>
        <v/>
      </c>
      <c r="V40" s="368"/>
      <c r="W40" s="369"/>
      <c r="X40" s="369"/>
      <c r="Y40" s="369"/>
      <c r="Z40" s="369"/>
      <c r="AA40" s="369"/>
      <c r="AB40" s="369"/>
      <c r="AC40" s="369"/>
      <c r="AD40" s="369"/>
      <c r="AE40" s="369"/>
      <c r="AF40" s="369"/>
      <c r="AG40" s="369"/>
      <c r="AH40" s="369"/>
      <c r="AI40" s="369"/>
      <c r="AJ40" s="369"/>
      <c r="AK40" s="369"/>
      <c r="AL40" s="169"/>
      <c r="AM40" s="368" t="str">
        <f t="shared" si="0"/>
        <v/>
      </c>
      <c r="AN40" s="368"/>
      <c r="AO40" s="369"/>
      <c r="AP40" s="369"/>
      <c r="AQ40" s="369"/>
      <c r="AR40" s="369"/>
      <c r="AS40" s="369"/>
      <c r="AT40" s="369"/>
      <c r="AU40" s="369"/>
      <c r="AV40" s="369"/>
      <c r="AW40" s="369"/>
      <c r="AX40" s="369"/>
      <c r="AY40" s="369"/>
      <c r="AZ40" s="369"/>
      <c r="BA40" s="369"/>
      <c r="BB40" s="369"/>
      <c r="BC40" s="369"/>
      <c r="BD40" s="169"/>
      <c r="BE40" s="368" t="str">
        <f t="shared" si="1"/>
        <v/>
      </c>
      <c r="BF40" s="368"/>
      <c r="BG40" s="369"/>
      <c r="BH40" s="369"/>
      <c r="BI40" s="369"/>
      <c r="BJ40" s="369"/>
      <c r="BK40" s="369"/>
      <c r="BL40" s="369"/>
      <c r="BM40" s="369"/>
      <c r="BN40" s="369"/>
      <c r="BO40" s="369"/>
      <c r="BP40" s="369"/>
      <c r="BQ40" s="369"/>
      <c r="BR40" s="369"/>
      <c r="BS40" s="369"/>
      <c r="BT40" s="369"/>
      <c r="BU40" s="369"/>
      <c r="BV40" s="169"/>
      <c r="BW40" s="368">
        <f t="shared" si="2"/>
        <v>15</v>
      </c>
      <c r="BX40" s="368"/>
      <c r="BY40" s="369" t="str">
        <f>IF('各会計、関係団体の財政状況及び健全化判断比率'!B74="","",'各会計、関係団体の財政状況及び健全化判断比率'!B74)</f>
        <v>福島県市町村総合事務組合　消防補償等特別会計</v>
      </c>
      <c r="BZ40" s="369"/>
      <c r="CA40" s="369"/>
      <c r="CB40" s="369"/>
      <c r="CC40" s="369"/>
      <c r="CD40" s="369"/>
      <c r="CE40" s="369"/>
      <c r="CF40" s="369"/>
      <c r="CG40" s="369"/>
      <c r="CH40" s="369"/>
      <c r="CI40" s="369"/>
      <c r="CJ40" s="369"/>
      <c r="CK40" s="369"/>
      <c r="CL40" s="369"/>
      <c r="CM40" s="369"/>
      <c r="CN40" s="169"/>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96"/>
    </row>
    <row r="41" spans="1:113" ht="32.25" customHeight="1" x14ac:dyDescent="0.15">
      <c r="A41" s="169"/>
      <c r="B41" s="193"/>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9"/>
      <c r="U41" s="368" t="str">
        <f t="shared" si="4"/>
        <v/>
      </c>
      <c r="V41" s="368"/>
      <c r="W41" s="369"/>
      <c r="X41" s="369"/>
      <c r="Y41" s="369"/>
      <c r="Z41" s="369"/>
      <c r="AA41" s="369"/>
      <c r="AB41" s="369"/>
      <c r="AC41" s="369"/>
      <c r="AD41" s="369"/>
      <c r="AE41" s="369"/>
      <c r="AF41" s="369"/>
      <c r="AG41" s="369"/>
      <c r="AH41" s="369"/>
      <c r="AI41" s="369"/>
      <c r="AJ41" s="369"/>
      <c r="AK41" s="369"/>
      <c r="AL41" s="169"/>
      <c r="AM41" s="368" t="str">
        <f t="shared" si="0"/>
        <v/>
      </c>
      <c r="AN41" s="368"/>
      <c r="AO41" s="369"/>
      <c r="AP41" s="369"/>
      <c r="AQ41" s="369"/>
      <c r="AR41" s="369"/>
      <c r="AS41" s="369"/>
      <c r="AT41" s="369"/>
      <c r="AU41" s="369"/>
      <c r="AV41" s="369"/>
      <c r="AW41" s="369"/>
      <c r="AX41" s="369"/>
      <c r="AY41" s="369"/>
      <c r="AZ41" s="369"/>
      <c r="BA41" s="369"/>
      <c r="BB41" s="369"/>
      <c r="BC41" s="369"/>
      <c r="BD41" s="169"/>
      <c r="BE41" s="368" t="str">
        <f t="shared" si="1"/>
        <v/>
      </c>
      <c r="BF41" s="368"/>
      <c r="BG41" s="369"/>
      <c r="BH41" s="369"/>
      <c r="BI41" s="369"/>
      <c r="BJ41" s="369"/>
      <c r="BK41" s="369"/>
      <c r="BL41" s="369"/>
      <c r="BM41" s="369"/>
      <c r="BN41" s="369"/>
      <c r="BO41" s="369"/>
      <c r="BP41" s="369"/>
      <c r="BQ41" s="369"/>
      <c r="BR41" s="369"/>
      <c r="BS41" s="369"/>
      <c r="BT41" s="369"/>
      <c r="BU41" s="369"/>
      <c r="BV41" s="169"/>
      <c r="BW41" s="368">
        <f t="shared" si="2"/>
        <v>16</v>
      </c>
      <c r="BX41" s="368"/>
      <c r="BY41" s="369" t="str">
        <f>IF('各会計、関係団体の財政状況及び健全化判断比率'!B75="","",'各会計、関係団体の財政状況及び健全化判断比率'!B75)</f>
        <v>福島県市町村総合事務組合　消防賞じゅつ金特別会計</v>
      </c>
      <c r="BZ41" s="369"/>
      <c r="CA41" s="369"/>
      <c r="CB41" s="369"/>
      <c r="CC41" s="369"/>
      <c r="CD41" s="369"/>
      <c r="CE41" s="369"/>
      <c r="CF41" s="369"/>
      <c r="CG41" s="369"/>
      <c r="CH41" s="369"/>
      <c r="CI41" s="369"/>
      <c r="CJ41" s="369"/>
      <c r="CK41" s="369"/>
      <c r="CL41" s="369"/>
      <c r="CM41" s="369"/>
      <c r="CN41" s="169"/>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96"/>
    </row>
    <row r="42" spans="1:113" ht="32.25" customHeight="1" x14ac:dyDescent="0.15">
      <c r="B42" s="193"/>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9"/>
      <c r="U42" s="368" t="str">
        <f t="shared" si="4"/>
        <v/>
      </c>
      <c r="V42" s="368"/>
      <c r="W42" s="369"/>
      <c r="X42" s="369"/>
      <c r="Y42" s="369"/>
      <c r="Z42" s="369"/>
      <c r="AA42" s="369"/>
      <c r="AB42" s="369"/>
      <c r="AC42" s="369"/>
      <c r="AD42" s="369"/>
      <c r="AE42" s="369"/>
      <c r="AF42" s="369"/>
      <c r="AG42" s="369"/>
      <c r="AH42" s="369"/>
      <c r="AI42" s="369"/>
      <c r="AJ42" s="369"/>
      <c r="AK42" s="369"/>
      <c r="AL42" s="169"/>
      <c r="AM42" s="368" t="str">
        <f t="shared" si="0"/>
        <v/>
      </c>
      <c r="AN42" s="368"/>
      <c r="AO42" s="369"/>
      <c r="AP42" s="369"/>
      <c r="AQ42" s="369"/>
      <c r="AR42" s="369"/>
      <c r="AS42" s="369"/>
      <c r="AT42" s="369"/>
      <c r="AU42" s="369"/>
      <c r="AV42" s="369"/>
      <c r="AW42" s="369"/>
      <c r="AX42" s="369"/>
      <c r="AY42" s="369"/>
      <c r="AZ42" s="369"/>
      <c r="BA42" s="369"/>
      <c r="BB42" s="369"/>
      <c r="BC42" s="369"/>
      <c r="BD42" s="169"/>
      <c r="BE42" s="368" t="str">
        <f t="shared" si="1"/>
        <v/>
      </c>
      <c r="BF42" s="368"/>
      <c r="BG42" s="369"/>
      <c r="BH42" s="369"/>
      <c r="BI42" s="369"/>
      <c r="BJ42" s="369"/>
      <c r="BK42" s="369"/>
      <c r="BL42" s="369"/>
      <c r="BM42" s="369"/>
      <c r="BN42" s="369"/>
      <c r="BO42" s="369"/>
      <c r="BP42" s="369"/>
      <c r="BQ42" s="369"/>
      <c r="BR42" s="369"/>
      <c r="BS42" s="369"/>
      <c r="BT42" s="369"/>
      <c r="BU42" s="369"/>
      <c r="BV42" s="169"/>
      <c r="BW42" s="368">
        <f t="shared" si="2"/>
        <v>17</v>
      </c>
      <c r="BX42" s="368"/>
      <c r="BY42" s="369" t="str">
        <f>IF('各会計、関係団体の財政状況及び健全化判断比率'!B76="","",'各会計、関係団体の財政状況及び健全化判断比率'!B76)</f>
        <v>福島県市町村総合事務組合　非常勤職員公務災害補償特別会計</v>
      </c>
      <c r="BZ42" s="369"/>
      <c r="CA42" s="369"/>
      <c r="CB42" s="369"/>
      <c r="CC42" s="369"/>
      <c r="CD42" s="369"/>
      <c r="CE42" s="369"/>
      <c r="CF42" s="369"/>
      <c r="CG42" s="369"/>
      <c r="CH42" s="369"/>
      <c r="CI42" s="369"/>
      <c r="CJ42" s="369"/>
      <c r="CK42" s="369"/>
      <c r="CL42" s="369"/>
      <c r="CM42" s="369"/>
      <c r="CN42" s="169"/>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96"/>
    </row>
    <row r="43" spans="1:113" ht="32.25" customHeight="1" x14ac:dyDescent="0.15">
      <c r="B43" s="193"/>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9"/>
      <c r="U43" s="368" t="str">
        <f t="shared" si="4"/>
        <v/>
      </c>
      <c r="V43" s="368"/>
      <c r="W43" s="369"/>
      <c r="X43" s="369"/>
      <c r="Y43" s="369"/>
      <c r="Z43" s="369"/>
      <c r="AA43" s="369"/>
      <c r="AB43" s="369"/>
      <c r="AC43" s="369"/>
      <c r="AD43" s="369"/>
      <c r="AE43" s="369"/>
      <c r="AF43" s="369"/>
      <c r="AG43" s="369"/>
      <c r="AH43" s="369"/>
      <c r="AI43" s="369"/>
      <c r="AJ43" s="369"/>
      <c r="AK43" s="369"/>
      <c r="AL43" s="169"/>
      <c r="AM43" s="368" t="str">
        <f t="shared" si="0"/>
        <v/>
      </c>
      <c r="AN43" s="368"/>
      <c r="AO43" s="369"/>
      <c r="AP43" s="369"/>
      <c r="AQ43" s="369"/>
      <c r="AR43" s="369"/>
      <c r="AS43" s="369"/>
      <c r="AT43" s="369"/>
      <c r="AU43" s="369"/>
      <c r="AV43" s="369"/>
      <c r="AW43" s="369"/>
      <c r="AX43" s="369"/>
      <c r="AY43" s="369"/>
      <c r="AZ43" s="369"/>
      <c r="BA43" s="369"/>
      <c r="BB43" s="369"/>
      <c r="BC43" s="369"/>
      <c r="BD43" s="169"/>
      <c r="BE43" s="368" t="str">
        <f t="shared" si="1"/>
        <v/>
      </c>
      <c r="BF43" s="368"/>
      <c r="BG43" s="369"/>
      <c r="BH43" s="369"/>
      <c r="BI43" s="369"/>
      <c r="BJ43" s="369"/>
      <c r="BK43" s="369"/>
      <c r="BL43" s="369"/>
      <c r="BM43" s="369"/>
      <c r="BN43" s="369"/>
      <c r="BO43" s="369"/>
      <c r="BP43" s="369"/>
      <c r="BQ43" s="369"/>
      <c r="BR43" s="369"/>
      <c r="BS43" s="369"/>
      <c r="BT43" s="369"/>
      <c r="BU43" s="369"/>
      <c r="BV43" s="169"/>
      <c r="BW43" s="368">
        <f t="shared" si="2"/>
        <v>18</v>
      </c>
      <c r="BX43" s="368"/>
      <c r="BY43" s="369" t="str">
        <f>IF('各会計、関係団体の財政状況及び健全化判断比率'!B77="","",'各会計、関係団体の財政状況及び健全化判断比率'!B77)</f>
        <v>福島県市町村総合事務組合　自治会館管理特別会計</v>
      </c>
      <c r="BZ43" s="369"/>
      <c r="CA43" s="369"/>
      <c r="CB43" s="369"/>
      <c r="CC43" s="369"/>
      <c r="CD43" s="369"/>
      <c r="CE43" s="369"/>
      <c r="CF43" s="369"/>
      <c r="CG43" s="369"/>
      <c r="CH43" s="369"/>
      <c r="CI43" s="369"/>
      <c r="CJ43" s="369"/>
      <c r="CK43" s="369"/>
      <c r="CL43" s="369"/>
      <c r="CM43" s="369"/>
      <c r="CN43" s="169"/>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5" t="s">
        <v>194</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195</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196</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197</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198</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199</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200</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201</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ApRG3SqumHSZpc78mKJmUVB07GCW5bGpFuGhhS+5AmzvuXeWYEhNfEGCSqg3/s3dP4ODR5OGORIaxvONRAl8aw==" saltValue="iZY7XFbkEDR5s3VZ/hgw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M32" sqref="M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2" t="s">
        <v>534</v>
      </c>
      <c r="D34" s="1152"/>
      <c r="E34" s="1153"/>
      <c r="F34" s="32">
        <v>8.69</v>
      </c>
      <c r="G34" s="33">
        <v>9.2799999999999994</v>
      </c>
      <c r="H34" s="33">
        <v>4.0999999999999996</v>
      </c>
      <c r="I34" s="33">
        <v>6.39</v>
      </c>
      <c r="J34" s="34">
        <v>5.0999999999999996</v>
      </c>
      <c r="K34" s="22"/>
      <c r="L34" s="22"/>
      <c r="M34" s="22"/>
      <c r="N34" s="22"/>
      <c r="O34" s="22"/>
      <c r="P34" s="22"/>
    </row>
    <row r="35" spans="1:16" ht="39" customHeight="1" x14ac:dyDescent="0.15">
      <c r="A35" s="22"/>
      <c r="B35" s="35"/>
      <c r="C35" s="1146" t="s">
        <v>535</v>
      </c>
      <c r="D35" s="1147"/>
      <c r="E35" s="1148"/>
      <c r="F35" s="36">
        <v>6.99</v>
      </c>
      <c r="G35" s="37">
        <v>5.98</v>
      </c>
      <c r="H35" s="37">
        <v>5.58</v>
      </c>
      <c r="I35" s="37">
        <v>4.59</v>
      </c>
      <c r="J35" s="38">
        <v>3.22</v>
      </c>
      <c r="K35" s="22"/>
      <c r="L35" s="22"/>
      <c r="M35" s="22"/>
      <c r="N35" s="22"/>
      <c r="O35" s="22"/>
      <c r="P35" s="22"/>
    </row>
    <row r="36" spans="1:16" ht="39" customHeight="1" x14ac:dyDescent="0.15">
      <c r="A36" s="22"/>
      <c r="B36" s="35"/>
      <c r="C36" s="1146" t="s">
        <v>536</v>
      </c>
      <c r="D36" s="1147"/>
      <c r="E36" s="1148"/>
      <c r="F36" s="36">
        <v>1.19</v>
      </c>
      <c r="G36" s="37">
        <v>1.1499999999999999</v>
      </c>
      <c r="H36" s="37">
        <v>1.34</v>
      </c>
      <c r="I36" s="37">
        <v>1.9</v>
      </c>
      <c r="J36" s="38">
        <v>1.33</v>
      </c>
      <c r="K36" s="22"/>
      <c r="L36" s="22"/>
      <c r="M36" s="22"/>
      <c r="N36" s="22"/>
      <c r="O36" s="22"/>
      <c r="P36" s="22"/>
    </row>
    <row r="37" spans="1:16" ht="39" customHeight="1" x14ac:dyDescent="0.15">
      <c r="A37" s="22"/>
      <c r="B37" s="35"/>
      <c r="C37" s="1146" t="s">
        <v>537</v>
      </c>
      <c r="D37" s="1147"/>
      <c r="E37" s="1148"/>
      <c r="F37" s="36">
        <v>0.93</v>
      </c>
      <c r="G37" s="37">
        <v>0.9</v>
      </c>
      <c r="H37" s="37">
        <v>0.32</v>
      </c>
      <c r="I37" s="37">
        <v>0.4</v>
      </c>
      <c r="J37" s="38">
        <v>0.63</v>
      </c>
      <c r="K37" s="22"/>
      <c r="L37" s="22"/>
      <c r="M37" s="22"/>
      <c r="N37" s="22"/>
      <c r="O37" s="22"/>
      <c r="P37" s="22"/>
    </row>
    <row r="38" spans="1:16" ht="39" customHeight="1" x14ac:dyDescent="0.15">
      <c r="A38" s="22"/>
      <c r="B38" s="35"/>
      <c r="C38" s="1146" t="s">
        <v>538</v>
      </c>
      <c r="D38" s="1147"/>
      <c r="E38" s="1148"/>
      <c r="F38" s="36" t="s">
        <v>488</v>
      </c>
      <c r="G38" s="37" t="s">
        <v>488</v>
      </c>
      <c r="H38" s="37" t="s">
        <v>488</v>
      </c>
      <c r="I38" s="37" t="s">
        <v>488</v>
      </c>
      <c r="J38" s="38">
        <v>0.39</v>
      </c>
      <c r="K38" s="22"/>
      <c r="L38" s="22"/>
      <c r="M38" s="22"/>
      <c r="N38" s="22"/>
      <c r="O38" s="22"/>
      <c r="P38" s="22"/>
    </row>
    <row r="39" spans="1:16" ht="39" customHeight="1" x14ac:dyDescent="0.15">
      <c r="A39" s="22"/>
      <c r="B39" s="35"/>
      <c r="C39" s="1146" t="s">
        <v>539</v>
      </c>
      <c r="D39" s="1147"/>
      <c r="E39" s="1148"/>
      <c r="F39" s="36" t="s">
        <v>488</v>
      </c>
      <c r="G39" s="37" t="s">
        <v>488</v>
      </c>
      <c r="H39" s="37" t="s">
        <v>488</v>
      </c>
      <c r="I39" s="37" t="s">
        <v>488</v>
      </c>
      <c r="J39" s="38">
        <v>0.09</v>
      </c>
      <c r="K39" s="22"/>
      <c r="L39" s="22"/>
      <c r="M39" s="22"/>
      <c r="N39" s="22"/>
      <c r="O39" s="22"/>
      <c r="P39" s="22"/>
    </row>
    <row r="40" spans="1:16" ht="39" customHeight="1" x14ac:dyDescent="0.15">
      <c r="A40" s="22"/>
      <c r="B40" s="35"/>
      <c r="C40" s="1146" t="s">
        <v>540</v>
      </c>
      <c r="D40" s="1147"/>
      <c r="E40" s="1148"/>
      <c r="F40" s="36">
        <v>0.01</v>
      </c>
      <c r="G40" s="37">
        <v>0</v>
      </c>
      <c r="H40" s="37">
        <v>0</v>
      </c>
      <c r="I40" s="37">
        <v>0</v>
      </c>
      <c r="J40" s="38">
        <v>0</v>
      </c>
      <c r="K40" s="22"/>
      <c r="L40" s="22"/>
      <c r="M40" s="22"/>
      <c r="N40" s="22"/>
      <c r="O40" s="22"/>
      <c r="P40" s="22"/>
    </row>
    <row r="41" spans="1:16" ht="39" customHeight="1" x14ac:dyDescent="0.15">
      <c r="A41" s="22"/>
      <c r="B41" s="35"/>
      <c r="C41" s="1146" t="s">
        <v>541</v>
      </c>
      <c r="D41" s="1147"/>
      <c r="E41" s="1148"/>
      <c r="F41" s="36">
        <v>0</v>
      </c>
      <c r="G41" s="37">
        <v>0</v>
      </c>
      <c r="H41" s="37">
        <v>0</v>
      </c>
      <c r="I41" s="37">
        <v>0</v>
      </c>
      <c r="J41" s="38">
        <v>0</v>
      </c>
      <c r="K41" s="22"/>
      <c r="L41" s="22"/>
      <c r="M41" s="22"/>
      <c r="N41" s="22"/>
      <c r="O41" s="22"/>
      <c r="P41" s="22"/>
    </row>
    <row r="42" spans="1:16" ht="39" customHeight="1" x14ac:dyDescent="0.15">
      <c r="A42" s="22"/>
      <c r="B42" s="39"/>
      <c r="C42" s="1146" t="s">
        <v>542</v>
      </c>
      <c r="D42" s="1147"/>
      <c r="E42" s="1148"/>
      <c r="F42" s="36" t="s">
        <v>488</v>
      </c>
      <c r="G42" s="37" t="s">
        <v>488</v>
      </c>
      <c r="H42" s="37" t="s">
        <v>488</v>
      </c>
      <c r="I42" s="37" t="s">
        <v>488</v>
      </c>
      <c r="J42" s="38" t="s">
        <v>488</v>
      </c>
      <c r="K42" s="22"/>
      <c r="L42" s="22"/>
      <c r="M42" s="22"/>
      <c r="N42" s="22"/>
      <c r="O42" s="22"/>
      <c r="P42" s="22"/>
    </row>
    <row r="43" spans="1:16" ht="39" customHeight="1" thickBot="1" x14ac:dyDescent="0.2">
      <c r="A43" s="22"/>
      <c r="B43" s="40"/>
      <c r="C43" s="1149" t="s">
        <v>543</v>
      </c>
      <c r="D43" s="1150"/>
      <c r="E43" s="1151"/>
      <c r="F43" s="41">
        <v>0.03</v>
      </c>
      <c r="G43" s="42">
        <v>0.02</v>
      </c>
      <c r="H43" s="42">
        <v>0.04</v>
      </c>
      <c r="I43" s="42">
        <v>0.93</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c8DHBntsj7/qZbQRMWKVRUat+jZaXWYCkZsAkUQouNN4RV9wXG7InPpHuqDXXSFB2Fjgv+4jVwQFoIdVGGR5g==" saltValue="IALbbw6gGugEXp+1TzD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R43" sqref="R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7" t="s">
        <v>9</v>
      </c>
      <c r="C45" s="1178"/>
      <c r="D45" s="58"/>
      <c r="E45" s="1183" t="s">
        <v>10</v>
      </c>
      <c r="F45" s="1183"/>
      <c r="G45" s="1183"/>
      <c r="H45" s="1183"/>
      <c r="I45" s="1183"/>
      <c r="J45" s="1184"/>
      <c r="K45" s="59">
        <v>864</v>
      </c>
      <c r="L45" s="60">
        <v>918</v>
      </c>
      <c r="M45" s="60">
        <v>913</v>
      </c>
      <c r="N45" s="60">
        <v>707</v>
      </c>
      <c r="O45" s="61">
        <v>585</v>
      </c>
      <c r="P45" s="48"/>
      <c r="Q45" s="48"/>
      <c r="R45" s="48"/>
      <c r="S45" s="48"/>
      <c r="T45" s="48"/>
      <c r="U45" s="48"/>
    </row>
    <row r="46" spans="1:21" ht="30.75" customHeight="1" x14ac:dyDescent="0.15">
      <c r="A46" s="48"/>
      <c r="B46" s="1179"/>
      <c r="C46" s="1180"/>
      <c r="D46" s="62"/>
      <c r="E46" s="1156" t="s">
        <v>11</v>
      </c>
      <c r="F46" s="1156"/>
      <c r="G46" s="1156"/>
      <c r="H46" s="1156"/>
      <c r="I46" s="1156"/>
      <c r="J46" s="1157"/>
      <c r="K46" s="63" t="s">
        <v>488</v>
      </c>
      <c r="L46" s="64" t="s">
        <v>488</v>
      </c>
      <c r="M46" s="64" t="s">
        <v>488</v>
      </c>
      <c r="N46" s="64" t="s">
        <v>488</v>
      </c>
      <c r="O46" s="65" t="s">
        <v>488</v>
      </c>
      <c r="P46" s="48"/>
      <c r="Q46" s="48"/>
      <c r="R46" s="48"/>
      <c r="S46" s="48"/>
      <c r="T46" s="48"/>
      <c r="U46" s="48"/>
    </row>
    <row r="47" spans="1:21" ht="30.75" customHeight="1" x14ac:dyDescent="0.15">
      <c r="A47" s="48"/>
      <c r="B47" s="1179"/>
      <c r="C47" s="1180"/>
      <c r="D47" s="62"/>
      <c r="E47" s="1156" t="s">
        <v>12</v>
      </c>
      <c r="F47" s="1156"/>
      <c r="G47" s="1156"/>
      <c r="H47" s="1156"/>
      <c r="I47" s="1156"/>
      <c r="J47" s="1157"/>
      <c r="K47" s="63" t="s">
        <v>488</v>
      </c>
      <c r="L47" s="64" t="s">
        <v>488</v>
      </c>
      <c r="M47" s="64" t="s">
        <v>488</v>
      </c>
      <c r="N47" s="64" t="s">
        <v>488</v>
      </c>
      <c r="O47" s="65" t="s">
        <v>488</v>
      </c>
      <c r="P47" s="48"/>
      <c r="Q47" s="48"/>
      <c r="R47" s="48"/>
      <c r="S47" s="48"/>
      <c r="T47" s="48"/>
      <c r="U47" s="48"/>
    </row>
    <row r="48" spans="1:21" ht="30.75" customHeight="1" x14ac:dyDescent="0.15">
      <c r="A48" s="48"/>
      <c r="B48" s="1179"/>
      <c r="C48" s="1180"/>
      <c r="D48" s="62"/>
      <c r="E48" s="1156" t="s">
        <v>13</v>
      </c>
      <c r="F48" s="1156"/>
      <c r="G48" s="1156"/>
      <c r="H48" s="1156"/>
      <c r="I48" s="1156"/>
      <c r="J48" s="1157"/>
      <c r="K48" s="63">
        <v>195</v>
      </c>
      <c r="L48" s="64">
        <v>194</v>
      </c>
      <c r="M48" s="64">
        <v>192</v>
      </c>
      <c r="N48" s="64">
        <v>211</v>
      </c>
      <c r="O48" s="65">
        <v>177</v>
      </c>
      <c r="P48" s="48"/>
      <c r="Q48" s="48"/>
      <c r="R48" s="48"/>
      <c r="S48" s="48"/>
      <c r="T48" s="48"/>
      <c r="U48" s="48"/>
    </row>
    <row r="49" spans="1:21" ht="30.75" customHeight="1" x14ac:dyDescent="0.15">
      <c r="A49" s="48"/>
      <c r="B49" s="1179"/>
      <c r="C49" s="1180"/>
      <c r="D49" s="62"/>
      <c r="E49" s="1156" t="s">
        <v>14</v>
      </c>
      <c r="F49" s="1156"/>
      <c r="G49" s="1156"/>
      <c r="H49" s="1156"/>
      <c r="I49" s="1156"/>
      <c r="J49" s="1157"/>
      <c r="K49" s="63">
        <v>10</v>
      </c>
      <c r="L49" s="64">
        <v>12</v>
      </c>
      <c r="M49" s="64">
        <v>13</v>
      </c>
      <c r="N49" s="64">
        <v>12</v>
      </c>
      <c r="O49" s="65">
        <v>11</v>
      </c>
      <c r="P49" s="48"/>
      <c r="Q49" s="48"/>
      <c r="R49" s="48"/>
      <c r="S49" s="48"/>
      <c r="T49" s="48"/>
      <c r="U49" s="48"/>
    </row>
    <row r="50" spans="1:21" ht="30.75" customHeight="1" x14ac:dyDescent="0.15">
      <c r="A50" s="48"/>
      <c r="B50" s="1179"/>
      <c r="C50" s="1180"/>
      <c r="D50" s="62"/>
      <c r="E50" s="1156" t="s">
        <v>15</v>
      </c>
      <c r="F50" s="1156"/>
      <c r="G50" s="1156"/>
      <c r="H50" s="1156"/>
      <c r="I50" s="1156"/>
      <c r="J50" s="1157"/>
      <c r="K50" s="63">
        <v>49</v>
      </c>
      <c r="L50" s="64">
        <v>42</v>
      </c>
      <c r="M50" s="64">
        <v>42</v>
      </c>
      <c r="N50" s="64">
        <v>42</v>
      </c>
      <c r="O50" s="65">
        <v>42</v>
      </c>
      <c r="P50" s="48"/>
      <c r="Q50" s="48"/>
      <c r="R50" s="48"/>
      <c r="S50" s="48"/>
      <c r="T50" s="48"/>
      <c r="U50" s="48"/>
    </row>
    <row r="51" spans="1:21" ht="30.75" customHeight="1" x14ac:dyDescent="0.15">
      <c r="A51" s="48"/>
      <c r="B51" s="1181"/>
      <c r="C51" s="1182"/>
      <c r="D51" s="66"/>
      <c r="E51" s="1156" t="s">
        <v>16</v>
      </c>
      <c r="F51" s="1156"/>
      <c r="G51" s="1156"/>
      <c r="H51" s="1156"/>
      <c r="I51" s="1156"/>
      <c r="J51" s="1157"/>
      <c r="K51" s="63" t="s">
        <v>488</v>
      </c>
      <c r="L51" s="64" t="s">
        <v>488</v>
      </c>
      <c r="M51" s="64">
        <v>0</v>
      </c>
      <c r="N51" s="64">
        <v>0</v>
      </c>
      <c r="O51" s="65" t="s">
        <v>488</v>
      </c>
      <c r="P51" s="48"/>
      <c r="Q51" s="48"/>
      <c r="R51" s="48"/>
      <c r="S51" s="48"/>
      <c r="T51" s="48"/>
      <c r="U51" s="48"/>
    </row>
    <row r="52" spans="1:21" ht="30.75" customHeight="1" x14ac:dyDescent="0.15">
      <c r="A52" s="48"/>
      <c r="B52" s="1154" t="s">
        <v>17</v>
      </c>
      <c r="C52" s="1155"/>
      <c r="D52" s="66"/>
      <c r="E52" s="1156" t="s">
        <v>18</v>
      </c>
      <c r="F52" s="1156"/>
      <c r="G52" s="1156"/>
      <c r="H52" s="1156"/>
      <c r="I52" s="1156"/>
      <c r="J52" s="1157"/>
      <c r="K52" s="63">
        <v>644</v>
      </c>
      <c r="L52" s="64">
        <v>663</v>
      </c>
      <c r="M52" s="64">
        <v>605</v>
      </c>
      <c r="N52" s="64">
        <v>549</v>
      </c>
      <c r="O52" s="65">
        <v>535</v>
      </c>
      <c r="P52" s="48"/>
      <c r="Q52" s="48"/>
      <c r="R52" s="48"/>
      <c r="S52" s="48"/>
      <c r="T52" s="48"/>
      <c r="U52" s="48"/>
    </row>
    <row r="53" spans="1:21" ht="30.75" customHeight="1" thickBot="1" x14ac:dyDescent="0.2">
      <c r="A53" s="48"/>
      <c r="B53" s="1158" t="s">
        <v>19</v>
      </c>
      <c r="C53" s="1159"/>
      <c r="D53" s="67"/>
      <c r="E53" s="1160" t="s">
        <v>20</v>
      </c>
      <c r="F53" s="1160"/>
      <c r="G53" s="1160"/>
      <c r="H53" s="1160"/>
      <c r="I53" s="1160"/>
      <c r="J53" s="1161"/>
      <c r="K53" s="68">
        <v>474</v>
      </c>
      <c r="L53" s="69">
        <v>503</v>
      </c>
      <c r="M53" s="69">
        <v>555</v>
      </c>
      <c r="N53" s="69">
        <v>423</v>
      </c>
      <c r="O53" s="70">
        <v>280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2" t="s">
        <v>24</v>
      </c>
      <c r="C58" s="1163"/>
      <c r="D58" s="1168" t="s">
        <v>25</v>
      </c>
      <c r="E58" s="1169"/>
      <c r="F58" s="1169"/>
      <c r="G58" s="1169"/>
      <c r="H58" s="1169"/>
      <c r="I58" s="1169"/>
      <c r="J58" s="1170"/>
      <c r="K58" s="83"/>
      <c r="L58" s="84"/>
      <c r="M58" s="84"/>
      <c r="N58" s="84"/>
      <c r="O58" s="85"/>
    </row>
    <row r="59" spans="1:21" ht="31.5" customHeight="1" x14ac:dyDescent="0.15">
      <c r="B59" s="1164"/>
      <c r="C59" s="1165"/>
      <c r="D59" s="1171" t="s">
        <v>26</v>
      </c>
      <c r="E59" s="1172"/>
      <c r="F59" s="1172"/>
      <c r="G59" s="1172"/>
      <c r="H59" s="1172"/>
      <c r="I59" s="1172"/>
      <c r="J59" s="1173"/>
      <c r="K59" s="86"/>
      <c r="L59" s="87"/>
      <c r="M59" s="87"/>
      <c r="N59" s="87"/>
      <c r="O59" s="88"/>
    </row>
    <row r="60" spans="1:21" ht="31.5" customHeight="1" thickBot="1" x14ac:dyDescent="0.2">
      <c r="B60" s="1166"/>
      <c r="C60" s="1167"/>
      <c r="D60" s="1174" t="s">
        <v>27</v>
      </c>
      <c r="E60" s="1175"/>
      <c r="F60" s="1175"/>
      <c r="G60" s="1175"/>
      <c r="H60" s="1175"/>
      <c r="I60" s="1175"/>
      <c r="J60" s="117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RDnRZ0VnON/6JfrECKeMQQrdHTf1AtUQ7H9uhBoxFYUWwZ8J+dbf/S9pacUDnjlf8KLsUfmatp/346Ax8KeTg==" saltValue="IyxTaK80t/iEV+k6YEr5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P39" sqref="P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7" t="s">
        <v>30</v>
      </c>
      <c r="C41" s="1198"/>
      <c r="D41" s="105"/>
      <c r="E41" s="1199" t="s">
        <v>31</v>
      </c>
      <c r="F41" s="1199"/>
      <c r="G41" s="1199"/>
      <c r="H41" s="1200"/>
      <c r="I41" s="342">
        <v>5761</v>
      </c>
      <c r="J41" s="343">
        <v>5403</v>
      </c>
      <c r="K41" s="343">
        <v>4816</v>
      </c>
      <c r="L41" s="343">
        <v>4395</v>
      </c>
      <c r="M41" s="344">
        <v>4768</v>
      </c>
    </row>
    <row r="42" spans="2:13" ht="27.75" customHeight="1" x14ac:dyDescent="0.15">
      <c r="B42" s="1187"/>
      <c r="C42" s="1188"/>
      <c r="D42" s="106"/>
      <c r="E42" s="1191" t="s">
        <v>32</v>
      </c>
      <c r="F42" s="1191"/>
      <c r="G42" s="1191"/>
      <c r="H42" s="1192"/>
      <c r="I42" s="345">
        <v>413</v>
      </c>
      <c r="J42" s="346">
        <v>370</v>
      </c>
      <c r="K42" s="346">
        <v>328</v>
      </c>
      <c r="L42" s="346">
        <v>285</v>
      </c>
      <c r="M42" s="347">
        <v>243</v>
      </c>
    </row>
    <row r="43" spans="2:13" ht="27.75" customHeight="1" x14ac:dyDescent="0.15">
      <c r="B43" s="1187"/>
      <c r="C43" s="1188"/>
      <c r="D43" s="106"/>
      <c r="E43" s="1191" t="s">
        <v>33</v>
      </c>
      <c r="F43" s="1191"/>
      <c r="G43" s="1191"/>
      <c r="H43" s="1192"/>
      <c r="I43" s="345">
        <v>1842</v>
      </c>
      <c r="J43" s="346">
        <v>1686</v>
      </c>
      <c r="K43" s="346">
        <v>1643</v>
      </c>
      <c r="L43" s="346">
        <v>1647</v>
      </c>
      <c r="M43" s="347">
        <v>1496</v>
      </c>
    </row>
    <row r="44" spans="2:13" ht="27.75" customHeight="1" x14ac:dyDescent="0.15">
      <c r="B44" s="1187"/>
      <c r="C44" s="1188"/>
      <c r="D44" s="106"/>
      <c r="E44" s="1191" t="s">
        <v>34</v>
      </c>
      <c r="F44" s="1191"/>
      <c r="G44" s="1191"/>
      <c r="H44" s="1192"/>
      <c r="I44" s="345">
        <v>69</v>
      </c>
      <c r="J44" s="346">
        <v>62</v>
      </c>
      <c r="K44" s="346">
        <v>55</v>
      </c>
      <c r="L44" s="346">
        <v>51</v>
      </c>
      <c r="M44" s="347">
        <v>48</v>
      </c>
    </row>
    <row r="45" spans="2:13" ht="27.75" customHeight="1" x14ac:dyDescent="0.15">
      <c r="B45" s="1187"/>
      <c r="C45" s="1188"/>
      <c r="D45" s="106"/>
      <c r="E45" s="1191" t="s">
        <v>35</v>
      </c>
      <c r="F45" s="1191"/>
      <c r="G45" s="1191"/>
      <c r="H45" s="1192"/>
      <c r="I45" s="345">
        <v>805</v>
      </c>
      <c r="J45" s="346">
        <v>781</v>
      </c>
      <c r="K45" s="346">
        <v>797</v>
      </c>
      <c r="L45" s="346">
        <v>728</v>
      </c>
      <c r="M45" s="347">
        <v>785</v>
      </c>
    </row>
    <row r="46" spans="2:13" ht="27.75" customHeight="1" x14ac:dyDescent="0.15">
      <c r="B46" s="1187"/>
      <c r="C46" s="1188"/>
      <c r="D46" s="107"/>
      <c r="E46" s="1191" t="s">
        <v>36</v>
      </c>
      <c r="F46" s="1191"/>
      <c r="G46" s="1191"/>
      <c r="H46" s="1192"/>
      <c r="I46" s="345">
        <v>20</v>
      </c>
      <c r="J46" s="346">
        <v>10</v>
      </c>
      <c r="K46" s="346" t="s">
        <v>488</v>
      </c>
      <c r="L46" s="346" t="s">
        <v>488</v>
      </c>
      <c r="M46" s="347" t="s">
        <v>488</v>
      </c>
    </row>
    <row r="47" spans="2:13" ht="27.75" customHeight="1" x14ac:dyDescent="0.15">
      <c r="B47" s="1187"/>
      <c r="C47" s="1188"/>
      <c r="D47" s="108"/>
      <c r="E47" s="1201" t="s">
        <v>37</v>
      </c>
      <c r="F47" s="1202"/>
      <c r="G47" s="1202"/>
      <c r="H47" s="1203"/>
      <c r="I47" s="345" t="s">
        <v>488</v>
      </c>
      <c r="J47" s="346" t="s">
        <v>488</v>
      </c>
      <c r="K47" s="346" t="s">
        <v>488</v>
      </c>
      <c r="L47" s="346" t="s">
        <v>488</v>
      </c>
      <c r="M47" s="347" t="s">
        <v>488</v>
      </c>
    </row>
    <row r="48" spans="2:13" ht="27.75" customHeight="1" x14ac:dyDescent="0.15">
      <c r="B48" s="1187"/>
      <c r="C48" s="1188"/>
      <c r="D48" s="106"/>
      <c r="E48" s="1191" t="s">
        <v>38</v>
      </c>
      <c r="F48" s="1191"/>
      <c r="G48" s="1191"/>
      <c r="H48" s="1192"/>
      <c r="I48" s="345" t="s">
        <v>488</v>
      </c>
      <c r="J48" s="346" t="s">
        <v>488</v>
      </c>
      <c r="K48" s="346" t="s">
        <v>488</v>
      </c>
      <c r="L48" s="346" t="s">
        <v>488</v>
      </c>
      <c r="M48" s="347" t="s">
        <v>488</v>
      </c>
    </row>
    <row r="49" spans="2:13" ht="27.75" customHeight="1" x14ac:dyDescent="0.15">
      <c r="B49" s="1189"/>
      <c r="C49" s="1190"/>
      <c r="D49" s="106"/>
      <c r="E49" s="1191" t="s">
        <v>39</v>
      </c>
      <c r="F49" s="1191"/>
      <c r="G49" s="1191"/>
      <c r="H49" s="1192"/>
      <c r="I49" s="345" t="s">
        <v>488</v>
      </c>
      <c r="J49" s="346" t="s">
        <v>488</v>
      </c>
      <c r="K49" s="346" t="s">
        <v>488</v>
      </c>
      <c r="L49" s="346" t="s">
        <v>488</v>
      </c>
      <c r="M49" s="347" t="s">
        <v>488</v>
      </c>
    </row>
    <row r="50" spans="2:13" ht="27.75" customHeight="1" x14ac:dyDescent="0.15">
      <c r="B50" s="1185" t="s">
        <v>40</v>
      </c>
      <c r="C50" s="1186"/>
      <c r="D50" s="109"/>
      <c r="E50" s="1191" t="s">
        <v>41</v>
      </c>
      <c r="F50" s="1191"/>
      <c r="G50" s="1191"/>
      <c r="H50" s="1192"/>
      <c r="I50" s="345">
        <v>3091</v>
      </c>
      <c r="J50" s="346">
        <v>3606</v>
      </c>
      <c r="K50" s="346">
        <v>4206</v>
      </c>
      <c r="L50" s="346">
        <v>4156</v>
      </c>
      <c r="M50" s="347">
        <v>4780</v>
      </c>
    </row>
    <row r="51" spans="2:13" ht="27.75" customHeight="1" x14ac:dyDescent="0.15">
      <c r="B51" s="1187"/>
      <c r="C51" s="1188"/>
      <c r="D51" s="106"/>
      <c r="E51" s="1191" t="s">
        <v>42</v>
      </c>
      <c r="F51" s="1191"/>
      <c r="G51" s="1191"/>
      <c r="H51" s="1192"/>
      <c r="I51" s="345">
        <v>22</v>
      </c>
      <c r="J51" s="346">
        <v>15</v>
      </c>
      <c r="K51" s="346">
        <v>8</v>
      </c>
      <c r="L51" s="346">
        <v>6</v>
      </c>
      <c r="M51" s="347">
        <v>3</v>
      </c>
    </row>
    <row r="52" spans="2:13" ht="27.75" customHeight="1" x14ac:dyDescent="0.15">
      <c r="B52" s="1189"/>
      <c r="C52" s="1190"/>
      <c r="D52" s="106"/>
      <c r="E52" s="1191" t="s">
        <v>43</v>
      </c>
      <c r="F52" s="1191"/>
      <c r="G52" s="1191"/>
      <c r="H52" s="1192"/>
      <c r="I52" s="345">
        <v>5926</v>
      </c>
      <c r="J52" s="346">
        <v>5749</v>
      </c>
      <c r="K52" s="346">
        <v>5424</v>
      </c>
      <c r="L52" s="346">
        <v>5289</v>
      </c>
      <c r="M52" s="347">
        <v>5273</v>
      </c>
    </row>
    <row r="53" spans="2:13" ht="27.75" customHeight="1" thickBot="1" x14ac:dyDescent="0.2">
      <c r="B53" s="1193" t="s">
        <v>19</v>
      </c>
      <c r="C53" s="1194"/>
      <c r="D53" s="110"/>
      <c r="E53" s="1195" t="s">
        <v>44</v>
      </c>
      <c r="F53" s="1195"/>
      <c r="G53" s="1195"/>
      <c r="H53" s="1196"/>
      <c r="I53" s="348">
        <v>-128</v>
      </c>
      <c r="J53" s="349">
        <v>-1058</v>
      </c>
      <c r="K53" s="349">
        <v>-1999</v>
      </c>
      <c r="L53" s="349">
        <v>-2345</v>
      </c>
      <c r="M53" s="350">
        <v>-2717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SVKb1TYNB8upe0SPzBFEM/aDFfLZxF4jZ4nO+31lZ9eziaEB23tj8v2RC0dTj53BIGKHfzf00JvFeeZH1wmAg==" saltValue="WxOuR35x0rtrCeQHRyZX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3" sqref="H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2" t="s">
        <v>46</v>
      </c>
      <c r="D55" s="1212"/>
      <c r="E55" s="1213"/>
      <c r="F55" s="351">
        <v>1116</v>
      </c>
      <c r="G55" s="351">
        <v>1210</v>
      </c>
      <c r="H55" s="352">
        <v>1355</v>
      </c>
    </row>
    <row r="56" spans="2:8" ht="52.5" customHeight="1" x14ac:dyDescent="0.15">
      <c r="B56" s="122"/>
      <c r="C56" s="1214" t="s">
        <v>47</v>
      </c>
      <c r="D56" s="1214"/>
      <c r="E56" s="1215"/>
      <c r="F56" s="353">
        <v>365</v>
      </c>
      <c r="G56" s="353">
        <v>178</v>
      </c>
      <c r="H56" s="354">
        <v>305</v>
      </c>
    </row>
    <row r="57" spans="2:8" ht="53.25" customHeight="1" x14ac:dyDescent="0.15">
      <c r="B57" s="122"/>
      <c r="C57" s="1216" t="s">
        <v>48</v>
      </c>
      <c r="D57" s="1216"/>
      <c r="E57" s="1217"/>
      <c r="F57" s="355">
        <v>2378</v>
      </c>
      <c r="G57" s="355">
        <v>2421</v>
      </c>
      <c r="H57" s="356">
        <v>2818</v>
      </c>
    </row>
    <row r="58" spans="2:8" ht="45.75" customHeight="1" x14ac:dyDescent="0.15">
      <c r="B58" s="123"/>
      <c r="C58" s="1204" t="s">
        <v>569</v>
      </c>
      <c r="D58" s="1205"/>
      <c r="E58" s="1206"/>
      <c r="F58" s="357">
        <v>1739</v>
      </c>
      <c r="G58" s="357">
        <v>1768</v>
      </c>
      <c r="H58" s="358">
        <v>2155</v>
      </c>
    </row>
    <row r="59" spans="2:8" ht="45.75" customHeight="1" x14ac:dyDescent="0.15">
      <c r="B59" s="123"/>
      <c r="C59" s="1204" t="s">
        <v>565</v>
      </c>
      <c r="D59" s="1205"/>
      <c r="E59" s="1206"/>
      <c r="F59" s="357">
        <v>169</v>
      </c>
      <c r="G59" s="357">
        <v>191</v>
      </c>
      <c r="H59" s="358">
        <v>206</v>
      </c>
    </row>
    <row r="60" spans="2:8" ht="45.75" customHeight="1" x14ac:dyDescent="0.15">
      <c r="B60" s="123"/>
      <c r="C60" s="1204" t="s">
        <v>566</v>
      </c>
      <c r="D60" s="1205"/>
      <c r="E60" s="1206"/>
      <c r="F60" s="357">
        <v>145</v>
      </c>
      <c r="G60" s="357">
        <v>149</v>
      </c>
      <c r="H60" s="358">
        <v>146</v>
      </c>
    </row>
    <row r="61" spans="2:8" ht="45.75" customHeight="1" x14ac:dyDescent="0.15">
      <c r="B61" s="123"/>
      <c r="C61" s="1204" t="s">
        <v>567</v>
      </c>
      <c r="D61" s="1205"/>
      <c r="E61" s="1206"/>
      <c r="F61" s="357">
        <v>120</v>
      </c>
      <c r="G61" s="357">
        <v>113</v>
      </c>
      <c r="H61" s="358">
        <v>106</v>
      </c>
    </row>
    <row r="62" spans="2:8" ht="45.75" customHeight="1" thickBot="1" x14ac:dyDescent="0.2">
      <c r="B62" s="124"/>
      <c r="C62" s="1207" t="s">
        <v>568</v>
      </c>
      <c r="D62" s="1208"/>
      <c r="E62" s="1209"/>
      <c r="F62" s="359">
        <v>99</v>
      </c>
      <c r="G62" s="359">
        <v>89</v>
      </c>
      <c r="H62" s="360">
        <v>79</v>
      </c>
    </row>
    <row r="63" spans="2:8" ht="52.5" customHeight="1" thickBot="1" x14ac:dyDescent="0.2">
      <c r="B63" s="125"/>
      <c r="C63" s="1210" t="s">
        <v>49</v>
      </c>
      <c r="D63" s="1210"/>
      <c r="E63" s="1211"/>
      <c r="F63" s="361">
        <v>3859</v>
      </c>
      <c r="G63" s="361">
        <v>3809</v>
      </c>
      <c r="H63" s="362">
        <v>4478</v>
      </c>
    </row>
    <row r="64" spans="2:8" x14ac:dyDescent="0.15"/>
  </sheetData>
  <sheetProtection algorithmName="SHA-512" hashValue="RVOQl/+k195+57grewwrxt2SDWeXLEqHYrlU9hcRj1zbiJERme/MnWBCqh9KJyrOTkxB3lpEtLYqBLiEoRX+EQ==" saltValue="plmYlgLKqxuWmR2yC5SI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56974</v>
      </c>
      <c r="E3" s="144"/>
      <c r="F3" s="145">
        <v>94796</v>
      </c>
      <c r="G3" s="146"/>
      <c r="H3" s="147"/>
    </row>
    <row r="4" spans="1:8" x14ac:dyDescent="0.15">
      <c r="A4" s="148"/>
      <c r="B4" s="149"/>
      <c r="C4" s="150"/>
      <c r="D4" s="151">
        <v>14119</v>
      </c>
      <c r="E4" s="152"/>
      <c r="F4" s="153">
        <v>55781</v>
      </c>
      <c r="G4" s="154"/>
      <c r="H4" s="155"/>
    </row>
    <row r="5" spans="1:8" x14ac:dyDescent="0.15">
      <c r="A5" s="136" t="s">
        <v>520</v>
      </c>
      <c r="B5" s="141"/>
      <c r="C5" s="142"/>
      <c r="D5" s="143">
        <v>65936</v>
      </c>
      <c r="E5" s="144"/>
      <c r="F5" s="145">
        <v>85942</v>
      </c>
      <c r="G5" s="146"/>
      <c r="H5" s="147"/>
    </row>
    <row r="6" spans="1:8" x14ac:dyDescent="0.15">
      <c r="A6" s="148"/>
      <c r="B6" s="149"/>
      <c r="C6" s="150"/>
      <c r="D6" s="151">
        <v>23102</v>
      </c>
      <c r="E6" s="152"/>
      <c r="F6" s="153">
        <v>48630</v>
      </c>
      <c r="G6" s="154"/>
      <c r="H6" s="155"/>
    </row>
    <row r="7" spans="1:8" x14ac:dyDescent="0.15">
      <c r="A7" s="136" t="s">
        <v>521</v>
      </c>
      <c r="B7" s="141"/>
      <c r="C7" s="142"/>
      <c r="D7" s="143">
        <v>68104</v>
      </c>
      <c r="E7" s="144"/>
      <c r="F7" s="145">
        <v>95007</v>
      </c>
      <c r="G7" s="146"/>
      <c r="H7" s="147"/>
    </row>
    <row r="8" spans="1:8" x14ac:dyDescent="0.15">
      <c r="A8" s="148"/>
      <c r="B8" s="149"/>
      <c r="C8" s="150"/>
      <c r="D8" s="151">
        <v>33341</v>
      </c>
      <c r="E8" s="152"/>
      <c r="F8" s="153">
        <v>48509</v>
      </c>
      <c r="G8" s="154"/>
      <c r="H8" s="155"/>
    </row>
    <row r="9" spans="1:8" x14ac:dyDescent="0.15">
      <c r="A9" s="136" t="s">
        <v>522</v>
      </c>
      <c r="B9" s="141"/>
      <c r="C9" s="142"/>
      <c r="D9" s="143">
        <v>111667</v>
      </c>
      <c r="E9" s="144"/>
      <c r="F9" s="145">
        <v>98176</v>
      </c>
      <c r="G9" s="146"/>
      <c r="H9" s="147"/>
    </row>
    <row r="10" spans="1:8" x14ac:dyDescent="0.15">
      <c r="A10" s="148"/>
      <c r="B10" s="149"/>
      <c r="C10" s="150"/>
      <c r="D10" s="151">
        <v>65624</v>
      </c>
      <c r="E10" s="152"/>
      <c r="F10" s="153">
        <v>58489</v>
      </c>
      <c r="G10" s="154"/>
      <c r="H10" s="155"/>
    </row>
    <row r="11" spans="1:8" x14ac:dyDescent="0.15">
      <c r="A11" s="136" t="s">
        <v>523</v>
      </c>
      <c r="B11" s="141"/>
      <c r="C11" s="142"/>
      <c r="D11" s="143">
        <v>148361</v>
      </c>
      <c r="E11" s="144"/>
      <c r="F11" s="145">
        <v>119283</v>
      </c>
      <c r="G11" s="146"/>
      <c r="H11" s="147"/>
    </row>
    <row r="12" spans="1:8" x14ac:dyDescent="0.15">
      <c r="A12" s="148"/>
      <c r="B12" s="149"/>
      <c r="C12" s="156"/>
      <c r="D12" s="151">
        <v>78486</v>
      </c>
      <c r="E12" s="152"/>
      <c r="F12" s="153">
        <v>64747</v>
      </c>
      <c r="G12" s="154"/>
      <c r="H12" s="155"/>
    </row>
    <row r="13" spans="1:8" x14ac:dyDescent="0.15">
      <c r="A13" s="136"/>
      <c r="B13" s="141"/>
      <c r="C13" s="157"/>
      <c r="D13" s="158">
        <v>90208</v>
      </c>
      <c r="E13" s="159"/>
      <c r="F13" s="160">
        <v>98641</v>
      </c>
      <c r="G13" s="161"/>
      <c r="H13" s="147"/>
    </row>
    <row r="14" spans="1:8" x14ac:dyDescent="0.15">
      <c r="A14" s="148"/>
      <c r="B14" s="149"/>
      <c r="C14" s="150"/>
      <c r="D14" s="151">
        <v>42934</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8.69</v>
      </c>
      <c r="C19" s="162">
        <f>ROUND(VALUE(SUBSTITUTE(実質収支比率等に係る経年分析!G$48,"▲","-")),2)</f>
        <v>9.27</v>
      </c>
      <c r="D19" s="162">
        <f>ROUND(VALUE(SUBSTITUTE(実質収支比率等に係る経年分析!H$48,"▲","-")),2)</f>
        <v>4.1100000000000003</v>
      </c>
      <c r="E19" s="162">
        <f>ROUND(VALUE(SUBSTITUTE(実質収支比率等に係る経年分析!I$48,"▲","-")),2)</f>
        <v>6.4</v>
      </c>
      <c r="F19" s="162">
        <f>ROUND(VALUE(SUBSTITUTE(実質収支比率等に係る経年分析!J$48,"▲","-")),2)</f>
        <v>5.0999999999999996</v>
      </c>
    </row>
    <row r="20" spans="1:11" x14ac:dyDescent="0.15">
      <c r="A20" s="162" t="s">
        <v>53</v>
      </c>
      <c r="B20" s="162">
        <f>ROUND(VALUE(SUBSTITUTE(実質収支比率等に係る経年分析!F$47,"▲","-")),2)</f>
        <v>19.260000000000002</v>
      </c>
      <c r="C20" s="162">
        <f>ROUND(VALUE(SUBSTITUTE(実質収支比率等に係る経年分析!G$47,"▲","-")),2)</f>
        <v>20.92</v>
      </c>
      <c r="D20" s="162">
        <f>ROUND(VALUE(SUBSTITUTE(実質収支比率等に係る経年分析!H$47,"▲","-")),2)</f>
        <v>24.5</v>
      </c>
      <c r="E20" s="162">
        <f>ROUND(VALUE(SUBSTITUTE(実質収支比率等に係る経年分析!I$47,"▲","-")),2)</f>
        <v>26.74</v>
      </c>
      <c r="F20" s="162">
        <f>ROUND(VALUE(SUBSTITUTE(実質収支比率等に係る経年分析!J$47,"▲","-")),2)</f>
        <v>29.08</v>
      </c>
    </row>
    <row r="21" spans="1:11" x14ac:dyDescent="0.15">
      <c r="A21" s="162" t="s">
        <v>54</v>
      </c>
      <c r="B21" s="162">
        <f>IF(ISNUMBER(VALUE(SUBSTITUTE(実質収支比率等に係る経年分析!F$49,"▲","-"))),ROUND(VALUE(SUBSTITUTE(実質収支比率等に係る経年分析!F$49,"▲","-")),2),NA())</f>
        <v>0.6</v>
      </c>
      <c r="C21" s="162">
        <f>IF(ISNUMBER(VALUE(SUBSTITUTE(実質収支比率等に係る経年分析!G$49,"▲","-"))),ROUND(VALUE(SUBSTITUTE(実質収支比率等に係る経年分析!G$49,"▲","-")),2),NA())</f>
        <v>-7.0000000000000007E-2</v>
      </c>
      <c r="D21" s="162">
        <f>IF(ISNUMBER(VALUE(SUBSTITUTE(実質収支比率等に係る経年分析!H$49,"▲","-"))),ROUND(VALUE(SUBSTITUTE(実質収支比率等に係る経年分析!H$49,"▲","-")),2),NA())</f>
        <v>-7.77</v>
      </c>
      <c r="E21" s="162">
        <f>IF(ISNUMBER(VALUE(SUBSTITUTE(実質収支比率等に係る経年分析!I$49,"▲","-"))),ROUND(VALUE(SUBSTITUTE(実質収支比率等に係る経年分析!I$49,"▲","-")),2),NA())</f>
        <v>2.27</v>
      </c>
      <c r="F21" s="162">
        <f>IF(ISNUMBER(VALUE(SUBSTITUTE(実質収支比率等に係る経年分析!J$49,"▲","-"))),ROUND(VALUE(SUBSTITUTE(実質収支比率等に係る経年分析!J$49,"▲","-")),2),NA())</f>
        <v>-1.1100000000000001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0.93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霊園整備事業特別会計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簡易水道事業会計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0.39</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0.63</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1.1499999999999999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1.33</v>
      </c>
    </row>
    <row r="35" spans="1:16" x14ac:dyDescent="0.15">
      <c r="A35" s="163" t="str">
        <f>IF(連結実質赤字比率に係る赤字・黒字の構成分析!C$35="",NA(),連結実質赤字比率に係る赤字・黒字の構成分析!C$35)</f>
        <v>上水道事業会計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5.58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3.22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8.69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9.2799999999999994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4.0999999999999996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5.0999999999999996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644</v>
      </c>
      <c r="E42" s="164"/>
      <c r="F42" s="164"/>
      <c r="G42" s="164">
        <f>'実質公債費比率（分子）の構造'!L$52</f>
        <v>663</v>
      </c>
      <c r="H42" s="164"/>
      <c r="I42" s="164"/>
      <c r="J42" s="164">
        <f>'実質公債費比率（分子）の構造'!M$52</f>
        <v>605</v>
      </c>
      <c r="K42" s="164"/>
      <c r="L42" s="164"/>
      <c r="M42" s="164">
        <f>'実質公債費比率（分子）の構造'!N$52</f>
        <v>549</v>
      </c>
      <c r="N42" s="164"/>
      <c r="O42" s="164"/>
      <c r="P42" s="164">
        <f>'実質公債費比率（分子）の構造'!O$52</f>
        <v>535</v>
      </c>
    </row>
    <row r="43" spans="1:16" x14ac:dyDescent="0.15">
      <c r="A43" s="164" t="s">
        <v>16</v>
      </c>
      <c r="B43" s="164" t="str">
        <f>'実質公債費比率（分子）の構造'!K$51</f>
        <v>-</v>
      </c>
      <c r="C43" s="164"/>
      <c r="D43" s="164"/>
      <c r="E43" s="164" t="str">
        <f>'実質公債費比率（分子）の構造'!L$51</f>
        <v>-</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15">
      <c r="A44" s="164" t="s">
        <v>62</v>
      </c>
      <c r="B44" s="164">
        <f>'実質公債費比率（分子）の構造'!K$50</f>
        <v>49</v>
      </c>
      <c r="C44" s="164"/>
      <c r="D44" s="164"/>
      <c r="E44" s="164">
        <f>'実質公債費比率（分子）の構造'!L$50</f>
        <v>42</v>
      </c>
      <c r="F44" s="164"/>
      <c r="G44" s="164"/>
      <c r="H44" s="164">
        <f>'実質公債費比率（分子）の構造'!M$50</f>
        <v>42</v>
      </c>
      <c r="I44" s="164"/>
      <c r="J44" s="164"/>
      <c r="K44" s="164">
        <f>'実質公債費比率（分子）の構造'!N$50</f>
        <v>42</v>
      </c>
      <c r="L44" s="164"/>
      <c r="M44" s="164"/>
      <c r="N44" s="164">
        <f>'実質公債費比率（分子）の構造'!O$50</f>
        <v>42</v>
      </c>
      <c r="O44" s="164"/>
      <c r="P44" s="164"/>
    </row>
    <row r="45" spans="1:16" x14ac:dyDescent="0.15">
      <c r="A45" s="164" t="s">
        <v>63</v>
      </c>
      <c r="B45" s="164">
        <f>'実質公債費比率（分子）の構造'!K$49</f>
        <v>10</v>
      </c>
      <c r="C45" s="164"/>
      <c r="D45" s="164"/>
      <c r="E45" s="164">
        <f>'実質公債費比率（分子）の構造'!L$49</f>
        <v>12</v>
      </c>
      <c r="F45" s="164"/>
      <c r="G45" s="164"/>
      <c r="H45" s="164">
        <f>'実質公債費比率（分子）の構造'!M$49</f>
        <v>13</v>
      </c>
      <c r="I45" s="164"/>
      <c r="J45" s="164"/>
      <c r="K45" s="164">
        <f>'実質公債費比率（分子）の構造'!N$49</f>
        <v>12</v>
      </c>
      <c r="L45" s="164"/>
      <c r="M45" s="164"/>
      <c r="N45" s="164">
        <f>'実質公債費比率（分子）の構造'!O$49</f>
        <v>11</v>
      </c>
      <c r="O45" s="164"/>
      <c r="P45" s="164"/>
    </row>
    <row r="46" spans="1:16" x14ac:dyDescent="0.15">
      <c r="A46" s="164" t="s">
        <v>64</v>
      </c>
      <c r="B46" s="164">
        <f>'実質公債費比率（分子）の構造'!K$48</f>
        <v>195</v>
      </c>
      <c r="C46" s="164"/>
      <c r="D46" s="164"/>
      <c r="E46" s="164">
        <f>'実質公債費比率（分子）の構造'!L$48</f>
        <v>194</v>
      </c>
      <c r="F46" s="164"/>
      <c r="G46" s="164"/>
      <c r="H46" s="164">
        <f>'実質公債費比率（分子）の構造'!M$48</f>
        <v>192</v>
      </c>
      <c r="I46" s="164"/>
      <c r="J46" s="164"/>
      <c r="K46" s="164">
        <f>'実質公債費比率（分子）の構造'!N$48</f>
        <v>211</v>
      </c>
      <c r="L46" s="164"/>
      <c r="M46" s="164"/>
      <c r="N46" s="164">
        <f>'実質公債費比率（分子）の構造'!O$48</f>
        <v>177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864</v>
      </c>
      <c r="C49" s="164"/>
      <c r="D49" s="164"/>
      <c r="E49" s="164">
        <f>'実質公債費比率（分子）の構造'!L$45</f>
        <v>918</v>
      </c>
      <c r="F49" s="164"/>
      <c r="G49" s="164"/>
      <c r="H49" s="164">
        <f>'実質公債費比率（分子）の構造'!M$45</f>
        <v>913</v>
      </c>
      <c r="I49" s="164"/>
      <c r="J49" s="164"/>
      <c r="K49" s="164">
        <f>'実質公債費比率（分子）の構造'!N$45</f>
        <v>707</v>
      </c>
      <c r="L49" s="164"/>
      <c r="M49" s="164"/>
      <c r="N49" s="164">
        <f>'実質公債費比率（分子）の構造'!O$45</f>
        <v>585</v>
      </c>
      <c r="O49" s="164"/>
      <c r="P49" s="164"/>
    </row>
    <row r="50" spans="1:16" x14ac:dyDescent="0.15">
      <c r="A50" s="164" t="s">
        <v>67</v>
      </c>
      <c r="B50" s="164" t="e">
        <f>NA()</f>
        <v>#N/A</v>
      </c>
      <c r="C50" s="164">
        <f>IF(ISNUMBER('実質公債費比率（分子）の構造'!K$53),'実質公債費比率（分子）の構造'!K$53,NA())</f>
        <v>474</v>
      </c>
      <c r="D50" s="164" t="e">
        <f>NA()</f>
        <v>#N/A</v>
      </c>
      <c r="E50" s="164" t="e">
        <f>NA()</f>
        <v>#N/A</v>
      </c>
      <c r="F50" s="164">
        <f>IF(ISNUMBER('実質公債費比率（分子）の構造'!L$53),'実質公債費比率（分子）の構造'!L$53,NA())</f>
        <v>503</v>
      </c>
      <c r="G50" s="164" t="e">
        <f>NA()</f>
        <v>#N/A</v>
      </c>
      <c r="H50" s="164" t="e">
        <f>NA()</f>
        <v>#N/A</v>
      </c>
      <c r="I50" s="164">
        <f>IF(ISNUMBER('実質公債費比率（分子）の構造'!M$53),'実質公債費比率（分子）の構造'!M$53,NA())</f>
        <v>555</v>
      </c>
      <c r="J50" s="164" t="e">
        <f>NA()</f>
        <v>#N/A</v>
      </c>
      <c r="K50" s="164" t="e">
        <f>NA()</f>
        <v>#N/A</v>
      </c>
      <c r="L50" s="164">
        <f>IF(ISNUMBER('実質公債費比率（分子）の構造'!N$53),'実質公債費比率（分子）の構造'!N$53,NA())</f>
        <v>423</v>
      </c>
      <c r="M50" s="164" t="e">
        <f>NA()</f>
        <v>#N/A</v>
      </c>
      <c r="N50" s="164" t="e">
        <f>NA()</f>
        <v>#N/A</v>
      </c>
      <c r="O50" s="164">
        <f>IF(ISNUMBER('実質公債費比率（分子）の構造'!O$53),'実質公債費比率（分子）の構造'!O$53,NA())</f>
        <v>280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5926</v>
      </c>
      <c r="E56" s="163"/>
      <c r="F56" s="163"/>
      <c r="G56" s="163">
        <f>'将来負担比率（分子）の構造'!J$52</f>
        <v>5749</v>
      </c>
      <c r="H56" s="163"/>
      <c r="I56" s="163"/>
      <c r="J56" s="163">
        <f>'将来負担比率（分子）の構造'!K$52</f>
        <v>5424</v>
      </c>
      <c r="K56" s="163"/>
      <c r="L56" s="163"/>
      <c r="M56" s="163">
        <f>'将来負担比率（分子）の構造'!L$52</f>
        <v>5289</v>
      </c>
      <c r="N56" s="163"/>
      <c r="O56" s="163"/>
      <c r="P56" s="163">
        <f>'将来負担比率（分子）の構造'!M$52</f>
        <v>5273</v>
      </c>
    </row>
    <row r="57" spans="1:16" x14ac:dyDescent="0.15">
      <c r="A57" s="163" t="s">
        <v>42</v>
      </c>
      <c r="B57" s="163"/>
      <c r="C57" s="163"/>
      <c r="D57" s="163">
        <f>'将来負担比率（分子）の構造'!I$51</f>
        <v>22</v>
      </c>
      <c r="E57" s="163"/>
      <c r="F57" s="163"/>
      <c r="G57" s="163">
        <f>'将来負担比率（分子）の構造'!J$51</f>
        <v>15</v>
      </c>
      <c r="H57" s="163"/>
      <c r="I57" s="163"/>
      <c r="J57" s="163">
        <f>'将来負担比率（分子）の構造'!K$51</f>
        <v>8</v>
      </c>
      <c r="K57" s="163"/>
      <c r="L57" s="163"/>
      <c r="M57" s="163">
        <f>'将来負担比率（分子）の構造'!L$51</f>
        <v>6</v>
      </c>
      <c r="N57" s="163"/>
      <c r="O57" s="163"/>
      <c r="P57" s="163">
        <f>'将来負担比率（分子）の構造'!M$51</f>
        <v>3</v>
      </c>
    </row>
    <row r="58" spans="1:16" x14ac:dyDescent="0.15">
      <c r="A58" s="163" t="s">
        <v>41</v>
      </c>
      <c r="B58" s="163"/>
      <c r="C58" s="163"/>
      <c r="D58" s="163">
        <f>'将来負担比率（分子）の構造'!I$50</f>
        <v>3091</v>
      </c>
      <c r="E58" s="163"/>
      <c r="F58" s="163"/>
      <c r="G58" s="163">
        <f>'将来負担比率（分子）の構造'!J$50</f>
        <v>3606</v>
      </c>
      <c r="H58" s="163"/>
      <c r="I58" s="163"/>
      <c r="J58" s="163">
        <f>'将来負担比率（分子）の構造'!K$50</f>
        <v>4206</v>
      </c>
      <c r="K58" s="163"/>
      <c r="L58" s="163"/>
      <c r="M58" s="163">
        <f>'将来負担比率（分子）の構造'!L$50</f>
        <v>4156</v>
      </c>
      <c r="N58" s="163"/>
      <c r="O58" s="163"/>
      <c r="P58" s="163">
        <f>'将来負担比率（分子）の構造'!M$50</f>
        <v>4780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20</v>
      </c>
      <c r="C61" s="163"/>
      <c r="D61" s="163"/>
      <c r="E61" s="163">
        <f>'将来負担比率（分子）の構造'!J$46</f>
        <v>10</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805</v>
      </c>
      <c r="C62" s="163"/>
      <c r="D62" s="163"/>
      <c r="E62" s="163">
        <f>'将来負担比率（分子）の構造'!J$45</f>
        <v>781</v>
      </c>
      <c r="F62" s="163"/>
      <c r="G62" s="163"/>
      <c r="H62" s="163">
        <f>'将来負担比率（分子）の構造'!K$45</f>
        <v>797</v>
      </c>
      <c r="I62" s="163"/>
      <c r="J62" s="163"/>
      <c r="K62" s="163">
        <f>'将来負担比率（分子）の構造'!L$45</f>
        <v>728</v>
      </c>
      <c r="L62" s="163"/>
      <c r="M62" s="163"/>
      <c r="N62" s="163">
        <f>'将来負担比率（分子）の構造'!M$45</f>
        <v>785</v>
      </c>
      <c r="O62" s="163"/>
      <c r="P62" s="163"/>
    </row>
    <row r="63" spans="1:16" x14ac:dyDescent="0.15">
      <c r="A63" s="163" t="s">
        <v>34</v>
      </c>
      <c r="B63" s="163">
        <f>'将来負担比率（分子）の構造'!I$44</f>
        <v>69</v>
      </c>
      <c r="C63" s="163"/>
      <c r="D63" s="163"/>
      <c r="E63" s="163">
        <f>'将来負担比率（分子）の構造'!J$44</f>
        <v>62</v>
      </c>
      <c r="F63" s="163"/>
      <c r="G63" s="163"/>
      <c r="H63" s="163">
        <f>'将来負担比率（分子）の構造'!K$44</f>
        <v>55</v>
      </c>
      <c r="I63" s="163"/>
      <c r="J63" s="163"/>
      <c r="K63" s="163">
        <f>'将来負担比率（分子）の構造'!L$44</f>
        <v>51</v>
      </c>
      <c r="L63" s="163"/>
      <c r="M63" s="163"/>
      <c r="N63" s="163">
        <f>'将来負担比率（分子）の構造'!M$44</f>
        <v>48</v>
      </c>
      <c r="O63" s="163"/>
      <c r="P63" s="163"/>
    </row>
    <row r="64" spans="1:16" x14ac:dyDescent="0.15">
      <c r="A64" s="163" t="s">
        <v>33</v>
      </c>
      <c r="B64" s="163">
        <f>'将来負担比率（分子）の構造'!I$43</f>
        <v>1842</v>
      </c>
      <c r="C64" s="163"/>
      <c r="D64" s="163"/>
      <c r="E64" s="163">
        <f>'将来負担比率（分子）の構造'!J$43</f>
        <v>1686</v>
      </c>
      <c r="F64" s="163"/>
      <c r="G64" s="163"/>
      <c r="H64" s="163">
        <f>'将来負担比率（分子）の構造'!K$43</f>
        <v>1643</v>
      </c>
      <c r="I64" s="163"/>
      <c r="J64" s="163"/>
      <c r="K64" s="163">
        <f>'将来負担比率（分子）の構造'!L$43</f>
        <v>1647</v>
      </c>
      <c r="L64" s="163"/>
      <c r="M64" s="163"/>
      <c r="N64" s="163">
        <f>'将来負担比率（分子）の構造'!M$43</f>
        <v>1496</v>
      </c>
      <c r="O64" s="163"/>
      <c r="P64" s="163"/>
    </row>
    <row r="65" spans="1:16" x14ac:dyDescent="0.15">
      <c r="A65" s="163" t="s">
        <v>32</v>
      </c>
      <c r="B65" s="163">
        <f>'将来負担比率（分子）の構造'!I$42</f>
        <v>413</v>
      </c>
      <c r="C65" s="163"/>
      <c r="D65" s="163"/>
      <c r="E65" s="163">
        <f>'将来負担比率（分子）の構造'!J$42</f>
        <v>370</v>
      </c>
      <c r="F65" s="163"/>
      <c r="G65" s="163"/>
      <c r="H65" s="163">
        <f>'将来負担比率（分子）の構造'!K$42</f>
        <v>328</v>
      </c>
      <c r="I65" s="163"/>
      <c r="J65" s="163"/>
      <c r="K65" s="163">
        <f>'将来負担比率（分子）の構造'!L$42</f>
        <v>285</v>
      </c>
      <c r="L65" s="163"/>
      <c r="M65" s="163"/>
      <c r="N65" s="163">
        <f>'将来負担比率（分子）の構造'!M$42</f>
        <v>243</v>
      </c>
      <c r="O65" s="163"/>
      <c r="P65" s="163"/>
    </row>
    <row r="66" spans="1:16" x14ac:dyDescent="0.15">
      <c r="A66" s="163" t="s">
        <v>31</v>
      </c>
      <c r="B66" s="163">
        <f>'将来負担比率（分子）の構造'!I$41</f>
        <v>5761</v>
      </c>
      <c r="C66" s="163"/>
      <c r="D66" s="163"/>
      <c r="E66" s="163">
        <f>'将来負担比率（分子）の構造'!J$41</f>
        <v>5403</v>
      </c>
      <c r="F66" s="163"/>
      <c r="G66" s="163"/>
      <c r="H66" s="163">
        <f>'将来負担比率（分子）の構造'!K$41</f>
        <v>4816</v>
      </c>
      <c r="I66" s="163"/>
      <c r="J66" s="163"/>
      <c r="K66" s="163">
        <f>'将来負担比率（分子）の構造'!L$41</f>
        <v>4395</v>
      </c>
      <c r="L66" s="163"/>
      <c r="M66" s="163"/>
      <c r="N66" s="163">
        <f>'将来負担比率（分子）の構造'!M$41</f>
        <v>4768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1116</v>
      </c>
      <c r="C72" s="167">
        <f>基金残高に係る経年分析!G55</f>
        <v>1210</v>
      </c>
      <c r="D72" s="167">
        <f>基金残高に係る経年分析!H55</f>
        <v>1355</v>
      </c>
    </row>
    <row r="73" spans="1:16" x14ac:dyDescent="0.15">
      <c r="A73" s="166" t="s">
        <v>74</v>
      </c>
      <c r="B73" s="167">
        <f>基金残高に係る経年分析!F56</f>
        <v>365</v>
      </c>
      <c r="C73" s="167">
        <f>基金残高に係る経年分析!G56</f>
        <v>178</v>
      </c>
      <c r="D73" s="167">
        <f>基金残高に係る経年分析!H56</f>
        <v>305</v>
      </c>
    </row>
    <row r="74" spans="1:16" x14ac:dyDescent="0.15">
      <c r="A74" s="166" t="s">
        <v>75</v>
      </c>
      <c r="B74" s="167">
        <f>基金残高に係る経年分析!F57</f>
        <v>2378</v>
      </c>
      <c r="C74" s="167">
        <f>基金残高に係る経年分析!G57</f>
        <v>2421</v>
      </c>
      <c r="D74" s="167">
        <f>基金残高に係る経年分析!H57</f>
        <v>2818</v>
      </c>
    </row>
  </sheetData>
  <sheetProtection algorithmName="SHA-512" hashValue="osy/a2tqm+kmILasYSxKyrfQ3XlZELxrGQA16lJBfWtXNiIYaHxZJdem+hkUJLk3VK7di/lxvIF8fD7s7C9+VA==" saltValue="A0iLPOqsMAnohwPf8gEa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8" t="s">
        <v>202</v>
      </c>
      <c r="DI1" s="719"/>
      <c r="DJ1" s="719"/>
      <c r="DK1" s="719"/>
      <c r="DL1" s="719"/>
      <c r="DM1" s="719"/>
      <c r="DN1" s="720"/>
      <c r="DO1" s="202"/>
      <c r="DP1" s="718" t="s">
        <v>203</v>
      </c>
      <c r="DQ1" s="719"/>
      <c r="DR1" s="719"/>
      <c r="DS1" s="719"/>
      <c r="DT1" s="719"/>
      <c r="DU1" s="719"/>
      <c r="DV1" s="719"/>
      <c r="DW1" s="719"/>
      <c r="DX1" s="719"/>
      <c r="DY1" s="719"/>
      <c r="DZ1" s="719"/>
      <c r="EA1" s="719"/>
      <c r="EB1" s="719"/>
      <c r="EC1" s="720"/>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4" t="s">
        <v>205</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206</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207</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15">
      <c r="B4" s="674" t="s">
        <v>1</v>
      </c>
      <c r="C4" s="675"/>
      <c r="D4" s="675"/>
      <c r="E4" s="675"/>
      <c r="F4" s="675"/>
      <c r="G4" s="675"/>
      <c r="H4" s="675"/>
      <c r="I4" s="675"/>
      <c r="J4" s="675"/>
      <c r="K4" s="675"/>
      <c r="L4" s="675"/>
      <c r="M4" s="675"/>
      <c r="N4" s="675"/>
      <c r="O4" s="675"/>
      <c r="P4" s="675"/>
      <c r="Q4" s="676"/>
      <c r="R4" s="674" t="s">
        <v>208</v>
      </c>
      <c r="S4" s="675"/>
      <c r="T4" s="675"/>
      <c r="U4" s="675"/>
      <c r="V4" s="675"/>
      <c r="W4" s="675"/>
      <c r="X4" s="675"/>
      <c r="Y4" s="676"/>
      <c r="Z4" s="674" t="s">
        <v>209</v>
      </c>
      <c r="AA4" s="675"/>
      <c r="AB4" s="675"/>
      <c r="AC4" s="676"/>
      <c r="AD4" s="674" t="s">
        <v>210</v>
      </c>
      <c r="AE4" s="675"/>
      <c r="AF4" s="675"/>
      <c r="AG4" s="675"/>
      <c r="AH4" s="675"/>
      <c r="AI4" s="675"/>
      <c r="AJ4" s="675"/>
      <c r="AK4" s="676"/>
      <c r="AL4" s="674" t="s">
        <v>209</v>
      </c>
      <c r="AM4" s="675"/>
      <c r="AN4" s="675"/>
      <c r="AO4" s="676"/>
      <c r="AP4" s="721" t="s">
        <v>211</v>
      </c>
      <c r="AQ4" s="721"/>
      <c r="AR4" s="721"/>
      <c r="AS4" s="721"/>
      <c r="AT4" s="721"/>
      <c r="AU4" s="721"/>
      <c r="AV4" s="721"/>
      <c r="AW4" s="721"/>
      <c r="AX4" s="721"/>
      <c r="AY4" s="721"/>
      <c r="AZ4" s="721"/>
      <c r="BA4" s="721"/>
      <c r="BB4" s="721"/>
      <c r="BC4" s="721"/>
      <c r="BD4" s="721"/>
      <c r="BE4" s="721"/>
      <c r="BF4" s="721"/>
      <c r="BG4" s="721" t="s">
        <v>212</v>
      </c>
      <c r="BH4" s="721"/>
      <c r="BI4" s="721"/>
      <c r="BJ4" s="721"/>
      <c r="BK4" s="721"/>
      <c r="BL4" s="721"/>
      <c r="BM4" s="721"/>
      <c r="BN4" s="721"/>
      <c r="BO4" s="721" t="s">
        <v>209</v>
      </c>
      <c r="BP4" s="721"/>
      <c r="BQ4" s="721"/>
      <c r="BR4" s="721"/>
      <c r="BS4" s="721" t="s">
        <v>213</v>
      </c>
      <c r="BT4" s="721"/>
      <c r="BU4" s="721"/>
      <c r="BV4" s="721"/>
      <c r="BW4" s="721"/>
      <c r="BX4" s="721"/>
      <c r="BY4" s="721"/>
      <c r="BZ4" s="721"/>
      <c r="CA4" s="721"/>
      <c r="CB4" s="721"/>
      <c r="CD4" s="674" t="s">
        <v>214</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15">
      <c r="B5" s="680" t="s">
        <v>215</v>
      </c>
      <c r="C5" s="681"/>
      <c r="D5" s="681"/>
      <c r="E5" s="681"/>
      <c r="F5" s="681"/>
      <c r="G5" s="681"/>
      <c r="H5" s="681"/>
      <c r="I5" s="681"/>
      <c r="J5" s="681"/>
      <c r="K5" s="681"/>
      <c r="L5" s="681"/>
      <c r="M5" s="681"/>
      <c r="N5" s="681"/>
      <c r="O5" s="681"/>
      <c r="P5" s="681"/>
      <c r="Q5" s="682"/>
      <c r="R5" s="677">
        <v>2136471</v>
      </c>
      <c r="S5" s="678"/>
      <c r="T5" s="678"/>
      <c r="U5" s="678"/>
      <c r="V5" s="678"/>
      <c r="W5" s="678"/>
      <c r="X5" s="678"/>
      <c r="Y5" s="703"/>
      <c r="Z5" s="716">
        <v>24.5</v>
      </c>
      <c r="AA5" s="716"/>
      <c r="AB5" s="716"/>
      <c r="AC5" s="716"/>
      <c r="AD5" s="717">
        <v>2136471</v>
      </c>
      <c r="AE5" s="717"/>
      <c r="AF5" s="717"/>
      <c r="AG5" s="717"/>
      <c r="AH5" s="717"/>
      <c r="AI5" s="717"/>
      <c r="AJ5" s="717"/>
      <c r="AK5" s="717"/>
      <c r="AL5" s="704">
        <v>45.4</v>
      </c>
      <c r="AM5" s="686"/>
      <c r="AN5" s="686"/>
      <c r="AO5" s="705"/>
      <c r="AP5" s="680" t="s">
        <v>216</v>
      </c>
      <c r="AQ5" s="681"/>
      <c r="AR5" s="681"/>
      <c r="AS5" s="681"/>
      <c r="AT5" s="681"/>
      <c r="AU5" s="681"/>
      <c r="AV5" s="681"/>
      <c r="AW5" s="681"/>
      <c r="AX5" s="681"/>
      <c r="AY5" s="681"/>
      <c r="AZ5" s="681"/>
      <c r="BA5" s="681"/>
      <c r="BB5" s="681"/>
      <c r="BC5" s="681"/>
      <c r="BD5" s="681"/>
      <c r="BE5" s="681"/>
      <c r="BF5" s="682"/>
      <c r="BG5" s="622">
        <v>2128734</v>
      </c>
      <c r="BH5" s="623"/>
      <c r="BI5" s="623"/>
      <c r="BJ5" s="623"/>
      <c r="BK5" s="623"/>
      <c r="BL5" s="623"/>
      <c r="BM5" s="623"/>
      <c r="BN5" s="624"/>
      <c r="BO5" s="660">
        <v>99.6</v>
      </c>
      <c r="BP5" s="660"/>
      <c r="BQ5" s="660"/>
      <c r="BR5" s="660"/>
      <c r="BS5" s="661" t="s">
        <v>122</v>
      </c>
      <c r="BT5" s="661"/>
      <c r="BU5" s="661"/>
      <c r="BV5" s="661"/>
      <c r="BW5" s="661"/>
      <c r="BX5" s="661"/>
      <c r="BY5" s="661"/>
      <c r="BZ5" s="661"/>
      <c r="CA5" s="661"/>
      <c r="CB5" s="696"/>
      <c r="CD5" s="674" t="s">
        <v>211</v>
      </c>
      <c r="CE5" s="675"/>
      <c r="CF5" s="675"/>
      <c r="CG5" s="675"/>
      <c r="CH5" s="675"/>
      <c r="CI5" s="675"/>
      <c r="CJ5" s="675"/>
      <c r="CK5" s="675"/>
      <c r="CL5" s="675"/>
      <c r="CM5" s="675"/>
      <c r="CN5" s="675"/>
      <c r="CO5" s="675"/>
      <c r="CP5" s="675"/>
      <c r="CQ5" s="676"/>
      <c r="CR5" s="674" t="s">
        <v>217</v>
      </c>
      <c r="CS5" s="675"/>
      <c r="CT5" s="675"/>
      <c r="CU5" s="675"/>
      <c r="CV5" s="675"/>
      <c r="CW5" s="675"/>
      <c r="CX5" s="675"/>
      <c r="CY5" s="676"/>
      <c r="CZ5" s="674" t="s">
        <v>209</v>
      </c>
      <c r="DA5" s="675"/>
      <c r="DB5" s="675"/>
      <c r="DC5" s="676"/>
      <c r="DD5" s="674" t="s">
        <v>218</v>
      </c>
      <c r="DE5" s="675"/>
      <c r="DF5" s="675"/>
      <c r="DG5" s="675"/>
      <c r="DH5" s="675"/>
      <c r="DI5" s="675"/>
      <c r="DJ5" s="675"/>
      <c r="DK5" s="675"/>
      <c r="DL5" s="675"/>
      <c r="DM5" s="675"/>
      <c r="DN5" s="675"/>
      <c r="DO5" s="675"/>
      <c r="DP5" s="676"/>
      <c r="DQ5" s="674" t="s">
        <v>219</v>
      </c>
      <c r="DR5" s="675"/>
      <c r="DS5" s="675"/>
      <c r="DT5" s="675"/>
      <c r="DU5" s="675"/>
      <c r="DV5" s="675"/>
      <c r="DW5" s="675"/>
      <c r="DX5" s="675"/>
      <c r="DY5" s="675"/>
      <c r="DZ5" s="675"/>
      <c r="EA5" s="675"/>
      <c r="EB5" s="675"/>
      <c r="EC5" s="676"/>
    </row>
    <row r="6" spans="2:143" ht="11.25" customHeight="1" x14ac:dyDescent="0.15">
      <c r="B6" s="619" t="s">
        <v>220</v>
      </c>
      <c r="C6" s="620"/>
      <c r="D6" s="620"/>
      <c r="E6" s="620"/>
      <c r="F6" s="620"/>
      <c r="G6" s="620"/>
      <c r="H6" s="620"/>
      <c r="I6" s="620"/>
      <c r="J6" s="620"/>
      <c r="K6" s="620"/>
      <c r="L6" s="620"/>
      <c r="M6" s="620"/>
      <c r="N6" s="620"/>
      <c r="O6" s="620"/>
      <c r="P6" s="620"/>
      <c r="Q6" s="621"/>
      <c r="R6" s="622">
        <v>89948</v>
      </c>
      <c r="S6" s="623"/>
      <c r="T6" s="623"/>
      <c r="U6" s="623"/>
      <c r="V6" s="623"/>
      <c r="W6" s="623"/>
      <c r="X6" s="623"/>
      <c r="Y6" s="624"/>
      <c r="Z6" s="660">
        <v>1</v>
      </c>
      <c r="AA6" s="660"/>
      <c r="AB6" s="660"/>
      <c r="AC6" s="660"/>
      <c r="AD6" s="661">
        <v>89948</v>
      </c>
      <c r="AE6" s="661"/>
      <c r="AF6" s="661"/>
      <c r="AG6" s="661"/>
      <c r="AH6" s="661"/>
      <c r="AI6" s="661"/>
      <c r="AJ6" s="661"/>
      <c r="AK6" s="661"/>
      <c r="AL6" s="625">
        <v>1.9</v>
      </c>
      <c r="AM6" s="626"/>
      <c r="AN6" s="626"/>
      <c r="AO6" s="662"/>
      <c r="AP6" s="619" t="s">
        <v>221</v>
      </c>
      <c r="AQ6" s="620"/>
      <c r="AR6" s="620"/>
      <c r="AS6" s="620"/>
      <c r="AT6" s="620"/>
      <c r="AU6" s="620"/>
      <c r="AV6" s="620"/>
      <c r="AW6" s="620"/>
      <c r="AX6" s="620"/>
      <c r="AY6" s="620"/>
      <c r="AZ6" s="620"/>
      <c r="BA6" s="620"/>
      <c r="BB6" s="620"/>
      <c r="BC6" s="620"/>
      <c r="BD6" s="620"/>
      <c r="BE6" s="620"/>
      <c r="BF6" s="621"/>
      <c r="BG6" s="622">
        <v>2128734</v>
      </c>
      <c r="BH6" s="623"/>
      <c r="BI6" s="623"/>
      <c r="BJ6" s="623"/>
      <c r="BK6" s="623"/>
      <c r="BL6" s="623"/>
      <c r="BM6" s="623"/>
      <c r="BN6" s="624"/>
      <c r="BO6" s="660">
        <v>99.6</v>
      </c>
      <c r="BP6" s="660"/>
      <c r="BQ6" s="660"/>
      <c r="BR6" s="660"/>
      <c r="BS6" s="661" t="s">
        <v>122</v>
      </c>
      <c r="BT6" s="661"/>
      <c r="BU6" s="661"/>
      <c r="BV6" s="661"/>
      <c r="BW6" s="661"/>
      <c r="BX6" s="661"/>
      <c r="BY6" s="661"/>
      <c r="BZ6" s="661"/>
      <c r="CA6" s="661"/>
      <c r="CB6" s="696"/>
      <c r="CD6" s="680" t="s">
        <v>222</v>
      </c>
      <c r="CE6" s="681"/>
      <c r="CF6" s="681"/>
      <c r="CG6" s="681"/>
      <c r="CH6" s="681"/>
      <c r="CI6" s="681"/>
      <c r="CJ6" s="681"/>
      <c r="CK6" s="681"/>
      <c r="CL6" s="681"/>
      <c r="CM6" s="681"/>
      <c r="CN6" s="681"/>
      <c r="CO6" s="681"/>
      <c r="CP6" s="681"/>
      <c r="CQ6" s="682"/>
      <c r="CR6" s="622">
        <v>84735</v>
      </c>
      <c r="CS6" s="623"/>
      <c r="CT6" s="623"/>
      <c r="CU6" s="623"/>
      <c r="CV6" s="623"/>
      <c r="CW6" s="623"/>
      <c r="CX6" s="623"/>
      <c r="CY6" s="624"/>
      <c r="CZ6" s="704">
        <v>1</v>
      </c>
      <c r="DA6" s="686"/>
      <c r="DB6" s="686"/>
      <c r="DC6" s="706"/>
      <c r="DD6" s="628" t="s">
        <v>122</v>
      </c>
      <c r="DE6" s="623"/>
      <c r="DF6" s="623"/>
      <c r="DG6" s="623"/>
      <c r="DH6" s="623"/>
      <c r="DI6" s="623"/>
      <c r="DJ6" s="623"/>
      <c r="DK6" s="623"/>
      <c r="DL6" s="623"/>
      <c r="DM6" s="623"/>
      <c r="DN6" s="623"/>
      <c r="DO6" s="623"/>
      <c r="DP6" s="624"/>
      <c r="DQ6" s="628">
        <v>84735</v>
      </c>
      <c r="DR6" s="623"/>
      <c r="DS6" s="623"/>
      <c r="DT6" s="623"/>
      <c r="DU6" s="623"/>
      <c r="DV6" s="623"/>
      <c r="DW6" s="623"/>
      <c r="DX6" s="623"/>
      <c r="DY6" s="623"/>
      <c r="DZ6" s="623"/>
      <c r="EA6" s="623"/>
      <c r="EB6" s="623"/>
      <c r="EC6" s="659"/>
    </row>
    <row r="7" spans="2:143" ht="11.25" customHeight="1" x14ac:dyDescent="0.15">
      <c r="B7" s="619" t="s">
        <v>223</v>
      </c>
      <c r="C7" s="620"/>
      <c r="D7" s="620"/>
      <c r="E7" s="620"/>
      <c r="F7" s="620"/>
      <c r="G7" s="620"/>
      <c r="H7" s="620"/>
      <c r="I7" s="620"/>
      <c r="J7" s="620"/>
      <c r="K7" s="620"/>
      <c r="L7" s="620"/>
      <c r="M7" s="620"/>
      <c r="N7" s="620"/>
      <c r="O7" s="620"/>
      <c r="P7" s="620"/>
      <c r="Q7" s="621"/>
      <c r="R7" s="622">
        <v>584</v>
      </c>
      <c r="S7" s="623"/>
      <c r="T7" s="623"/>
      <c r="U7" s="623"/>
      <c r="V7" s="623"/>
      <c r="W7" s="623"/>
      <c r="X7" s="623"/>
      <c r="Y7" s="624"/>
      <c r="Z7" s="660">
        <v>0</v>
      </c>
      <c r="AA7" s="660"/>
      <c r="AB7" s="660"/>
      <c r="AC7" s="660"/>
      <c r="AD7" s="661">
        <v>584</v>
      </c>
      <c r="AE7" s="661"/>
      <c r="AF7" s="661"/>
      <c r="AG7" s="661"/>
      <c r="AH7" s="661"/>
      <c r="AI7" s="661"/>
      <c r="AJ7" s="661"/>
      <c r="AK7" s="661"/>
      <c r="AL7" s="625">
        <v>0</v>
      </c>
      <c r="AM7" s="626"/>
      <c r="AN7" s="626"/>
      <c r="AO7" s="662"/>
      <c r="AP7" s="619" t="s">
        <v>224</v>
      </c>
      <c r="AQ7" s="620"/>
      <c r="AR7" s="620"/>
      <c r="AS7" s="620"/>
      <c r="AT7" s="620"/>
      <c r="AU7" s="620"/>
      <c r="AV7" s="620"/>
      <c r="AW7" s="620"/>
      <c r="AX7" s="620"/>
      <c r="AY7" s="620"/>
      <c r="AZ7" s="620"/>
      <c r="BA7" s="620"/>
      <c r="BB7" s="620"/>
      <c r="BC7" s="620"/>
      <c r="BD7" s="620"/>
      <c r="BE7" s="620"/>
      <c r="BF7" s="621"/>
      <c r="BG7" s="622">
        <v>782877</v>
      </c>
      <c r="BH7" s="623"/>
      <c r="BI7" s="623"/>
      <c r="BJ7" s="623"/>
      <c r="BK7" s="623"/>
      <c r="BL7" s="623"/>
      <c r="BM7" s="623"/>
      <c r="BN7" s="624"/>
      <c r="BO7" s="660">
        <v>36.6</v>
      </c>
      <c r="BP7" s="660"/>
      <c r="BQ7" s="660"/>
      <c r="BR7" s="660"/>
      <c r="BS7" s="661" t="s">
        <v>122</v>
      </c>
      <c r="BT7" s="661"/>
      <c r="BU7" s="661"/>
      <c r="BV7" s="661"/>
      <c r="BW7" s="661"/>
      <c r="BX7" s="661"/>
      <c r="BY7" s="661"/>
      <c r="BZ7" s="661"/>
      <c r="CA7" s="661"/>
      <c r="CB7" s="696"/>
      <c r="CD7" s="619" t="s">
        <v>225</v>
      </c>
      <c r="CE7" s="620"/>
      <c r="CF7" s="620"/>
      <c r="CG7" s="620"/>
      <c r="CH7" s="620"/>
      <c r="CI7" s="620"/>
      <c r="CJ7" s="620"/>
      <c r="CK7" s="620"/>
      <c r="CL7" s="620"/>
      <c r="CM7" s="620"/>
      <c r="CN7" s="620"/>
      <c r="CO7" s="620"/>
      <c r="CP7" s="620"/>
      <c r="CQ7" s="621"/>
      <c r="CR7" s="622">
        <v>1721713</v>
      </c>
      <c r="CS7" s="623"/>
      <c r="CT7" s="623"/>
      <c r="CU7" s="623"/>
      <c r="CV7" s="623"/>
      <c r="CW7" s="623"/>
      <c r="CX7" s="623"/>
      <c r="CY7" s="624"/>
      <c r="CZ7" s="660">
        <v>20.3</v>
      </c>
      <c r="DA7" s="660"/>
      <c r="DB7" s="660"/>
      <c r="DC7" s="660"/>
      <c r="DD7" s="628">
        <v>130989</v>
      </c>
      <c r="DE7" s="623"/>
      <c r="DF7" s="623"/>
      <c r="DG7" s="623"/>
      <c r="DH7" s="623"/>
      <c r="DI7" s="623"/>
      <c r="DJ7" s="623"/>
      <c r="DK7" s="623"/>
      <c r="DL7" s="623"/>
      <c r="DM7" s="623"/>
      <c r="DN7" s="623"/>
      <c r="DO7" s="623"/>
      <c r="DP7" s="624"/>
      <c r="DQ7" s="628">
        <v>1166687</v>
      </c>
      <c r="DR7" s="623"/>
      <c r="DS7" s="623"/>
      <c r="DT7" s="623"/>
      <c r="DU7" s="623"/>
      <c r="DV7" s="623"/>
      <c r="DW7" s="623"/>
      <c r="DX7" s="623"/>
      <c r="DY7" s="623"/>
      <c r="DZ7" s="623"/>
      <c r="EA7" s="623"/>
      <c r="EB7" s="623"/>
      <c r="EC7" s="659"/>
    </row>
    <row r="8" spans="2:143" ht="11.25" customHeight="1" x14ac:dyDescent="0.15">
      <c r="B8" s="619" t="s">
        <v>226</v>
      </c>
      <c r="C8" s="620"/>
      <c r="D8" s="620"/>
      <c r="E8" s="620"/>
      <c r="F8" s="620"/>
      <c r="G8" s="620"/>
      <c r="H8" s="620"/>
      <c r="I8" s="620"/>
      <c r="J8" s="620"/>
      <c r="K8" s="620"/>
      <c r="L8" s="620"/>
      <c r="M8" s="620"/>
      <c r="N8" s="620"/>
      <c r="O8" s="620"/>
      <c r="P8" s="620"/>
      <c r="Q8" s="621"/>
      <c r="R8" s="622">
        <v>9286</v>
      </c>
      <c r="S8" s="623"/>
      <c r="T8" s="623"/>
      <c r="U8" s="623"/>
      <c r="V8" s="623"/>
      <c r="W8" s="623"/>
      <c r="X8" s="623"/>
      <c r="Y8" s="624"/>
      <c r="Z8" s="660">
        <v>0.1</v>
      </c>
      <c r="AA8" s="660"/>
      <c r="AB8" s="660"/>
      <c r="AC8" s="660"/>
      <c r="AD8" s="661">
        <v>9286</v>
      </c>
      <c r="AE8" s="661"/>
      <c r="AF8" s="661"/>
      <c r="AG8" s="661"/>
      <c r="AH8" s="661"/>
      <c r="AI8" s="661"/>
      <c r="AJ8" s="661"/>
      <c r="AK8" s="661"/>
      <c r="AL8" s="625">
        <v>0.2</v>
      </c>
      <c r="AM8" s="626"/>
      <c r="AN8" s="626"/>
      <c r="AO8" s="662"/>
      <c r="AP8" s="619" t="s">
        <v>227</v>
      </c>
      <c r="AQ8" s="620"/>
      <c r="AR8" s="620"/>
      <c r="AS8" s="620"/>
      <c r="AT8" s="620"/>
      <c r="AU8" s="620"/>
      <c r="AV8" s="620"/>
      <c r="AW8" s="620"/>
      <c r="AX8" s="620"/>
      <c r="AY8" s="620"/>
      <c r="AZ8" s="620"/>
      <c r="BA8" s="620"/>
      <c r="BB8" s="620"/>
      <c r="BC8" s="620"/>
      <c r="BD8" s="620"/>
      <c r="BE8" s="620"/>
      <c r="BF8" s="621"/>
      <c r="BG8" s="622">
        <v>19911</v>
      </c>
      <c r="BH8" s="623"/>
      <c r="BI8" s="623"/>
      <c r="BJ8" s="623"/>
      <c r="BK8" s="623"/>
      <c r="BL8" s="623"/>
      <c r="BM8" s="623"/>
      <c r="BN8" s="624"/>
      <c r="BO8" s="660">
        <v>0.9</v>
      </c>
      <c r="BP8" s="660"/>
      <c r="BQ8" s="660"/>
      <c r="BR8" s="660"/>
      <c r="BS8" s="661" t="s">
        <v>122</v>
      </c>
      <c r="BT8" s="661"/>
      <c r="BU8" s="661"/>
      <c r="BV8" s="661"/>
      <c r="BW8" s="661"/>
      <c r="BX8" s="661"/>
      <c r="BY8" s="661"/>
      <c r="BZ8" s="661"/>
      <c r="CA8" s="661"/>
      <c r="CB8" s="696"/>
      <c r="CD8" s="619" t="s">
        <v>228</v>
      </c>
      <c r="CE8" s="620"/>
      <c r="CF8" s="620"/>
      <c r="CG8" s="620"/>
      <c r="CH8" s="620"/>
      <c r="CI8" s="620"/>
      <c r="CJ8" s="620"/>
      <c r="CK8" s="620"/>
      <c r="CL8" s="620"/>
      <c r="CM8" s="620"/>
      <c r="CN8" s="620"/>
      <c r="CO8" s="620"/>
      <c r="CP8" s="620"/>
      <c r="CQ8" s="621"/>
      <c r="CR8" s="622">
        <v>1884975</v>
      </c>
      <c r="CS8" s="623"/>
      <c r="CT8" s="623"/>
      <c r="CU8" s="623"/>
      <c r="CV8" s="623"/>
      <c r="CW8" s="623"/>
      <c r="CX8" s="623"/>
      <c r="CY8" s="624"/>
      <c r="CZ8" s="660">
        <v>22.3</v>
      </c>
      <c r="DA8" s="660"/>
      <c r="DB8" s="660"/>
      <c r="DC8" s="660"/>
      <c r="DD8" s="628">
        <v>31412</v>
      </c>
      <c r="DE8" s="623"/>
      <c r="DF8" s="623"/>
      <c r="DG8" s="623"/>
      <c r="DH8" s="623"/>
      <c r="DI8" s="623"/>
      <c r="DJ8" s="623"/>
      <c r="DK8" s="623"/>
      <c r="DL8" s="623"/>
      <c r="DM8" s="623"/>
      <c r="DN8" s="623"/>
      <c r="DO8" s="623"/>
      <c r="DP8" s="624"/>
      <c r="DQ8" s="628">
        <v>1027032</v>
      </c>
      <c r="DR8" s="623"/>
      <c r="DS8" s="623"/>
      <c r="DT8" s="623"/>
      <c r="DU8" s="623"/>
      <c r="DV8" s="623"/>
      <c r="DW8" s="623"/>
      <c r="DX8" s="623"/>
      <c r="DY8" s="623"/>
      <c r="DZ8" s="623"/>
      <c r="EA8" s="623"/>
      <c r="EB8" s="623"/>
      <c r="EC8" s="659"/>
    </row>
    <row r="9" spans="2:143" ht="11.25" customHeight="1" x14ac:dyDescent="0.15">
      <c r="B9" s="619" t="s">
        <v>229</v>
      </c>
      <c r="C9" s="620"/>
      <c r="D9" s="620"/>
      <c r="E9" s="620"/>
      <c r="F9" s="620"/>
      <c r="G9" s="620"/>
      <c r="H9" s="620"/>
      <c r="I9" s="620"/>
      <c r="J9" s="620"/>
      <c r="K9" s="620"/>
      <c r="L9" s="620"/>
      <c r="M9" s="620"/>
      <c r="N9" s="620"/>
      <c r="O9" s="620"/>
      <c r="P9" s="620"/>
      <c r="Q9" s="621"/>
      <c r="R9" s="622">
        <v>11972</v>
      </c>
      <c r="S9" s="623"/>
      <c r="T9" s="623"/>
      <c r="U9" s="623"/>
      <c r="V9" s="623"/>
      <c r="W9" s="623"/>
      <c r="X9" s="623"/>
      <c r="Y9" s="624"/>
      <c r="Z9" s="660">
        <v>0.1</v>
      </c>
      <c r="AA9" s="660"/>
      <c r="AB9" s="660"/>
      <c r="AC9" s="660"/>
      <c r="AD9" s="661">
        <v>11972</v>
      </c>
      <c r="AE9" s="661"/>
      <c r="AF9" s="661"/>
      <c r="AG9" s="661"/>
      <c r="AH9" s="661"/>
      <c r="AI9" s="661"/>
      <c r="AJ9" s="661"/>
      <c r="AK9" s="661"/>
      <c r="AL9" s="625">
        <v>0.3</v>
      </c>
      <c r="AM9" s="626"/>
      <c r="AN9" s="626"/>
      <c r="AO9" s="662"/>
      <c r="AP9" s="619" t="s">
        <v>230</v>
      </c>
      <c r="AQ9" s="620"/>
      <c r="AR9" s="620"/>
      <c r="AS9" s="620"/>
      <c r="AT9" s="620"/>
      <c r="AU9" s="620"/>
      <c r="AV9" s="620"/>
      <c r="AW9" s="620"/>
      <c r="AX9" s="620"/>
      <c r="AY9" s="620"/>
      <c r="AZ9" s="620"/>
      <c r="BA9" s="620"/>
      <c r="BB9" s="620"/>
      <c r="BC9" s="620"/>
      <c r="BD9" s="620"/>
      <c r="BE9" s="620"/>
      <c r="BF9" s="621"/>
      <c r="BG9" s="622">
        <v>522098</v>
      </c>
      <c r="BH9" s="623"/>
      <c r="BI9" s="623"/>
      <c r="BJ9" s="623"/>
      <c r="BK9" s="623"/>
      <c r="BL9" s="623"/>
      <c r="BM9" s="623"/>
      <c r="BN9" s="624"/>
      <c r="BO9" s="660">
        <v>24.4</v>
      </c>
      <c r="BP9" s="660"/>
      <c r="BQ9" s="660"/>
      <c r="BR9" s="660"/>
      <c r="BS9" s="661" t="s">
        <v>122</v>
      </c>
      <c r="BT9" s="661"/>
      <c r="BU9" s="661"/>
      <c r="BV9" s="661"/>
      <c r="BW9" s="661"/>
      <c r="BX9" s="661"/>
      <c r="BY9" s="661"/>
      <c r="BZ9" s="661"/>
      <c r="CA9" s="661"/>
      <c r="CB9" s="696"/>
      <c r="CD9" s="619" t="s">
        <v>231</v>
      </c>
      <c r="CE9" s="620"/>
      <c r="CF9" s="620"/>
      <c r="CG9" s="620"/>
      <c r="CH9" s="620"/>
      <c r="CI9" s="620"/>
      <c r="CJ9" s="620"/>
      <c r="CK9" s="620"/>
      <c r="CL9" s="620"/>
      <c r="CM9" s="620"/>
      <c r="CN9" s="620"/>
      <c r="CO9" s="620"/>
      <c r="CP9" s="620"/>
      <c r="CQ9" s="621"/>
      <c r="CR9" s="622">
        <v>701541</v>
      </c>
      <c r="CS9" s="623"/>
      <c r="CT9" s="623"/>
      <c r="CU9" s="623"/>
      <c r="CV9" s="623"/>
      <c r="CW9" s="623"/>
      <c r="CX9" s="623"/>
      <c r="CY9" s="624"/>
      <c r="CZ9" s="660">
        <v>8.3000000000000007</v>
      </c>
      <c r="DA9" s="660"/>
      <c r="DB9" s="660"/>
      <c r="DC9" s="660"/>
      <c r="DD9" s="628">
        <v>114678</v>
      </c>
      <c r="DE9" s="623"/>
      <c r="DF9" s="623"/>
      <c r="DG9" s="623"/>
      <c r="DH9" s="623"/>
      <c r="DI9" s="623"/>
      <c r="DJ9" s="623"/>
      <c r="DK9" s="623"/>
      <c r="DL9" s="623"/>
      <c r="DM9" s="623"/>
      <c r="DN9" s="623"/>
      <c r="DO9" s="623"/>
      <c r="DP9" s="624"/>
      <c r="DQ9" s="628">
        <v>543720</v>
      </c>
      <c r="DR9" s="623"/>
      <c r="DS9" s="623"/>
      <c r="DT9" s="623"/>
      <c r="DU9" s="623"/>
      <c r="DV9" s="623"/>
      <c r="DW9" s="623"/>
      <c r="DX9" s="623"/>
      <c r="DY9" s="623"/>
      <c r="DZ9" s="623"/>
      <c r="EA9" s="623"/>
      <c r="EB9" s="623"/>
      <c r="EC9" s="659"/>
    </row>
    <row r="10" spans="2:143" ht="11.25" customHeight="1" x14ac:dyDescent="0.15">
      <c r="B10" s="619" t="s">
        <v>232</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233</v>
      </c>
      <c r="AQ10" s="620"/>
      <c r="AR10" s="620"/>
      <c r="AS10" s="620"/>
      <c r="AT10" s="620"/>
      <c r="AU10" s="620"/>
      <c r="AV10" s="620"/>
      <c r="AW10" s="620"/>
      <c r="AX10" s="620"/>
      <c r="AY10" s="620"/>
      <c r="AZ10" s="620"/>
      <c r="BA10" s="620"/>
      <c r="BB10" s="620"/>
      <c r="BC10" s="620"/>
      <c r="BD10" s="620"/>
      <c r="BE10" s="620"/>
      <c r="BF10" s="621"/>
      <c r="BG10" s="622">
        <v>41561</v>
      </c>
      <c r="BH10" s="623"/>
      <c r="BI10" s="623"/>
      <c r="BJ10" s="623"/>
      <c r="BK10" s="623"/>
      <c r="BL10" s="623"/>
      <c r="BM10" s="623"/>
      <c r="BN10" s="624"/>
      <c r="BO10" s="660">
        <v>1.9</v>
      </c>
      <c r="BP10" s="660"/>
      <c r="BQ10" s="660"/>
      <c r="BR10" s="660"/>
      <c r="BS10" s="661" t="s">
        <v>122</v>
      </c>
      <c r="BT10" s="661"/>
      <c r="BU10" s="661"/>
      <c r="BV10" s="661"/>
      <c r="BW10" s="661"/>
      <c r="BX10" s="661"/>
      <c r="BY10" s="661"/>
      <c r="BZ10" s="661"/>
      <c r="CA10" s="661"/>
      <c r="CB10" s="696"/>
      <c r="CD10" s="619" t="s">
        <v>234</v>
      </c>
      <c r="CE10" s="620"/>
      <c r="CF10" s="620"/>
      <c r="CG10" s="620"/>
      <c r="CH10" s="620"/>
      <c r="CI10" s="620"/>
      <c r="CJ10" s="620"/>
      <c r="CK10" s="620"/>
      <c r="CL10" s="620"/>
      <c r="CM10" s="620"/>
      <c r="CN10" s="620"/>
      <c r="CO10" s="620"/>
      <c r="CP10" s="620"/>
      <c r="CQ10" s="621"/>
      <c r="CR10" s="622">
        <v>88</v>
      </c>
      <c r="CS10" s="623"/>
      <c r="CT10" s="623"/>
      <c r="CU10" s="623"/>
      <c r="CV10" s="623"/>
      <c r="CW10" s="623"/>
      <c r="CX10" s="623"/>
      <c r="CY10" s="624"/>
      <c r="CZ10" s="660">
        <v>0</v>
      </c>
      <c r="DA10" s="660"/>
      <c r="DB10" s="660"/>
      <c r="DC10" s="660"/>
      <c r="DD10" s="628" t="s">
        <v>122</v>
      </c>
      <c r="DE10" s="623"/>
      <c r="DF10" s="623"/>
      <c r="DG10" s="623"/>
      <c r="DH10" s="623"/>
      <c r="DI10" s="623"/>
      <c r="DJ10" s="623"/>
      <c r="DK10" s="623"/>
      <c r="DL10" s="623"/>
      <c r="DM10" s="623"/>
      <c r="DN10" s="623"/>
      <c r="DO10" s="623"/>
      <c r="DP10" s="624"/>
      <c r="DQ10" s="628">
        <v>88</v>
      </c>
      <c r="DR10" s="623"/>
      <c r="DS10" s="623"/>
      <c r="DT10" s="623"/>
      <c r="DU10" s="623"/>
      <c r="DV10" s="623"/>
      <c r="DW10" s="623"/>
      <c r="DX10" s="623"/>
      <c r="DY10" s="623"/>
      <c r="DZ10" s="623"/>
      <c r="EA10" s="623"/>
      <c r="EB10" s="623"/>
      <c r="EC10" s="659"/>
    </row>
    <row r="11" spans="2:143" ht="11.25" customHeight="1" x14ac:dyDescent="0.15">
      <c r="B11" s="619" t="s">
        <v>235</v>
      </c>
      <c r="C11" s="620"/>
      <c r="D11" s="620"/>
      <c r="E11" s="620"/>
      <c r="F11" s="620"/>
      <c r="G11" s="620"/>
      <c r="H11" s="620"/>
      <c r="I11" s="620"/>
      <c r="J11" s="620"/>
      <c r="K11" s="620"/>
      <c r="L11" s="620"/>
      <c r="M11" s="620"/>
      <c r="N11" s="620"/>
      <c r="O11" s="620"/>
      <c r="P11" s="620"/>
      <c r="Q11" s="621"/>
      <c r="R11" s="622">
        <v>358501</v>
      </c>
      <c r="S11" s="623"/>
      <c r="T11" s="623"/>
      <c r="U11" s="623"/>
      <c r="V11" s="623"/>
      <c r="W11" s="623"/>
      <c r="X11" s="623"/>
      <c r="Y11" s="624"/>
      <c r="Z11" s="625">
        <v>4.0999999999999996</v>
      </c>
      <c r="AA11" s="626"/>
      <c r="AB11" s="626"/>
      <c r="AC11" s="627"/>
      <c r="AD11" s="628">
        <v>358501</v>
      </c>
      <c r="AE11" s="623"/>
      <c r="AF11" s="623"/>
      <c r="AG11" s="623"/>
      <c r="AH11" s="623"/>
      <c r="AI11" s="623"/>
      <c r="AJ11" s="623"/>
      <c r="AK11" s="624"/>
      <c r="AL11" s="625">
        <v>7.6</v>
      </c>
      <c r="AM11" s="626"/>
      <c r="AN11" s="626"/>
      <c r="AO11" s="662"/>
      <c r="AP11" s="619" t="s">
        <v>236</v>
      </c>
      <c r="AQ11" s="620"/>
      <c r="AR11" s="620"/>
      <c r="AS11" s="620"/>
      <c r="AT11" s="620"/>
      <c r="AU11" s="620"/>
      <c r="AV11" s="620"/>
      <c r="AW11" s="620"/>
      <c r="AX11" s="620"/>
      <c r="AY11" s="620"/>
      <c r="AZ11" s="620"/>
      <c r="BA11" s="620"/>
      <c r="BB11" s="620"/>
      <c r="BC11" s="620"/>
      <c r="BD11" s="620"/>
      <c r="BE11" s="620"/>
      <c r="BF11" s="621"/>
      <c r="BG11" s="622">
        <v>199307</v>
      </c>
      <c r="BH11" s="623"/>
      <c r="BI11" s="623"/>
      <c r="BJ11" s="623"/>
      <c r="BK11" s="623"/>
      <c r="BL11" s="623"/>
      <c r="BM11" s="623"/>
      <c r="BN11" s="624"/>
      <c r="BO11" s="660">
        <v>9.3000000000000007</v>
      </c>
      <c r="BP11" s="660"/>
      <c r="BQ11" s="660"/>
      <c r="BR11" s="660"/>
      <c r="BS11" s="661" t="s">
        <v>122</v>
      </c>
      <c r="BT11" s="661"/>
      <c r="BU11" s="661"/>
      <c r="BV11" s="661"/>
      <c r="BW11" s="661"/>
      <c r="BX11" s="661"/>
      <c r="BY11" s="661"/>
      <c r="BZ11" s="661"/>
      <c r="CA11" s="661"/>
      <c r="CB11" s="696"/>
      <c r="CD11" s="619" t="s">
        <v>237</v>
      </c>
      <c r="CE11" s="620"/>
      <c r="CF11" s="620"/>
      <c r="CG11" s="620"/>
      <c r="CH11" s="620"/>
      <c r="CI11" s="620"/>
      <c r="CJ11" s="620"/>
      <c r="CK11" s="620"/>
      <c r="CL11" s="620"/>
      <c r="CM11" s="620"/>
      <c r="CN11" s="620"/>
      <c r="CO11" s="620"/>
      <c r="CP11" s="620"/>
      <c r="CQ11" s="621"/>
      <c r="CR11" s="622">
        <v>661302</v>
      </c>
      <c r="CS11" s="623"/>
      <c r="CT11" s="623"/>
      <c r="CU11" s="623"/>
      <c r="CV11" s="623"/>
      <c r="CW11" s="623"/>
      <c r="CX11" s="623"/>
      <c r="CY11" s="624"/>
      <c r="CZ11" s="660">
        <v>7.8</v>
      </c>
      <c r="DA11" s="660"/>
      <c r="DB11" s="660"/>
      <c r="DC11" s="660"/>
      <c r="DD11" s="628">
        <v>413106</v>
      </c>
      <c r="DE11" s="623"/>
      <c r="DF11" s="623"/>
      <c r="DG11" s="623"/>
      <c r="DH11" s="623"/>
      <c r="DI11" s="623"/>
      <c r="DJ11" s="623"/>
      <c r="DK11" s="623"/>
      <c r="DL11" s="623"/>
      <c r="DM11" s="623"/>
      <c r="DN11" s="623"/>
      <c r="DO11" s="623"/>
      <c r="DP11" s="624"/>
      <c r="DQ11" s="628">
        <v>211234</v>
      </c>
      <c r="DR11" s="623"/>
      <c r="DS11" s="623"/>
      <c r="DT11" s="623"/>
      <c r="DU11" s="623"/>
      <c r="DV11" s="623"/>
      <c r="DW11" s="623"/>
      <c r="DX11" s="623"/>
      <c r="DY11" s="623"/>
      <c r="DZ11" s="623"/>
      <c r="EA11" s="623"/>
      <c r="EB11" s="623"/>
      <c r="EC11" s="659"/>
    </row>
    <row r="12" spans="2:143" ht="11.25" customHeight="1" x14ac:dyDescent="0.15">
      <c r="B12" s="619" t="s">
        <v>238</v>
      </c>
      <c r="C12" s="620"/>
      <c r="D12" s="620"/>
      <c r="E12" s="620"/>
      <c r="F12" s="620"/>
      <c r="G12" s="620"/>
      <c r="H12" s="620"/>
      <c r="I12" s="620"/>
      <c r="J12" s="620"/>
      <c r="K12" s="620"/>
      <c r="L12" s="620"/>
      <c r="M12" s="620"/>
      <c r="N12" s="620"/>
      <c r="O12" s="620"/>
      <c r="P12" s="620"/>
      <c r="Q12" s="621"/>
      <c r="R12" s="622">
        <v>8416</v>
      </c>
      <c r="S12" s="623"/>
      <c r="T12" s="623"/>
      <c r="U12" s="623"/>
      <c r="V12" s="623"/>
      <c r="W12" s="623"/>
      <c r="X12" s="623"/>
      <c r="Y12" s="624"/>
      <c r="Z12" s="660">
        <v>0.1</v>
      </c>
      <c r="AA12" s="660"/>
      <c r="AB12" s="660"/>
      <c r="AC12" s="660"/>
      <c r="AD12" s="661">
        <v>8416</v>
      </c>
      <c r="AE12" s="661"/>
      <c r="AF12" s="661"/>
      <c r="AG12" s="661"/>
      <c r="AH12" s="661"/>
      <c r="AI12" s="661"/>
      <c r="AJ12" s="661"/>
      <c r="AK12" s="661"/>
      <c r="AL12" s="625">
        <v>0.2</v>
      </c>
      <c r="AM12" s="626"/>
      <c r="AN12" s="626"/>
      <c r="AO12" s="662"/>
      <c r="AP12" s="619" t="s">
        <v>239</v>
      </c>
      <c r="AQ12" s="620"/>
      <c r="AR12" s="620"/>
      <c r="AS12" s="620"/>
      <c r="AT12" s="620"/>
      <c r="AU12" s="620"/>
      <c r="AV12" s="620"/>
      <c r="AW12" s="620"/>
      <c r="AX12" s="620"/>
      <c r="AY12" s="620"/>
      <c r="AZ12" s="620"/>
      <c r="BA12" s="620"/>
      <c r="BB12" s="620"/>
      <c r="BC12" s="620"/>
      <c r="BD12" s="620"/>
      <c r="BE12" s="620"/>
      <c r="BF12" s="621"/>
      <c r="BG12" s="622">
        <v>1132576</v>
      </c>
      <c r="BH12" s="623"/>
      <c r="BI12" s="623"/>
      <c r="BJ12" s="623"/>
      <c r="BK12" s="623"/>
      <c r="BL12" s="623"/>
      <c r="BM12" s="623"/>
      <c r="BN12" s="624"/>
      <c r="BO12" s="660">
        <v>53</v>
      </c>
      <c r="BP12" s="660"/>
      <c r="BQ12" s="660"/>
      <c r="BR12" s="660"/>
      <c r="BS12" s="661" t="s">
        <v>122</v>
      </c>
      <c r="BT12" s="661"/>
      <c r="BU12" s="661"/>
      <c r="BV12" s="661"/>
      <c r="BW12" s="661"/>
      <c r="BX12" s="661"/>
      <c r="BY12" s="661"/>
      <c r="BZ12" s="661"/>
      <c r="CA12" s="661"/>
      <c r="CB12" s="696"/>
      <c r="CD12" s="619" t="s">
        <v>240</v>
      </c>
      <c r="CE12" s="620"/>
      <c r="CF12" s="620"/>
      <c r="CG12" s="620"/>
      <c r="CH12" s="620"/>
      <c r="CI12" s="620"/>
      <c r="CJ12" s="620"/>
      <c r="CK12" s="620"/>
      <c r="CL12" s="620"/>
      <c r="CM12" s="620"/>
      <c r="CN12" s="620"/>
      <c r="CO12" s="620"/>
      <c r="CP12" s="620"/>
      <c r="CQ12" s="621"/>
      <c r="CR12" s="622">
        <v>161877</v>
      </c>
      <c r="CS12" s="623"/>
      <c r="CT12" s="623"/>
      <c r="CU12" s="623"/>
      <c r="CV12" s="623"/>
      <c r="CW12" s="623"/>
      <c r="CX12" s="623"/>
      <c r="CY12" s="624"/>
      <c r="CZ12" s="660">
        <v>1.9</v>
      </c>
      <c r="DA12" s="660"/>
      <c r="DB12" s="660"/>
      <c r="DC12" s="660"/>
      <c r="DD12" s="628">
        <v>9459</v>
      </c>
      <c r="DE12" s="623"/>
      <c r="DF12" s="623"/>
      <c r="DG12" s="623"/>
      <c r="DH12" s="623"/>
      <c r="DI12" s="623"/>
      <c r="DJ12" s="623"/>
      <c r="DK12" s="623"/>
      <c r="DL12" s="623"/>
      <c r="DM12" s="623"/>
      <c r="DN12" s="623"/>
      <c r="DO12" s="623"/>
      <c r="DP12" s="624"/>
      <c r="DQ12" s="628">
        <v>91030</v>
      </c>
      <c r="DR12" s="623"/>
      <c r="DS12" s="623"/>
      <c r="DT12" s="623"/>
      <c r="DU12" s="623"/>
      <c r="DV12" s="623"/>
      <c r="DW12" s="623"/>
      <c r="DX12" s="623"/>
      <c r="DY12" s="623"/>
      <c r="DZ12" s="623"/>
      <c r="EA12" s="623"/>
      <c r="EB12" s="623"/>
      <c r="EC12" s="659"/>
    </row>
    <row r="13" spans="2:143" ht="11.25" customHeight="1" x14ac:dyDescent="0.15">
      <c r="B13" s="619" t="s">
        <v>241</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242</v>
      </c>
      <c r="AQ13" s="620"/>
      <c r="AR13" s="620"/>
      <c r="AS13" s="620"/>
      <c r="AT13" s="620"/>
      <c r="AU13" s="620"/>
      <c r="AV13" s="620"/>
      <c r="AW13" s="620"/>
      <c r="AX13" s="620"/>
      <c r="AY13" s="620"/>
      <c r="AZ13" s="620"/>
      <c r="BA13" s="620"/>
      <c r="BB13" s="620"/>
      <c r="BC13" s="620"/>
      <c r="BD13" s="620"/>
      <c r="BE13" s="620"/>
      <c r="BF13" s="621"/>
      <c r="BG13" s="622">
        <v>1115334</v>
      </c>
      <c r="BH13" s="623"/>
      <c r="BI13" s="623"/>
      <c r="BJ13" s="623"/>
      <c r="BK13" s="623"/>
      <c r="BL13" s="623"/>
      <c r="BM13" s="623"/>
      <c r="BN13" s="624"/>
      <c r="BO13" s="660">
        <v>52.2</v>
      </c>
      <c r="BP13" s="660"/>
      <c r="BQ13" s="660"/>
      <c r="BR13" s="660"/>
      <c r="BS13" s="661" t="s">
        <v>122</v>
      </c>
      <c r="BT13" s="661"/>
      <c r="BU13" s="661"/>
      <c r="BV13" s="661"/>
      <c r="BW13" s="661"/>
      <c r="BX13" s="661"/>
      <c r="BY13" s="661"/>
      <c r="BZ13" s="661"/>
      <c r="CA13" s="661"/>
      <c r="CB13" s="696"/>
      <c r="CD13" s="619" t="s">
        <v>243</v>
      </c>
      <c r="CE13" s="620"/>
      <c r="CF13" s="620"/>
      <c r="CG13" s="620"/>
      <c r="CH13" s="620"/>
      <c r="CI13" s="620"/>
      <c r="CJ13" s="620"/>
      <c r="CK13" s="620"/>
      <c r="CL13" s="620"/>
      <c r="CM13" s="620"/>
      <c r="CN13" s="620"/>
      <c r="CO13" s="620"/>
      <c r="CP13" s="620"/>
      <c r="CQ13" s="621"/>
      <c r="CR13" s="622">
        <v>749565</v>
      </c>
      <c r="CS13" s="623"/>
      <c r="CT13" s="623"/>
      <c r="CU13" s="623"/>
      <c r="CV13" s="623"/>
      <c r="CW13" s="623"/>
      <c r="CX13" s="623"/>
      <c r="CY13" s="624"/>
      <c r="CZ13" s="660">
        <v>8.9</v>
      </c>
      <c r="DA13" s="660"/>
      <c r="DB13" s="660"/>
      <c r="DC13" s="660"/>
      <c r="DD13" s="628">
        <v>468575</v>
      </c>
      <c r="DE13" s="623"/>
      <c r="DF13" s="623"/>
      <c r="DG13" s="623"/>
      <c r="DH13" s="623"/>
      <c r="DI13" s="623"/>
      <c r="DJ13" s="623"/>
      <c r="DK13" s="623"/>
      <c r="DL13" s="623"/>
      <c r="DM13" s="623"/>
      <c r="DN13" s="623"/>
      <c r="DO13" s="623"/>
      <c r="DP13" s="624"/>
      <c r="DQ13" s="628">
        <v>333151</v>
      </c>
      <c r="DR13" s="623"/>
      <c r="DS13" s="623"/>
      <c r="DT13" s="623"/>
      <c r="DU13" s="623"/>
      <c r="DV13" s="623"/>
      <c r="DW13" s="623"/>
      <c r="DX13" s="623"/>
      <c r="DY13" s="623"/>
      <c r="DZ13" s="623"/>
      <c r="EA13" s="623"/>
      <c r="EB13" s="623"/>
      <c r="EC13" s="659"/>
    </row>
    <row r="14" spans="2:143" ht="11.25" customHeight="1" x14ac:dyDescent="0.15">
      <c r="B14" s="619" t="s">
        <v>244</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60" t="s">
        <v>122</v>
      </c>
      <c r="AA14" s="660"/>
      <c r="AB14" s="660"/>
      <c r="AC14" s="660"/>
      <c r="AD14" s="661" t="s">
        <v>122</v>
      </c>
      <c r="AE14" s="661"/>
      <c r="AF14" s="661"/>
      <c r="AG14" s="661"/>
      <c r="AH14" s="661"/>
      <c r="AI14" s="661"/>
      <c r="AJ14" s="661"/>
      <c r="AK14" s="661"/>
      <c r="AL14" s="625" t="s">
        <v>122</v>
      </c>
      <c r="AM14" s="626"/>
      <c r="AN14" s="626"/>
      <c r="AO14" s="662"/>
      <c r="AP14" s="619" t="s">
        <v>245</v>
      </c>
      <c r="AQ14" s="620"/>
      <c r="AR14" s="620"/>
      <c r="AS14" s="620"/>
      <c r="AT14" s="620"/>
      <c r="AU14" s="620"/>
      <c r="AV14" s="620"/>
      <c r="AW14" s="620"/>
      <c r="AX14" s="620"/>
      <c r="AY14" s="620"/>
      <c r="AZ14" s="620"/>
      <c r="BA14" s="620"/>
      <c r="BB14" s="620"/>
      <c r="BC14" s="620"/>
      <c r="BD14" s="620"/>
      <c r="BE14" s="620"/>
      <c r="BF14" s="621"/>
      <c r="BG14" s="622">
        <v>53822</v>
      </c>
      <c r="BH14" s="623"/>
      <c r="BI14" s="623"/>
      <c r="BJ14" s="623"/>
      <c r="BK14" s="623"/>
      <c r="BL14" s="623"/>
      <c r="BM14" s="623"/>
      <c r="BN14" s="624"/>
      <c r="BO14" s="660">
        <v>2.5</v>
      </c>
      <c r="BP14" s="660"/>
      <c r="BQ14" s="660"/>
      <c r="BR14" s="660"/>
      <c r="BS14" s="661" t="s">
        <v>122</v>
      </c>
      <c r="BT14" s="661"/>
      <c r="BU14" s="661"/>
      <c r="BV14" s="661"/>
      <c r="BW14" s="661"/>
      <c r="BX14" s="661"/>
      <c r="BY14" s="661"/>
      <c r="BZ14" s="661"/>
      <c r="CA14" s="661"/>
      <c r="CB14" s="696"/>
      <c r="CD14" s="619" t="s">
        <v>246</v>
      </c>
      <c r="CE14" s="620"/>
      <c r="CF14" s="620"/>
      <c r="CG14" s="620"/>
      <c r="CH14" s="620"/>
      <c r="CI14" s="620"/>
      <c r="CJ14" s="620"/>
      <c r="CK14" s="620"/>
      <c r="CL14" s="620"/>
      <c r="CM14" s="620"/>
      <c r="CN14" s="620"/>
      <c r="CO14" s="620"/>
      <c r="CP14" s="620"/>
      <c r="CQ14" s="621"/>
      <c r="CR14" s="622">
        <v>371964</v>
      </c>
      <c r="CS14" s="623"/>
      <c r="CT14" s="623"/>
      <c r="CU14" s="623"/>
      <c r="CV14" s="623"/>
      <c r="CW14" s="623"/>
      <c r="CX14" s="623"/>
      <c r="CY14" s="624"/>
      <c r="CZ14" s="660">
        <v>4.4000000000000004</v>
      </c>
      <c r="DA14" s="660"/>
      <c r="DB14" s="660"/>
      <c r="DC14" s="660"/>
      <c r="DD14" s="628">
        <v>90936</v>
      </c>
      <c r="DE14" s="623"/>
      <c r="DF14" s="623"/>
      <c r="DG14" s="623"/>
      <c r="DH14" s="623"/>
      <c r="DI14" s="623"/>
      <c r="DJ14" s="623"/>
      <c r="DK14" s="623"/>
      <c r="DL14" s="623"/>
      <c r="DM14" s="623"/>
      <c r="DN14" s="623"/>
      <c r="DO14" s="623"/>
      <c r="DP14" s="624"/>
      <c r="DQ14" s="628">
        <v>288553</v>
      </c>
      <c r="DR14" s="623"/>
      <c r="DS14" s="623"/>
      <c r="DT14" s="623"/>
      <c r="DU14" s="623"/>
      <c r="DV14" s="623"/>
      <c r="DW14" s="623"/>
      <c r="DX14" s="623"/>
      <c r="DY14" s="623"/>
      <c r="DZ14" s="623"/>
      <c r="EA14" s="623"/>
      <c r="EB14" s="623"/>
      <c r="EC14" s="659"/>
    </row>
    <row r="15" spans="2:143" ht="11.25" customHeight="1" x14ac:dyDescent="0.15">
      <c r="B15" s="619" t="s">
        <v>247</v>
      </c>
      <c r="C15" s="620"/>
      <c r="D15" s="620"/>
      <c r="E15" s="620"/>
      <c r="F15" s="620"/>
      <c r="G15" s="620"/>
      <c r="H15" s="620"/>
      <c r="I15" s="620"/>
      <c r="J15" s="620"/>
      <c r="K15" s="620"/>
      <c r="L15" s="620"/>
      <c r="M15" s="620"/>
      <c r="N15" s="620"/>
      <c r="O15" s="620"/>
      <c r="P15" s="620"/>
      <c r="Q15" s="621"/>
      <c r="R15" s="622">
        <v>5192</v>
      </c>
      <c r="S15" s="623"/>
      <c r="T15" s="623"/>
      <c r="U15" s="623"/>
      <c r="V15" s="623"/>
      <c r="W15" s="623"/>
      <c r="X15" s="623"/>
      <c r="Y15" s="624"/>
      <c r="Z15" s="660">
        <v>0.1</v>
      </c>
      <c r="AA15" s="660"/>
      <c r="AB15" s="660"/>
      <c r="AC15" s="660"/>
      <c r="AD15" s="661">
        <v>5192</v>
      </c>
      <c r="AE15" s="661"/>
      <c r="AF15" s="661"/>
      <c r="AG15" s="661"/>
      <c r="AH15" s="661"/>
      <c r="AI15" s="661"/>
      <c r="AJ15" s="661"/>
      <c r="AK15" s="661"/>
      <c r="AL15" s="625">
        <v>0.1</v>
      </c>
      <c r="AM15" s="626"/>
      <c r="AN15" s="626"/>
      <c r="AO15" s="662"/>
      <c r="AP15" s="619" t="s">
        <v>248</v>
      </c>
      <c r="AQ15" s="620"/>
      <c r="AR15" s="620"/>
      <c r="AS15" s="620"/>
      <c r="AT15" s="620"/>
      <c r="AU15" s="620"/>
      <c r="AV15" s="620"/>
      <c r="AW15" s="620"/>
      <c r="AX15" s="620"/>
      <c r="AY15" s="620"/>
      <c r="AZ15" s="620"/>
      <c r="BA15" s="620"/>
      <c r="BB15" s="620"/>
      <c r="BC15" s="620"/>
      <c r="BD15" s="620"/>
      <c r="BE15" s="620"/>
      <c r="BF15" s="621"/>
      <c r="BG15" s="622">
        <v>159459</v>
      </c>
      <c r="BH15" s="623"/>
      <c r="BI15" s="623"/>
      <c r="BJ15" s="623"/>
      <c r="BK15" s="623"/>
      <c r="BL15" s="623"/>
      <c r="BM15" s="623"/>
      <c r="BN15" s="624"/>
      <c r="BO15" s="660">
        <v>7.5</v>
      </c>
      <c r="BP15" s="660"/>
      <c r="BQ15" s="660"/>
      <c r="BR15" s="660"/>
      <c r="BS15" s="661" t="s">
        <v>122</v>
      </c>
      <c r="BT15" s="661"/>
      <c r="BU15" s="661"/>
      <c r="BV15" s="661"/>
      <c r="BW15" s="661"/>
      <c r="BX15" s="661"/>
      <c r="BY15" s="661"/>
      <c r="BZ15" s="661"/>
      <c r="CA15" s="661"/>
      <c r="CB15" s="696"/>
      <c r="CD15" s="619" t="s">
        <v>249</v>
      </c>
      <c r="CE15" s="620"/>
      <c r="CF15" s="620"/>
      <c r="CG15" s="620"/>
      <c r="CH15" s="620"/>
      <c r="CI15" s="620"/>
      <c r="CJ15" s="620"/>
      <c r="CK15" s="620"/>
      <c r="CL15" s="620"/>
      <c r="CM15" s="620"/>
      <c r="CN15" s="620"/>
      <c r="CO15" s="620"/>
      <c r="CP15" s="620"/>
      <c r="CQ15" s="621"/>
      <c r="CR15" s="622">
        <v>1497276</v>
      </c>
      <c r="CS15" s="623"/>
      <c r="CT15" s="623"/>
      <c r="CU15" s="623"/>
      <c r="CV15" s="623"/>
      <c r="CW15" s="623"/>
      <c r="CX15" s="623"/>
      <c r="CY15" s="624"/>
      <c r="CZ15" s="660">
        <v>17.7</v>
      </c>
      <c r="DA15" s="660"/>
      <c r="DB15" s="660"/>
      <c r="DC15" s="660"/>
      <c r="DD15" s="628">
        <v>638229</v>
      </c>
      <c r="DE15" s="623"/>
      <c r="DF15" s="623"/>
      <c r="DG15" s="623"/>
      <c r="DH15" s="623"/>
      <c r="DI15" s="623"/>
      <c r="DJ15" s="623"/>
      <c r="DK15" s="623"/>
      <c r="DL15" s="623"/>
      <c r="DM15" s="623"/>
      <c r="DN15" s="623"/>
      <c r="DO15" s="623"/>
      <c r="DP15" s="624"/>
      <c r="DQ15" s="628">
        <v>744883</v>
      </c>
      <c r="DR15" s="623"/>
      <c r="DS15" s="623"/>
      <c r="DT15" s="623"/>
      <c r="DU15" s="623"/>
      <c r="DV15" s="623"/>
      <c r="DW15" s="623"/>
      <c r="DX15" s="623"/>
      <c r="DY15" s="623"/>
      <c r="DZ15" s="623"/>
      <c r="EA15" s="623"/>
      <c r="EB15" s="623"/>
      <c r="EC15" s="659"/>
    </row>
    <row r="16" spans="2:143" ht="11.25" customHeight="1" x14ac:dyDescent="0.15">
      <c r="B16" s="619" t="s">
        <v>250</v>
      </c>
      <c r="C16" s="620"/>
      <c r="D16" s="620"/>
      <c r="E16" s="620"/>
      <c r="F16" s="620"/>
      <c r="G16" s="620"/>
      <c r="H16" s="620"/>
      <c r="I16" s="620"/>
      <c r="J16" s="620"/>
      <c r="K16" s="620"/>
      <c r="L16" s="620"/>
      <c r="M16" s="620"/>
      <c r="N16" s="620"/>
      <c r="O16" s="620"/>
      <c r="P16" s="620"/>
      <c r="Q16" s="621"/>
      <c r="R16" s="622">
        <v>35113</v>
      </c>
      <c r="S16" s="623"/>
      <c r="T16" s="623"/>
      <c r="U16" s="623"/>
      <c r="V16" s="623"/>
      <c r="W16" s="623"/>
      <c r="X16" s="623"/>
      <c r="Y16" s="624"/>
      <c r="Z16" s="660">
        <v>0.4</v>
      </c>
      <c r="AA16" s="660"/>
      <c r="AB16" s="660"/>
      <c r="AC16" s="660"/>
      <c r="AD16" s="661">
        <v>35113</v>
      </c>
      <c r="AE16" s="661"/>
      <c r="AF16" s="661"/>
      <c r="AG16" s="661"/>
      <c r="AH16" s="661"/>
      <c r="AI16" s="661"/>
      <c r="AJ16" s="661"/>
      <c r="AK16" s="661"/>
      <c r="AL16" s="625">
        <v>0.7</v>
      </c>
      <c r="AM16" s="626"/>
      <c r="AN16" s="626"/>
      <c r="AO16" s="662"/>
      <c r="AP16" s="619" t="s">
        <v>251</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60" t="s">
        <v>122</v>
      </c>
      <c r="BP16" s="660"/>
      <c r="BQ16" s="660"/>
      <c r="BR16" s="660"/>
      <c r="BS16" s="661" t="s">
        <v>122</v>
      </c>
      <c r="BT16" s="661"/>
      <c r="BU16" s="661"/>
      <c r="BV16" s="661"/>
      <c r="BW16" s="661"/>
      <c r="BX16" s="661"/>
      <c r="BY16" s="661"/>
      <c r="BZ16" s="661"/>
      <c r="CA16" s="661"/>
      <c r="CB16" s="696"/>
      <c r="CD16" s="619" t="s">
        <v>252</v>
      </c>
      <c r="CE16" s="620"/>
      <c r="CF16" s="620"/>
      <c r="CG16" s="620"/>
      <c r="CH16" s="620"/>
      <c r="CI16" s="620"/>
      <c r="CJ16" s="620"/>
      <c r="CK16" s="620"/>
      <c r="CL16" s="620"/>
      <c r="CM16" s="620"/>
      <c r="CN16" s="620"/>
      <c r="CO16" s="620"/>
      <c r="CP16" s="620"/>
      <c r="CQ16" s="621"/>
      <c r="CR16" s="622">
        <v>46329</v>
      </c>
      <c r="CS16" s="623"/>
      <c r="CT16" s="623"/>
      <c r="CU16" s="623"/>
      <c r="CV16" s="623"/>
      <c r="CW16" s="623"/>
      <c r="CX16" s="623"/>
      <c r="CY16" s="624"/>
      <c r="CZ16" s="660">
        <v>0.5</v>
      </c>
      <c r="DA16" s="660"/>
      <c r="DB16" s="660"/>
      <c r="DC16" s="660"/>
      <c r="DD16" s="628" t="s">
        <v>122</v>
      </c>
      <c r="DE16" s="623"/>
      <c r="DF16" s="623"/>
      <c r="DG16" s="623"/>
      <c r="DH16" s="623"/>
      <c r="DI16" s="623"/>
      <c r="DJ16" s="623"/>
      <c r="DK16" s="623"/>
      <c r="DL16" s="623"/>
      <c r="DM16" s="623"/>
      <c r="DN16" s="623"/>
      <c r="DO16" s="623"/>
      <c r="DP16" s="624"/>
      <c r="DQ16" s="628">
        <v>2439</v>
      </c>
      <c r="DR16" s="623"/>
      <c r="DS16" s="623"/>
      <c r="DT16" s="623"/>
      <c r="DU16" s="623"/>
      <c r="DV16" s="623"/>
      <c r="DW16" s="623"/>
      <c r="DX16" s="623"/>
      <c r="DY16" s="623"/>
      <c r="DZ16" s="623"/>
      <c r="EA16" s="623"/>
      <c r="EB16" s="623"/>
      <c r="EC16" s="659"/>
    </row>
    <row r="17" spans="2:133" ht="11.25" customHeight="1" x14ac:dyDescent="0.15">
      <c r="B17" s="619" t="s">
        <v>253</v>
      </c>
      <c r="C17" s="620"/>
      <c r="D17" s="620"/>
      <c r="E17" s="620"/>
      <c r="F17" s="620"/>
      <c r="G17" s="620"/>
      <c r="H17" s="620"/>
      <c r="I17" s="620"/>
      <c r="J17" s="620"/>
      <c r="K17" s="620"/>
      <c r="L17" s="620"/>
      <c r="M17" s="620"/>
      <c r="N17" s="620"/>
      <c r="O17" s="620"/>
      <c r="P17" s="620"/>
      <c r="Q17" s="621"/>
      <c r="R17" s="622">
        <v>67957</v>
      </c>
      <c r="S17" s="623"/>
      <c r="T17" s="623"/>
      <c r="U17" s="623"/>
      <c r="V17" s="623"/>
      <c r="W17" s="623"/>
      <c r="X17" s="623"/>
      <c r="Y17" s="624"/>
      <c r="Z17" s="660">
        <v>0.8</v>
      </c>
      <c r="AA17" s="660"/>
      <c r="AB17" s="660"/>
      <c r="AC17" s="660"/>
      <c r="AD17" s="661">
        <v>67957</v>
      </c>
      <c r="AE17" s="661"/>
      <c r="AF17" s="661"/>
      <c r="AG17" s="661"/>
      <c r="AH17" s="661"/>
      <c r="AI17" s="661"/>
      <c r="AJ17" s="661"/>
      <c r="AK17" s="661"/>
      <c r="AL17" s="625">
        <v>1.4</v>
      </c>
      <c r="AM17" s="626"/>
      <c r="AN17" s="626"/>
      <c r="AO17" s="662"/>
      <c r="AP17" s="619" t="s">
        <v>254</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696"/>
      <c r="CD17" s="619" t="s">
        <v>255</v>
      </c>
      <c r="CE17" s="620"/>
      <c r="CF17" s="620"/>
      <c r="CG17" s="620"/>
      <c r="CH17" s="620"/>
      <c r="CI17" s="620"/>
      <c r="CJ17" s="620"/>
      <c r="CK17" s="620"/>
      <c r="CL17" s="620"/>
      <c r="CM17" s="620"/>
      <c r="CN17" s="620"/>
      <c r="CO17" s="620"/>
      <c r="CP17" s="620"/>
      <c r="CQ17" s="621"/>
      <c r="CR17" s="622">
        <v>584987</v>
      </c>
      <c r="CS17" s="623"/>
      <c r="CT17" s="623"/>
      <c r="CU17" s="623"/>
      <c r="CV17" s="623"/>
      <c r="CW17" s="623"/>
      <c r="CX17" s="623"/>
      <c r="CY17" s="624"/>
      <c r="CZ17" s="660">
        <v>6.9</v>
      </c>
      <c r="DA17" s="660"/>
      <c r="DB17" s="660"/>
      <c r="DC17" s="660"/>
      <c r="DD17" s="628" t="s">
        <v>122</v>
      </c>
      <c r="DE17" s="623"/>
      <c r="DF17" s="623"/>
      <c r="DG17" s="623"/>
      <c r="DH17" s="623"/>
      <c r="DI17" s="623"/>
      <c r="DJ17" s="623"/>
      <c r="DK17" s="623"/>
      <c r="DL17" s="623"/>
      <c r="DM17" s="623"/>
      <c r="DN17" s="623"/>
      <c r="DO17" s="623"/>
      <c r="DP17" s="624"/>
      <c r="DQ17" s="628">
        <v>580972</v>
      </c>
      <c r="DR17" s="623"/>
      <c r="DS17" s="623"/>
      <c r="DT17" s="623"/>
      <c r="DU17" s="623"/>
      <c r="DV17" s="623"/>
      <c r="DW17" s="623"/>
      <c r="DX17" s="623"/>
      <c r="DY17" s="623"/>
      <c r="DZ17" s="623"/>
      <c r="EA17" s="623"/>
      <c r="EB17" s="623"/>
      <c r="EC17" s="659"/>
    </row>
    <row r="18" spans="2:133" ht="11.25" customHeight="1" x14ac:dyDescent="0.15">
      <c r="B18" s="619" t="s">
        <v>256</v>
      </c>
      <c r="C18" s="620"/>
      <c r="D18" s="620"/>
      <c r="E18" s="620"/>
      <c r="F18" s="620"/>
      <c r="G18" s="620"/>
      <c r="H18" s="620"/>
      <c r="I18" s="620"/>
      <c r="J18" s="620"/>
      <c r="K18" s="620"/>
      <c r="L18" s="620"/>
      <c r="M18" s="620"/>
      <c r="N18" s="620"/>
      <c r="O18" s="620"/>
      <c r="P18" s="620"/>
      <c r="Q18" s="621"/>
      <c r="R18" s="622">
        <v>11459</v>
      </c>
      <c r="S18" s="623"/>
      <c r="T18" s="623"/>
      <c r="U18" s="623"/>
      <c r="V18" s="623"/>
      <c r="W18" s="623"/>
      <c r="X18" s="623"/>
      <c r="Y18" s="624"/>
      <c r="Z18" s="660">
        <v>0.1</v>
      </c>
      <c r="AA18" s="660"/>
      <c r="AB18" s="660"/>
      <c r="AC18" s="660"/>
      <c r="AD18" s="661">
        <v>11459</v>
      </c>
      <c r="AE18" s="661"/>
      <c r="AF18" s="661"/>
      <c r="AG18" s="661"/>
      <c r="AH18" s="661"/>
      <c r="AI18" s="661"/>
      <c r="AJ18" s="661"/>
      <c r="AK18" s="661"/>
      <c r="AL18" s="625">
        <v>0.2</v>
      </c>
      <c r="AM18" s="626"/>
      <c r="AN18" s="626"/>
      <c r="AO18" s="662"/>
      <c r="AP18" s="619" t="s">
        <v>257</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696"/>
      <c r="CD18" s="619" t="s">
        <v>258</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25" customHeight="1" x14ac:dyDescent="0.15">
      <c r="B19" s="619" t="s">
        <v>259</v>
      </c>
      <c r="C19" s="620"/>
      <c r="D19" s="620"/>
      <c r="E19" s="620"/>
      <c r="F19" s="620"/>
      <c r="G19" s="620"/>
      <c r="H19" s="620"/>
      <c r="I19" s="620"/>
      <c r="J19" s="620"/>
      <c r="K19" s="620"/>
      <c r="L19" s="620"/>
      <c r="M19" s="620"/>
      <c r="N19" s="620"/>
      <c r="O19" s="620"/>
      <c r="P19" s="620"/>
      <c r="Q19" s="621"/>
      <c r="R19" s="622">
        <v>56498</v>
      </c>
      <c r="S19" s="623"/>
      <c r="T19" s="623"/>
      <c r="U19" s="623"/>
      <c r="V19" s="623"/>
      <c r="W19" s="623"/>
      <c r="X19" s="623"/>
      <c r="Y19" s="624"/>
      <c r="Z19" s="660">
        <v>0.6</v>
      </c>
      <c r="AA19" s="660"/>
      <c r="AB19" s="660"/>
      <c r="AC19" s="660"/>
      <c r="AD19" s="661">
        <v>56498</v>
      </c>
      <c r="AE19" s="661"/>
      <c r="AF19" s="661"/>
      <c r="AG19" s="661"/>
      <c r="AH19" s="661"/>
      <c r="AI19" s="661"/>
      <c r="AJ19" s="661"/>
      <c r="AK19" s="661"/>
      <c r="AL19" s="625">
        <v>1.2</v>
      </c>
      <c r="AM19" s="626"/>
      <c r="AN19" s="626"/>
      <c r="AO19" s="662"/>
      <c r="AP19" s="619" t="s">
        <v>260</v>
      </c>
      <c r="AQ19" s="620"/>
      <c r="AR19" s="620"/>
      <c r="AS19" s="620"/>
      <c r="AT19" s="620"/>
      <c r="AU19" s="620"/>
      <c r="AV19" s="620"/>
      <c r="AW19" s="620"/>
      <c r="AX19" s="620"/>
      <c r="AY19" s="620"/>
      <c r="AZ19" s="620"/>
      <c r="BA19" s="620"/>
      <c r="BB19" s="620"/>
      <c r="BC19" s="620"/>
      <c r="BD19" s="620"/>
      <c r="BE19" s="620"/>
      <c r="BF19" s="621"/>
      <c r="BG19" s="622">
        <v>7737</v>
      </c>
      <c r="BH19" s="623"/>
      <c r="BI19" s="623"/>
      <c r="BJ19" s="623"/>
      <c r="BK19" s="623"/>
      <c r="BL19" s="623"/>
      <c r="BM19" s="623"/>
      <c r="BN19" s="624"/>
      <c r="BO19" s="660">
        <v>0.4</v>
      </c>
      <c r="BP19" s="660"/>
      <c r="BQ19" s="660"/>
      <c r="BR19" s="660"/>
      <c r="BS19" s="661" t="s">
        <v>122</v>
      </c>
      <c r="BT19" s="661"/>
      <c r="BU19" s="661"/>
      <c r="BV19" s="661"/>
      <c r="BW19" s="661"/>
      <c r="BX19" s="661"/>
      <c r="BY19" s="661"/>
      <c r="BZ19" s="661"/>
      <c r="CA19" s="661"/>
      <c r="CB19" s="696"/>
      <c r="CD19" s="619" t="s">
        <v>261</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25" customHeight="1" x14ac:dyDescent="0.15">
      <c r="B20" s="697" t="s">
        <v>262</v>
      </c>
      <c r="C20" s="698"/>
      <c r="D20" s="698"/>
      <c r="E20" s="698"/>
      <c r="F20" s="698"/>
      <c r="G20" s="698"/>
      <c r="H20" s="698"/>
      <c r="I20" s="698"/>
      <c r="J20" s="698"/>
      <c r="K20" s="698"/>
      <c r="L20" s="698"/>
      <c r="M20" s="698"/>
      <c r="N20" s="698"/>
      <c r="O20" s="698"/>
      <c r="P20" s="698"/>
      <c r="Q20" s="699"/>
      <c r="R20" s="622" t="s">
        <v>122</v>
      </c>
      <c r="S20" s="623"/>
      <c r="T20" s="623"/>
      <c r="U20" s="623"/>
      <c r="V20" s="623"/>
      <c r="W20" s="623"/>
      <c r="X20" s="623"/>
      <c r="Y20" s="624"/>
      <c r="Z20" s="660" t="s">
        <v>122</v>
      </c>
      <c r="AA20" s="660"/>
      <c r="AB20" s="660"/>
      <c r="AC20" s="660"/>
      <c r="AD20" s="661" t="s">
        <v>122</v>
      </c>
      <c r="AE20" s="661"/>
      <c r="AF20" s="661"/>
      <c r="AG20" s="661"/>
      <c r="AH20" s="661"/>
      <c r="AI20" s="661"/>
      <c r="AJ20" s="661"/>
      <c r="AK20" s="661"/>
      <c r="AL20" s="625" t="s">
        <v>122</v>
      </c>
      <c r="AM20" s="626"/>
      <c r="AN20" s="626"/>
      <c r="AO20" s="662"/>
      <c r="AP20" s="619" t="s">
        <v>263</v>
      </c>
      <c r="AQ20" s="620"/>
      <c r="AR20" s="620"/>
      <c r="AS20" s="620"/>
      <c r="AT20" s="620"/>
      <c r="AU20" s="620"/>
      <c r="AV20" s="620"/>
      <c r="AW20" s="620"/>
      <c r="AX20" s="620"/>
      <c r="AY20" s="620"/>
      <c r="AZ20" s="620"/>
      <c r="BA20" s="620"/>
      <c r="BB20" s="620"/>
      <c r="BC20" s="620"/>
      <c r="BD20" s="620"/>
      <c r="BE20" s="620"/>
      <c r="BF20" s="621"/>
      <c r="BG20" s="622">
        <v>7737</v>
      </c>
      <c r="BH20" s="623"/>
      <c r="BI20" s="623"/>
      <c r="BJ20" s="623"/>
      <c r="BK20" s="623"/>
      <c r="BL20" s="623"/>
      <c r="BM20" s="623"/>
      <c r="BN20" s="624"/>
      <c r="BO20" s="660">
        <v>0.4</v>
      </c>
      <c r="BP20" s="660"/>
      <c r="BQ20" s="660"/>
      <c r="BR20" s="660"/>
      <c r="BS20" s="661" t="s">
        <v>122</v>
      </c>
      <c r="BT20" s="661"/>
      <c r="BU20" s="661"/>
      <c r="BV20" s="661"/>
      <c r="BW20" s="661"/>
      <c r="BX20" s="661"/>
      <c r="BY20" s="661"/>
      <c r="BZ20" s="661"/>
      <c r="CA20" s="661"/>
      <c r="CB20" s="696"/>
      <c r="CD20" s="619" t="s">
        <v>264</v>
      </c>
      <c r="CE20" s="620"/>
      <c r="CF20" s="620"/>
      <c r="CG20" s="620"/>
      <c r="CH20" s="620"/>
      <c r="CI20" s="620"/>
      <c r="CJ20" s="620"/>
      <c r="CK20" s="620"/>
      <c r="CL20" s="620"/>
      <c r="CM20" s="620"/>
      <c r="CN20" s="620"/>
      <c r="CO20" s="620"/>
      <c r="CP20" s="620"/>
      <c r="CQ20" s="621"/>
      <c r="CR20" s="622">
        <v>8466352</v>
      </c>
      <c r="CS20" s="623"/>
      <c r="CT20" s="623"/>
      <c r="CU20" s="623"/>
      <c r="CV20" s="623"/>
      <c r="CW20" s="623"/>
      <c r="CX20" s="623"/>
      <c r="CY20" s="624"/>
      <c r="CZ20" s="660">
        <v>100</v>
      </c>
      <c r="DA20" s="660"/>
      <c r="DB20" s="660"/>
      <c r="DC20" s="660"/>
      <c r="DD20" s="628">
        <v>1897384</v>
      </c>
      <c r="DE20" s="623"/>
      <c r="DF20" s="623"/>
      <c r="DG20" s="623"/>
      <c r="DH20" s="623"/>
      <c r="DI20" s="623"/>
      <c r="DJ20" s="623"/>
      <c r="DK20" s="623"/>
      <c r="DL20" s="623"/>
      <c r="DM20" s="623"/>
      <c r="DN20" s="623"/>
      <c r="DO20" s="623"/>
      <c r="DP20" s="624"/>
      <c r="DQ20" s="628">
        <v>5074524</v>
      </c>
      <c r="DR20" s="623"/>
      <c r="DS20" s="623"/>
      <c r="DT20" s="623"/>
      <c r="DU20" s="623"/>
      <c r="DV20" s="623"/>
      <c r="DW20" s="623"/>
      <c r="DX20" s="623"/>
      <c r="DY20" s="623"/>
      <c r="DZ20" s="623"/>
      <c r="EA20" s="623"/>
      <c r="EB20" s="623"/>
      <c r="EC20" s="659"/>
    </row>
    <row r="21" spans="2:133" ht="11.25" customHeight="1" x14ac:dyDescent="0.15">
      <c r="B21" s="619" t="s">
        <v>265</v>
      </c>
      <c r="C21" s="620"/>
      <c r="D21" s="620"/>
      <c r="E21" s="620"/>
      <c r="F21" s="620"/>
      <c r="G21" s="620"/>
      <c r="H21" s="620"/>
      <c r="I21" s="620"/>
      <c r="J21" s="620"/>
      <c r="K21" s="620"/>
      <c r="L21" s="620"/>
      <c r="M21" s="620"/>
      <c r="N21" s="620"/>
      <c r="O21" s="620"/>
      <c r="P21" s="620"/>
      <c r="Q21" s="621"/>
      <c r="R21" s="622">
        <v>2179311</v>
      </c>
      <c r="S21" s="623"/>
      <c r="T21" s="623"/>
      <c r="U21" s="623"/>
      <c r="V21" s="623"/>
      <c r="W21" s="623"/>
      <c r="X21" s="623"/>
      <c r="Y21" s="624"/>
      <c r="Z21" s="660">
        <v>25</v>
      </c>
      <c r="AA21" s="660"/>
      <c r="AB21" s="660"/>
      <c r="AC21" s="660"/>
      <c r="AD21" s="661">
        <v>1972930</v>
      </c>
      <c r="AE21" s="661"/>
      <c r="AF21" s="661"/>
      <c r="AG21" s="661"/>
      <c r="AH21" s="661"/>
      <c r="AI21" s="661"/>
      <c r="AJ21" s="661"/>
      <c r="AK21" s="661"/>
      <c r="AL21" s="625">
        <v>41.9</v>
      </c>
      <c r="AM21" s="626"/>
      <c r="AN21" s="626"/>
      <c r="AO21" s="662"/>
      <c r="AP21" s="619" t="s">
        <v>266</v>
      </c>
      <c r="AQ21" s="700"/>
      <c r="AR21" s="700"/>
      <c r="AS21" s="700"/>
      <c r="AT21" s="700"/>
      <c r="AU21" s="700"/>
      <c r="AV21" s="700"/>
      <c r="AW21" s="700"/>
      <c r="AX21" s="700"/>
      <c r="AY21" s="700"/>
      <c r="AZ21" s="700"/>
      <c r="BA21" s="700"/>
      <c r="BB21" s="700"/>
      <c r="BC21" s="700"/>
      <c r="BD21" s="700"/>
      <c r="BE21" s="700"/>
      <c r="BF21" s="701"/>
      <c r="BG21" s="622">
        <v>7737</v>
      </c>
      <c r="BH21" s="623"/>
      <c r="BI21" s="623"/>
      <c r="BJ21" s="623"/>
      <c r="BK21" s="623"/>
      <c r="BL21" s="623"/>
      <c r="BM21" s="623"/>
      <c r="BN21" s="624"/>
      <c r="BO21" s="660">
        <v>0.4</v>
      </c>
      <c r="BP21" s="660"/>
      <c r="BQ21" s="660"/>
      <c r="BR21" s="660"/>
      <c r="BS21" s="661" t="s">
        <v>122</v>
      </c>
      <c r="BT21" s="661"/>
      <c r="BU21" s="661"/>
      <c r="BV21" s="661"/>
      <c r="BW21" s="661"/>
      <c r="BX21" s="661"/>
      <c r="BY21" s="661"/>
      <c r="BZ21" s="661"/>
      <c r="CA21" s="661"/>
      <c r="CB21" s="696"/>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267</v>
      </c>
      <c r="C22" s="620"/>
      <c r="D22" s="620"/>
      <c r="E22" s="620"/>
      <c r="F22" s="620"/>
      <c r="G22" s="620"/>
      <c r="H22" s="620"/>
      <c r="I22" s="620"/>
      <c r="J22" s="620"/>
      <c r="K22" s="620"/>
      <c r="L22" s="620"/>
      <c r="M22" s="620"/>
      <c r="N22" s="620"/>
      <c r="O22" s="620"/>
      <c r="P22" s="620"/>
      <c r="Q22" s="621"/>
      <c r="R22" s="622">
        <v>1972930</v>
      </c>
      <c r="S22" s="623"/>
      <c r="T22" s="623"/>
      <c r="U22" s="623"/>
      <c r="V22" s="623"/>
      <c r="W22" s="623"/>
      <c r="X22" s="623"/>
      <c r="Y22" s="624"/>
      <c r="Z22" s="660">
        <v>22.6</v>
      </c>
      <c r="AA22" s="660"/>
      <c r="AB22" s="660"/>
      <c r="AC22" s="660"/>
      <c r="AD22" s="661">
        <v>1972930</v>
      </c>
      <c r="AE22" s="661"/>
      <c r="AF22" s="661"/>
      <c r="AG22" s="661"/>
      <c r="AH22" s="661"/>
      <c r="AI22" s="661"/>
      <c r="AJ22" s="661"/>
      <c r="AK22" s="661"/>
      <c r="AL22" s="625">
        <v>41.9</v>
      </c>
      <c r="AM22" s="626"/>
      <c r="AN22" s="626"/>
      <c r="AO22" s="662"/>
      <c r="AP22" s="619" t="s">
        <v>268</v>
      </c>
      <c r="AQ22" s="700"/>
      <c r="AR22" s="700"/>
      <c r="AS22" s="700"/>
      <c r="AT22" s="700"/>
      <c r="AU22" s="700"/>
      <c r="AV22" s="700"/>
      <c r="AW22" s="700"/>
      <c r="AX22" s="700"/>
      <c r="AY22" s="700"/>
      <c r="AZ22" s="700"/>
      <c r="BA22" s="700"/>
      <c r="BB22" s="700"/>
      <c r="BC22" s="700"/>
      <c r="BD22" s="700"/>
      <c r="BE22" s="700"/>
      <c r="BF22" s="701"/>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696"/>
      <c r="CD22" s="674" t="s">
        <v>269</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15">
      <c r="B23" s="619" t="s">
        <v>270</v>
      </c>
      <c r="C23" s="620"/>
      <c r="D23" s="620"/>
      <c r="E23" s="620"/>
      <c r="F23" s="620"/>
      <c r="G23" s="620"/>
      <c r="H23" s="620"/>
      <c r="I23" s="620"/>
      <c r="J23" s="620"/>
      <c r="K23" s="620"/>
      <c r="L23" s="620"/>
      <c r="M23" s="620"/>
      <c r="N23" s="620"/>
      <c r="O23" s="620"/>
      <c r="P23" s="620"/>
      <c r="Q23" s="621"/>
      <c r="R23" s="622">
        <v>130852</v>
      </c>
      <c r="S23" s="623"/>
      <c r="T23" s="623"/>
      <c r="U23" s="623"/>
      <c r="V23" s="623"/>
      <c r="W23" s="623"/>
      <c r="X23" s="623"/>
      <c r="Y23" s="624"/>
      <c r="Z23" s="660">
        <v>1.5</v>
      </c>
      <c r="AA23" s="660"/>
      <c r="AB23" s="660"/>
      <c r="AC23" s="660"/>
      <c r="AD23" s="661" t="s">
        <v>122</v>
      </c>
      <c r="AE23" s="661"/>
      <c r="AF23" s="661"/>
      <c r="AG23" s="661"/>
      <c r="AH23" s="661"/>
      <c r="AI23" s="661"/>
      <c r="AJ23" s="661"/>
      <c r="AK23" s="661"/>
      <c r="AL23" s="625" t="s">
        <v>122</v>
      </c>
      <c r="AM23" s="626"/>
      <c r="AN23" s="626"/>
      <c r="AO23" s="662"/>
      <c r="AP23" s="619" t="s">
        <v>271</v>
      </c>
      <c r="AQ23" s="700"/>
      <c r="AR23" s="700"/>
      <c r="AS23" s="700"/>
      <c r="AT23" s="700"/>
      <c r="AU23" s="700"/>
      <c r="AV23" s="700"/>
      <c r="AW23" s="700"/>
      <c r="AX23" s="700"/>
      <c r="AY23" s="700"/>
      <c r="AZ23" s="700"/>
      <c r="BA23" s="700"/>
      <c r="BB23" s="700"/>
      <c r="BC23" s="700"/>
      <c r="BD23" s="700"/>
      <c r="BE23" s="700"/>
      <c r="BF23" s="701"/>
      <c r="BG23" s="622" t="s">
        <v>122</v>
      </c>
      <c r="BH23" s="623"/>
      <c r="BI23" s="623"/>
      <c r="BJ23" s="623"/>
      <c r="BK23" s="623"/>
      <c r="BL23" s="623"/>
      <c r="BM23" s="623"/>
      <c r="BN23" s="624"/>
      <c r="BO23" s="660" t="s">
        <v>122</v>
      </c>
      <c r="BP23" s="660"/>
      <c r="BQ23" s="660"/>
      <c r="BR23" s="660"/>
      <c r="BS23" s="661" t="s">
        <v>122</v>
      </c>
      <c r="BT23" s="661"/>
      <c r="BU23" s="661"/>
      <c r="BV23" s="661"/>
      <c r="BW23" s="661"/>
      <c r="BX23" s="661"/>
      <c r="BY23" s="661"/>
      <c r="BZ23" s="661"/>
      <c r="CA23" s="661"/>
      <c r="CB23" s="696"/>
      <c r="CD23" s="674" t="s">
        <v>211</v>
      </c>
      <c r="CE23" s="675"/>
      <c r="CF23" s="675"/>
      <c r="CG23" s="675"/>
      <c r="CH23" s="675"/>
      <c r="CI23" s="675"/>
      <c r="CJ23" s="675"/>
      <c r="CK23" s="675"/>
      <c r="CL23" s="675"/>
      <c r="CM23" s="675"/>
      <c r="CN23" s="675"/>
      <c r="CO23" s="675"/>
      <c r="CP23" s="675"/>
      <c r="CQ23" s="676"/>
      <c r="CR23" s="674" t="s">
        <v>272</v>
      </c>
      <c r="CS23" s="675"/>
      <c r="CT23" s="675"/>
      <c r="CU23" s="675"/>
      <c r="CV23" s="675"/>
      <c r="CW23" s="675"/>
      <c r="CX23" s="675"/>
      <c r="CY23" s="676"/>
      <c r="CZ23" s="674" t="s">
        <v>273</v>
      </c>
      <c r="DA23" s="675"/>
      <c r="DB23" s="675"/>
      <c r="DC23" s="676"/>
      <c r="DD23" s="674" t="s">
        <v>274</v>
      </c>
      <c r="DE23" s="675"/>
      <c r="DF23" s="675"/>
      <c r="DG23" s="675"/>
      <c r="DH23" s="675"/>
      <c r="DI23" s="675"/>
      <c r="DJ23" s="675"/>
      <c r="DK23" s="676"/>
      <c r="DL23" s="712" t="s">
        <v>275</v>
      </c>
      <c r="DM23" s="713"/>
      <c r="DN23" s="713"/>
      <c r="DO23" s="713"/>
      <c r="DP23" s="713"/>
      <c r="DQ23" s="713"/>
      <c r="DR23" s="713"/>
      <c r="DS23" s="713"/>
      <c r="DT23" s="713"/>
      <c r="DU23" s="713"/>
      <c r="DV23" s="714"/>
      <c r="DW23" s="674" t="s">
        <v>276</v>
      </c>
      <c r="DX23" s="675"/>
      <c r="DY23" s="675"/>
      <c r="DZ23" s="675"/>
      <c r="EA23" s="675"/>
      <c r="EB23" s="675"/>
      <c r="EC23" s="676"/>
    </row>
    <row r="24" spans="2:133" ht="11.25" customHeight="1" x14ac:dyDescent="0.15">
      <c r="B24" s="619" t="s">
        <v>277</v>
      </c>
      <c r="C24" s="620"/>
      <c r="D24" s="620"/>
      <c r="E24" s="620"/>
      <c r="F24" s="620"/>
      <c r="G24" s="620"/>
      <c r="H24" s="620"/>
      <c r="I24" s="620"/>
      <c r="J24" s="620"/>
      <c r="K24" s="620"/>
      <c r="L24" s="620"/>
      <c r="M24" s="620"/>
      <c r="N24" s="620"/>
      <c r="O24" s="620"/>
      <c r="P24" s="620"/>
      <c r="Q24" s="621"/>
      <c r="R24" s="622">
        <v>75529</v>
      </c>
      <c r="S24" s="623"/>
      <c r="T24" s="623"/>
      <c r="U24" s="623"/>
      <c r="V24" s="623"/>
      <c r="W24" s="623"/>
      <c r="X24" s="623"/>
      <c r="Y24" s="624"/>
      <c r="Z24" s="660">
        <v>0.9</v>
      </c>
      <c r="AA24" s="660"/>
      <c r="AB24" s="660"/>
      <c r="AC24" s="660"/>
      <c r="AD24" s="661" t="s">
        <v>122</v>
      </c>
      <c r="AE24" s="661"/>
      <c r="AF24" s="661"/>
      <c r="AG24" s="661"/>
      <c r="AH24" s="661"/>
      <c r="AI24" s="661"/>
      <c r="AJ24" s="661"/>
      <c r="AK24" s="661"/>
      <c r="AL24" s="625" t="s">
        <v>122</v>
      </c>
      <c r="AM24" s="626"/>
      <c r="AN24" s="626"/>
      <c r="AO24" s="662"/>
      <c r="AP24" s="619" t="s">
        <v>278</v>
      </c>
      <c r="AQ24" s="700"/>
      <c r="AR24" s="700"/>
      <c r="AS24" s="700"/>
      <c r="AT24" s="700"/>
      <c r="AU24" s="700"/>
      <c r="AV24" s="700"/>
      <c r="AW24" s="700"/>
      <c r="AX24" s="700"/>
      <c r="AY24" s="700"/>
      <c r="AZ24" s="700"/>
      <c r="BA24" s="700"/>
      <c r="BB24" s="700"/>
      <c r="BC24" s="700"/>
      <c r="BD24" s="700"/>
      <c r="BE24" s="700"/>
      <c r="BF24" s="701"/>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696"/>
      <c r="CD24" s="680" t="s">
        <v>279</v>
      </c>
      <c r="CE24" s="681"/>
      <c r="CF24" s="681"/>
      <c r="CG24" s="681"/>
      <c r="CH24" s="681"/>
      <c r="CI24" s="681"/>
      <c r="CJ24" s="681"/>
      <c r="CK24" s="681"/>
      <c r="CL24" s="681"/>
      <c r="CM24" s="681"/>
      <c r="CN24" s="681"/>
      <c r="CO24" s="681"/>
      <c r="CP24" s="681"/>
      <c r="CQ24" s="682"/>
      <c r="CR24" s="677">
        <v>2872232</v>
      </c>
      <c r="CS24" s="678"/>
      <c r="CT24" s="678"/>
      <c r="CU24" s="678"/>
      <c r="CV24" s="678"/>
      <c r="CW24" s="678"/>
      <c r="CX24" s="678"/>
      <c r="CY24" s="703"/>
      <c r="CZ24" s="704">
        <v>33.9</v>
      </c>
      <c r="DA24" s="686"/>
      <c r="DB24" s="686"/>
      <c r="DC24" s="706"/>
      <c r="DD24" s="702">
        <v>2047110</v>
      </c>
      <c r="DE24" s="678"/>
      <c r="DF24" s="678"/>
      <c r="DG24" s="678"/>
      <c r="DH24" s="678"/>
      <c r="DI24" s="678"/>
      <c r="DJ24" s="678"/>
      <c r="DK24" s="703"/>
      <c r="DL24" s="702">
        <v>1771614</v>
      </c>
      <c r="DM24" s="678"/>
      <c r="DN24" s="678"/>
      <c r="DO24" s="678"/>
      <c r="DP24" s="678"/>
      <c r="DQ24" s="678"/>
      <c r="DR24" s="678"/>
      <c r="DS24" s="678"/>
      <c r="DT24" s="678"/>
      <c r="DU24" s="678"/>
      <c r="DV24" s="703"/>
      <c r="DW24" s="704">
        <v>37.5</v>
      </c>
      <c r="DX24" s="686"/>
      <c r="DY24" s="686"/>
      <c r="DZ24" s="686"/>
      <c r="EA24" s="686"/>
      <c r="EB24" s="686"/>
      <c r="EC24" s="705"/>
    </row>
    <row r="25" spans="2:133" ht="11.25" customHeight="1" x14ac:dyDescent="0.15">
      <c r="B25" s="619" t="s">
        <v>280</v>
      </c>
      <c r="C25" s="620"/>
      <c r="D25" s="620"/>
      <c r="E25" s="620"/>
      <c r="F25" s="620"/>
      <c r="G25" s="620"/>
      <c r="H25" s="620"/>
      <c r="I25" s="620"/>
      <c r="J25" s="620"/>
      <c r="K25" s="620"/>
      <c r="L25" s="620"/>
      <c r="M25" s="620"/>
      <c r="N25" s="620"/>
      <c r="O25" s="620"/>
      <c r="P25" s="620"/>
      <c r="Q25" s="621"/>
      <c r="R25" s="622">
        <v>4902751</v>
      </c>
      <c r="S25" s="623"/>
      <c r="T25" s="623"/>
      <c r="U25" s="623"/>
      <c r="V25" s="623"/>
      <c r="W25" s="623"/>
      <c r="X25" s="623"/>
      <c r="Y25" s="624"/>
      <c r="Z25" s="660">
        <v>56.3</v>
      </c>
      <c r="AA25" s="660"/>
      <c r="AB25" s="660"/>
      <c r="AC25" s="660"/>
      <c r="AD25" s="661">
        <v>4696370</v>
      </c>
      <c r="AE25" s="661"/>
      <c r="AF25" s="661"/>
      <c r="AG25" s="661"/>
      <c r="AH25" s="661"/>
      <c r="AI25" s="661"/>
      <c r="AJ25" s="661"/>
      <c r="AK25" s="661"/>
      <c r="AL25" s="625">
        <v>99.8</v>
      </c>
      <c r="AM25" s="626"/>
      <c r="AN25" s="626"/>
      <c r="AO25" s="662"/>
      <c r="AP25" s="619" t="s">
        <v>281</v>
      </c>
      <c r="AQ25" s="700"/>
      <c r="AR25" s="700"/>
      <c r="AS25" s="700"/>
      <c r="AT25" s="700"/>
      <c r="AU25" s="700"/>
      <c r="AV25" s="700"/>
      <c r="AW25" s="700"/>
      <c r="AX25" s="700"/>
      <c r="AY25" s="700"/>
      <c r="AZ25" s="700"/>
      <c r="BA25" s="700"/>
      <c r="BB25" s="700"/>
      <c r="BC25" s="700"/>
      <c r="BD25" s="700"/>
      <c r="BE25" s="700"/>
      <c r="BF25" s="701"/>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696"/>
      <c r="CD25" s="619" t="s">
        <v>282</v>
      </c>
      <c r="CE25" s="620"/>
      <c r="CF25" s="620"/>
      <c r="CG25" s="620"/>
      <c r="CH25" s="620"/>
      <c r="CI25" s="620"/>
      <c r="CJ25" s="620"/>
      <c r="CK25" s="620"/>
      <c r="CL25" s="620"/>
      <c r="CM25" s="620"/>
      <c r="CN25" s="620"/>
      <c r="CO25" s="620"/>
      <c r="CP25" s="620"/>
      <c r="CQ25" s="621"/>
      <c r="CR25" s="622">
        <v>1220511</v>
      </c>
      <c r="CS25" s="635"/>
      <c r="CT25" s="635"/>
      <c r="CU25" s="635"/>
      <c r="CV25" s="635"/>
      <c r="CW25" s="635"/>
      <c r="CX25" s="635"/>
      <c r="CY25" s="636"/>
      <c r="CZ25" s="625">
        <v>14.4</v>
      </c>
      <c r="DA25" s="637"/>
      <c r="DB25" s="637"/>
      <c r="DC25" s="638"/>
      <c r="DD25" s="628">
        <v>1104677</v>
      </c>
      <c r="DE25" s="635"/>
      <c r="DF25" s="635"/>
      <c r="DG25" s="635"/>
      <c r="DH25" s="635"/>
      <c r="DI25" s="635"/>
      <c r="DJ25" s="635"/>
      <c r="DK25" s="636"/>
      <c r="DL25" s="628">
        <v>974631</v>
      </c>
      <c r="DM25" s="635"/>
      <c r="DN25" s="635"/>
      <c r="DO25" s="635"/>
      <c r="DP25" s="635"/>
      <c r="DQ25" s="635"/>
      <c r="DR25" s="635"/>
      <c r="DS25" s="635"/>
      <c r="DT25" s="635"/>
      <c r="DU25" s="635"/>
      <c r="DV25" s="636"/>
      <c r="DW25" s="625">
        <v>20.6</v>
      </c>
      <c r="DX25" s="637"/>
      <c r="DY25" s="637"/>
      <c r="DZ25" s="637"/>
      <c r="EA25" s="637"/>
      <c r="EB25" s="637"/>
      <c r="EC25" s="649"/>
    </row>
    <row r="26" spans="2:133" ht="11.25" customHeight="1" x14ac:dyDescent="0.15">
      <c r="B26" s="619" t="s">
        <v>283</v>
      </c>
      <c r="C26" s="620"/>
      <c r="D26" s="620"/>
      <c r="E26" s="620"/>
      <c r="F26" s="620"/>
      <c r="G26" s="620"/>
      <c r="H26" s="620"/>
      <c r="I26" s="620"/>
      <c r="J26" s="620"/>
      <c r="K26" s="620"/>
      <c r="L26" s="620"/>
      <c r="M26" s="620"/>
      <c r="N26" s="620"/>
      <c r="O26" s="620"/>
      <c r="P26" s="620"/>
      <c r="Q26" s="621"/>
      <c r="R26" s="622">
        <v>727</v>
      </c>
      <c r="S26" s="623"/>
      <c r="T26" s="623"/>
      <c r="U26" s="623"/>
      <c r="V26" s="623"/>
      <c r="W26" s="623"/>
      <c r="X26" s="623"/>
      <c r="Y26" s="624"/>
      <c r="Z26" s="660">
        <v>0</v>
      </c>
      <c r="AA26" s="660"/>
      <c r="AB26" s="660"/>
      <c r="AC26" s="660"/>
      <c r="AD26" s="661">
        <v>727</v>
      </c>
      <c r="AE26" s="661"/>
      <c r="AF26" s="661"/>
      <c r="AG26" s="661"/>
      <c r="AH26" s="661"/>
      <c r="AI26" s="661"/>
      <c r="AJ26" s="661"/>
      <c r="AK26" s="661"/>
      <c r="AL26" s="625">
        <v>0</v>
      </c>
      <c r="AM26" s="626"/>
      <c r="AN26" s="626"/>
      <c r="AO26" s="662"/>
      <c r="AP26" s="619" t="s">
        <v>284</v>
      </c>
      <c r="AQ26" s="700"/>
      <c r="AR26" s="700"/>
      <c r="AS26" s="700"/>
      <c r="AT26" s="700"/>
      <c r="AU26" s="700"/>
      <c r="AV26" s="700"/>
      <c r="AW26" s="700"/>
      <c r="AX26" s="700"/>
      <c r="AY26" s="700"/>
      <c r="AZ26" s="700"/>
      <c r="BA26" s="700"/>
      <c r="BB26" s="700"/>
      <c r="BC26" s="700"/>
      <c r="BD26" s="700"/>
      <c r="BE26" s="700"/>
      <c r="BF26" s="701"/>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696"/>
      <c r="CD26" s="619" t="s">
        <v>285</v>
      </c>
      <c r="CE26" s="620"/>
      <c r="CF26" s="620"/>
      <c r="CG26" s="620"/>
      <c r="CH26" s="620"/>
      <c r="CI26" s="620"/>
      <c r="CJ26" s="620"/>
      <c r="CK26" s="620"/>
      <c r="CL26" s="620"/>
      <c r="CM26" s="620"/>
      <c r="CN26" s="620"/>
      <c r="CO26" s="620"/>
      <c r="CP26" s="620"/>
      <c r="CQ26" s="621"/>
      <c r="CR26" s="622">
        <v>657031</v>
      </c>
      <c r="CS26" s="623"/>
      <c r="CT26" s="623"/>
      <c r="CU26" s="623"/>
      <c r="CV26" s="623"/>
      <c r="CW26" s="623"/>
      <c r="CX26" s="623"/>
      <c r="CY26" s="624"/>
      <c r="CZ26" s="625">
        <v>7.8</v>
      </c>
      <c r="DA26" s="637"/>
      <c r="DB26" s="637"/>
      <c r="DC26" s="638"/>
      <c r="DD26" s="628">
        <v>633480</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25" customHeight="1" x14ac:dyDescent="0.15">
      <c r="B27" s="619" t="s">
        <v>286</v>
      </c>
      <c r="C27" s="620"/>
      <c r="D27" s="620"/>
      <c r="E27" s="620"/>
      <c r="F27" s="620"/>
      <c r="G27" s="620"/>
      <c r="H27" s="620"/>
      <c r="I27" s="620"/>
      <c r="J27" s="620"/>
      <c r="K27" s="620"/>
      <c r="L27" s="620"/>
      <c r="M27" s="620"/>
      <c r="N27" s="620"/>
      <c r="O27" s="620"/>
      <c r="P27" s="620"/>
      <c r="Q27" s="621"/>
      <c r="R27" s="622">
        <v>48440</v>
      </c>
      <c r="S27" s="623"/>
      <c r="T27" s="623"/>
      <c r="U27" s="623"/>
      <c r="V27" s="623"/>
      <c r="W27" s="623"/>
      <c r="X27" s="623"/>
      <c r="Y27" s="624"/>
      <c r="Z27" s="660">
        <v>0.6</v>
      </c>
      <c r="AA27" s="660"/>
      <c r="AB27" s="660"/>
      <c r="AC27" s="660"/>
      <c r="AD27" s="661" t="s">
        <v>122</v>
      </c>
      <c r="AE27" s="661"/>
      <c r="AF27" s="661"/>
      <c r="AG27" s="661"/>
      <c r="AH27" s="661"/>
      <c r="AI27" s="661"/>
      <c r="AJ27" s="661"/>
      <c r="AK27" s="661"/>
      <c r="AL27" s="625" t="s">
        <v>122</v>
      </c>
      <c r="AM27" s="626"/>
      <c r="AN27" s="626"/>
      <c r="AO27" s="662"/>
      <c r="AP27" s="619" t="s">
        <v>287</v>
      </c>
      <c r="AQ27" s="620"/>
      <c r="AR27" s="620"/>
      <c r="AS27" s="620"/>
      <c r="AT27" s="620"/>
      <c r="AU27" s="620"/>
      <c r="AV27" s="620"/>
      <c r="AW27" s="620"/>
      <c r="AX27" s="620"/>
      <c r="AY27" s="620"/>
      <c r="AZ27" s="620"/>
      <c r="BA27" s="620"/>
      <c r="BB27" s="620"/>
      <c r="BC27" s="620"/>
      <c r="BD27" s="620"/>
      <c r="BE27" s="620"/>
      <c r="BF27" s="621"/>
      <c r="BG27" s="622">
        <v>2136471</v>
      </c>
      <c r="BH27" s="623"/>
      <c r="BI27" s="623"/>
      <c r="BJ27" s="623"/>
      <c r="BK27" s="623"/>
      <c r="BL27" s="623"/>
      <c r="BM27" s="623"/>
      <c r="BN27" s="624"/>
      <c r="BO27" s="660">
        <v>100</v>
      </c>
      <c r="BP27" s="660"/>
      <c r="BQ27" s="660"/>
      <c r="BR27" s="660"/>
      <c r="BS27" s="661" t="s">
        <v>122</v>
      </c>
      <c r="BT27" s="661"/>
      <c r="BU27" s="661"/>
      <c r="BV27" s="661"/>
      <c r="BW27" s="661"/>
      <c r="BX27" s="661"/>
      <c r="BY27" s="661"/>
      <c r="BZ27" s="661"/>
      <c r="CA27" s="661"/>
      <c r="CB27" s="696"/>
      <c r="CD27" s="619" t="s">
        <v>288</v>
      </c>
      <c r="CE27" s="620"/>
      <c r="CF27" s="620"/>
      <c r="CG27" s="620"/>
      <c r="CH27" s="620"/>
      <c r="CI27" s="620"/>
      <c r="CJ27" s="620"/>
      <c r="CK27" s="620"/>
      <c r="CL27" s="620"/>
      <c r="CM27" s="620"/>
      <c r="CN27" s="620"/>
      <c r="CO27" s="620"/>
      <c r="CP27" s="620"/>
      <c r="CQ27" s="621"/>
      <c r="CR27" s="622">
        <v>1066734</v>
      </c>
      <c r="CS27" s="635"/>
      <c r="CT27" s="635"/>
      <c r="CU27" s="635"/>
      <c r="CV27" s="635"/>
      <c r="CW27" s="635"/>
      <c r="CX27" s="635"/>
      <c r="CY27" s="636"/>
      <c r="CZ27" s="625">
        <v>12.6</v>
      </c>
      <c r="DA27" s="637"/>
      <c r="DB27" s="637"/>
      <c r="DC27" s="638"/>
      <c r="DD27" s="628">
        <v>361461</v>
      </c>
      <c r="DE27" s="635"/>
      <c r="DF27" s="635"/>
      <c r="DG27" s="635"/>
      <c r="DH27" s="635"/>
      <c r="DI27" s="635"/>
      <c r="DJ27" s="635"/>
      <c r="DK27" s="636"/>
      <c r="DL27" s="628">
        <v>216011</v>
      </c>
      <c r="DM27" s="635"/>
      <c r="DN27" s="635"/>
      <c r="DO27" s="635"/>
      <c r="DP27" s="635"/>
      <c r="DQ27" s="635"/>
      <c r="DR27" s="635"/>
      <c r="DS27" s="635"/>
      <c r="DT27" s="635"/>
      <c r="DU27" s="635"/>
      <c r="DV27" s="636"/>
      <c r="DW27" s="625">
        <v>4.5999999999999996</v>
      </c>
      <c r="DX27" s="637"/>
      <c r="DY27" s="637"/>
      <c r="DZ27" s="637"/>
      <c r="EA27" s="637"/>
      <c r="EB27" s="637"/>
      <c r="EC27" s="649"/>
    </row>
    <row r="28" spans="2:133" ht="11.25" customHeight="1" x14ac:dyDescent="0.15">
      <c r="B28" s="619" t="s">
        <v>289</v>
      </c>
      <c r="C28" s="620"/>
      <c r="D28" s="620"/>
      <c r="E28" s="620"/>
      <c r="F28" s="620"/>
      <c r="G28" s="620"/>
      <c r="H28" s="620"/>
      <c r="I28" s="620"/>
      <c r="J28" s="620"/>
      <c r="K28" s="620"/>
      <c r="L28" s="620"/>
      <c r="M28" s="620"/>
      <c r="N28" s="620"/>
      <c r="O28" s="620"/>
      <c r="P28" s="620"/>
      <c r="Q28" s="621"/>
      <c r="R28" s="622">
        <v>44275</v>
      </c>
      <c r="S28" s="623"/>
      <c r="T28" s="623"/>
      <c r="U28" s="623"/>
      <c r="V28" s="623"/>
      <c r="W28" s="623"/>
      <c r="X28" s="623"/>
      <c r="Y28" s="624"/>
      <c r="Z28" s="660">
        <v>0.5</v>
      </c>
      <c r="AA28" s="660"/>
      <c r="AB28" s="660"/>
      <c r="AC28" s="660"/>
      <c r="AD28" s="661">
        <v>5163</v>
      </c>
      <c r="AE28" s="661"/>
      <c r="AF28" s="661"/>
      <c r="AG28" s="661"/>
      <c r="AH28" s="661"/>
      <c r="AI28" s="661"/>
      <c r="AJ28" s="661"/>
      <c r="AK28" s="661"/>
      <c r="AL28" s="625">
        <v>0.1</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290</v>
      </c>
      <c r="CE28" s="620"/>
      <c r="CF28" s="620"/>
      <c r="CG28" s="620"/>
      <c r="CH28" s="620"/>
      <c r="CI28" s="620"/>
      <c r="CJ28" s="620"/>
      <c r="CK28" s="620"/>
      <c r="CL28" s="620"/>
      <c r="CM28" s="620"/>
      <c r="CN28" s="620"/>
      <c r="CO28" s="620"/>
      <c r="CP28" s="620"/>
      <c r="CQ28" s="621"/>
      <c r="CR28" s="622">
        <v>584987</v>
      </c>
      <c r="CS28" s="623"/>
      <c r="CT28" s="623"/>
      <c r="CU28" s="623"/>
      <c r="CV28" s="623"/>
      <c r="CW28" s="623"/>
      <c r="CX28" s="623"/>
      <c r="CY28" s="624"/>
      <c r="CZ28" s="625">
        <v>6.9</v>
      </c>
      <c r="DA28" s="637"/>
      <c r="DB28" s="637"/>
      <c r="DC28" s="638"/>
      <c r="DD28" s="628">
        <v>580972</v>
      </c>
      <c r="DE28" s="623"/>
      <c r="DF28" s="623"/>
      <c r="DG28" s="623"/>
      <c r="DH28" s="623"/>
      <c r="DI28" s="623"/>
      <c r="DJ28" s="623"/>
      <c r="DK28" s="624"/>
      <c r="DL28" s="628">
        <v>580972</v>
      </c>
      <c r="DM28" s="623"/>
      <c r="DN28" s="623"/>
      <c r="DO28" s="623"/>
      <c r="DP28" s="623"/>
      <c r="DQ28" s="623"/>
      <c r="DR28" s="623"/>
      <c r="DS28" s="623"/>
      <c r="DT28" s="623"/>
      <c r="DU28" s="623"/>
      <c r="DV28" s="624"/>
      <c r="DW28" s="625">
        <v>12.3</v>
      </c>
      <c r="DX28" s="637"/>
      <c r="DY28" s="637"/>
      <c r="DZ28" s="637"/>
      <c r="EA28" s="637"/>
      <c r="EB28" s="637"/>
      <c r="EC28" s="649"/>
    </row>
    <row r="29" spans="2:133" ht="11.25" customHeight="1" x14ac:dyDescent="0.15">
      <c r="B29" s="619" t="s">
        <v>291</v>
      </c>
      <c r="C29" s="620"/>
      <c r="D29" s="620"/>
      <c r="E29" s="620"/>
      <c r="F29" s="620"/>
      <c r="G29" s="620"/>
      <c r="H29" s="620"/>
      <c r="I29" s="620"/>
      <c r="J29" s="620"/>
      <c r="K29" s="620"/>
      <c r="L29" s="620"/>
      <c r="M29" s="620"/>
      <c r="N29" s="620"/>
      <c r="O29" s="620"/>
      <c r="P29" s="620"/>
      <c r="Q29" s="621"/>
      <c r="R29" s="622">
        <v>6353</v>
      </c>
      <c r="S29" s="623"/>
      <c r="T29" s="623"/>
      <c r="U29" s="623"/>
      <c r="V29" s="623"/>
      <c r="W29" s="623"/>
      <c r="X29" s="623"/>
      <c r="Y29" s="624"/>
      <c r="Z29" s="660">
        <v>0.1</v>
      </c>
      <c r="AA29" s="660"/>
      <c r="AB29" s="660"/>
      <c r="AC29" s="660"/>
      <c r="AD29" s="661" t="s">
        <v>122</v>
      </c>
      <c r="AE29" s="661"/>
      <c r="AF29" s="661"/>
      <c r="AG29" s="661"/>
      <c r="AH29" s="661"/>
      <c r="AI29" s="661"/>
      <c r="AJ29" s="661"/>
      <c r="AK29" s="661"/>
      <c r="AL29" s="625" t="s">
        <v>122</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6"/>
      <c r="CD29" s="641" t="s">
        <v>292</v>
      </c>
      <c r="CE29" s="642"/>
      <c r="CF29" s="619" t="s">
        <v>66</v>
      </c>
      <c r="CG29" s="620"/>
      <c r="CH29" s="620"/>
      <c r="CI29" s="620"/>
      <c r="CJ29" s="620"/>
      <c r="CK29" s="620"/>
      <c r="CL29" s="620"/>
      <c r="CM29" s="620"/>
      <c r="CN29" s="620"/>
      <c r="CO29" s="620"/>
      <c r="CP29" s="620"/>
      <c r="CQ29" s="621"/>
      <c r="CR29" s="622">
        <v>584987</v>
      </c>
      <c r="CS29" s="635"/>
      <c r="CT29" s="635"/>
      <c r="CU29" s="635"/>
      <c r="CV29" s="635"/>
      <c r="CW29" s="635"/>
      <c r="CX29" s="635"/>
      <c r="CY29" s="636"/>
      <c r="CZ29" s="625">
        <v>6.9</v>
      </c>
      <c r="DA29" s="637"/>
      <c r="DB29" s="637"/>
      <c r="DC29" s="638"/>
      <c r="DD29" s="628">
        <v>580972</v>
      </c>
      <c r="DE29" s="635"/>
      <c r="DF29" s="635"/>
      <c r="DG29" s="635"/>
      <c r="DH29" s="635"/>
      <c r="DI29" s="635"/>
      <c r="DJ29" s="635"/>
      <c r="DK29" s="636"/>
      <c r="DL29" s="628">
        <v>580972</v>
      </c>
      <c r="DM29" s="635"/>
      <c r="DN29" s="635"/>
      <c r="DO29" s="635"/>
      <c r="DP29" s="635"/>
      <c r="DQ29" s="635"/>
      <c r="DR29" s="635"/>
      <c r="DS29" s="635"/>
      <c r="DT29" s="635"/>
      <c r="DU29" s="635"/>
      <c r="DV29" s="636"/>
      <c r="DW29" s="625">
        <v>12.3</v>
      </c>
      <c r="DX29" s="637"/>
      <c r="DY29" s="637"/>
      <c r="DZ29" s="637"/>
      <c r="EA29" s="637"/>
      <c r="EB29" s="637"/>
      <c r="EC29" s="649"/>
    </row>
    <row r="30" spans="2:133" ht="11.25" customHeight="1" x14ac:dyDescent="0.15">
      <c r="B30" s="619" t="s">
        <v>293</v>
      </c>
      <c r="C30" s="620"/>
      <c r="D30" s="620"/>
      <c r="E30" s="620"/>
      <c r="F30" s="620"/>
      <c r="G30" s="620"/>
      <c r="H30" s="620"/>
      <c r="I30" s="620"/>
      <c r="J30" s="620"/>
      <c r="K30" s="620"/>
      <c r="L30" s="620"/>
      <c r="M30" s="620"/>
      <c r="N30" s="620"/>
      <c r="O30" s="620"/>
      <c r="P30" s="620"/>
      <c r="Q30" s="621"/>
      <c r="R30" s="622">
        <v>975588</v>
      </c>
      <c r="S30" s="623"/>
      <c r="T30" s="623"/>
      <c r="U30" s="623"/>
      <c r="V30" s="623"/>
      <c r="W30" s="623"/>
      <c r="X30" s="623"/>
      <c r="Y30" s="624"/>
      <c r="Z30" s="660">
        <v>11.2</v>
      </c>
      <c r="AA30" s="660"/>
      <c r="AB30" s="660"/>
      <c r="AC30" s="660"/>
      <c r="AD30" s="661" t="s">
        <v>122</v>
      </c>
      <c r="AE30" s="661"/>
      <c r="AF30" s="661"/>
      <c r="AG30" s="661"/>
      <c r="AH30" s="661"/>
      <c r="AI30" s="661"/>
      <c r="AJ30" s="661"/>
      <c r="AK30" s="661"/>
      <c r="AL30" s="625" t="s">
        <v>122</v>
      </c>
      <c r="AM30" s="626"/>
      <c r="AN30" s="626"/>
      <c r="AO30" s="662"/>
      <c r="AP30" s="674" t="s">
        <v>211</v>
      </c>
      <c r="AQ30" s="675"/>
      <c r="AR30" s="675"/>
      <c r="AS30" s="675"/>
      <c r="AT30" s="675"/>
      <c r="AU30" s="675"/>
      <c r="AV30" s="675"/>
      <c r="AW30" s="675"/>
      <c r="AX30" s="675"/>
      <c r="AY30" s="675"/>
      <c r="AZ30" s="675"/>
      <c r="BA30" s="675"/>
      <c r="BB30" s="675"/>
      <c r="BC30" s="675"/>
      <c r="BD30" s="675"/>
      <c r="BE30" s="675"/>
      <c r="BF30" s="676"/>
      <c r="BG30" s="674" t="s">
        <v>294</v>
      </c>
      <c r="BH30" s="694"/>
      <c r="BI30" s="694"/>
      <c r="BJ30" s="694"/>
      <c r="BK30" s="694"/>
      <c r="BL30" s="694"/>
      <c r="BM30" s="694"/>
      <c r="BN30" s="694"/>
      <c r="BO30" s="694"/>
      <c r="BP30" s="694"/>
      <c r="BQ30" s="695"/>
      <c r="BR30" s="674" t="s">
        <v>295</v>
      </c>
      <c r="BS30" s="694"/>
      <c r="BT30" s="694"/>
      <c r="BU30" s="694"/>
      <c r="BV30" s="694"/>
      <c r="BW30" s="694"/>
      <c r="BX30" s="694"/>
      <c r="BY30" s="694"/>
      <c r="BZ30" s="694"/>
      <c r="CA30" s="694"/>
      <c r="CB30" s="695"/>
      <c r="CD30" s="643"/>
      <c r="CE30" s="644"/>
      <c r="CF30" s="619" t="s">
        <v>296</v>
      </c>
      <c r="CG30" s="620"/>
      <c r="CH30" s="620"/>
      <c r="CI30" s="620"/>
      <c r="CJ30" s="620"/>
      <c r="CK30" s="620"/>
      <c r="CL30" s="620"/>
      <c r="CM30" s="620"/>
      <c r="CN30" s="620"/>
      <c r="CO30" s="620"/>
      <c r="CP30" s="620"/>
      <c r="CQ30" s="621"/>
      <c r="CR30" s="622">
        <v>574420</v>
      </c>
      <c r="CS30" s="623"/>
      <c r="CT30" s="623"/>
      <c r="CU30" s="623"/>
      <c r="CV30" s="623"/>
      <c r="CW30" s="623"/>
      <c r="CX30" s="623"/>
      <c r="CY30" s="624"/>
      <c r="CZ30" s="625">
        <v>6.8</v>
      </c>
      <c r="DA30" s="637"/>
      <c r="DB30" s="637"/>
      <c r="DC30" s="638"/>
      <c r="DD30" s="628">
        <v>570405</v>
      </c>
      <c r="DE30" s="623"/>
      <c r="DF30" s="623"/>
      <c r="DG30" s="623"/>
      <c r="DH30" s="623"/>
      <c r="DI30" s="623"/>
      <c r="DJ30" s="623"/>
      <c r="DK30" s="624"/>
      <c r="DL30" s="628">
        <v>570405</v>
      </c>
      <c r="DM30" s="623"/>
      <c r="DN30" s="623"/>
      <c r="DO30" s="623"/>
      <c r="DP30" s="623"/>
      <c r="DQ30" s="623"/>
      <c r="DR30" s="623"/>
      <c r="DS30" s="623"/>
      <c r="DT30" s="623"/>
      <c r="DU30" s="623"/>
      <c r="DV30" s="624"/>
      <c r="DW30" s="625">
        <v>12.1</v>
      </c>
      <c r="DX30" s="637"/>
      <c r="DY30" s="637"/>
      <c r="DZ30" s="637"/>
      <c r="EA30" s="637"/>
      <c r="EB30" s="637"/>
      <c r="EC30" s="649"/>
    </row>
    <row r="31" spans="2:133" ht="11.25" customHeight="1" x14ac:dyDescent="0.15">
      <c r="B31" s="697" t="s">
        <v>297</v>
      </c>
      <c r="C31" s="698"/>
      <c r="D31" s="698"/>
      <c r="E31" s="698"/>
      <c r="F31" s="698"/>
      <c r="G31" s="698"/>
      <c r="H31" s="698"/>
      <c r="I31" s="698"/>
      <c r="J31" s="698"/>
      <c r="K31" s="698"/>
      <c r="L31" s="698"/>
      <c r="M31" s="698"/>
      <c r="N31" s="698"/>
      <c r="O31" s="698"/>
      <c r="P31" s="698"/>
      <c r="Q31" s="699"/>
      <c r="R31" s="622" t="s">
        <v>122</v>
      </c>
      <c r="S31" s="623"/>
      <c r="T31" s="623"/>
      <c r="U31" s="623"/>
      <c r="V31" s="623"/>
      <c r="W31" s="623"/>
      <c r="X31" s="623"/>
      <c r="Y31" s="624"/>
      <c r="Z31" s="660" t="s">
        <v>122</v>
      </c>
      <c r="AA31" s="660"/>
      <c r="AB31" s="660"/>
      <c r="AC31" s="660"/>
      <c r="AD31" s="661" t="s">
        <v>122</v>
      </c>
      <c r="AE31" s="661"/>
      <c r="AF31" s="661"/>
      <c r="AG31" s="661"/>
      <c r="AH31" s="661"/>
      <c r="AI31" s="661"/>
      <c r="AJ31" s="661"/>
      <c r="AK31" s="661"/>
      <c r="AL31" s="625" t="s">
        <v>122</v>
      </c>
      <c r="AM31" s="626"/>
      <c r="AN31" s="626"/>
      <c r="AO31" s="662"/>
      <c r="AP31" s="688" t="s">
        <v>298</v>
      </c>
      <c r="AQ31" s="689"/>
      <c r="AR31" s="689"/>
      <c r="AS31" s="689"/>
      <c r="AT31" s="690" t="s">
        <v>299</v>
      </c>
      <c r="AU31" s="206"/>
      <c r="AV31" s="206"/>
      <c r="AW31" s="206"/>
      <c r="AX31" s="680" t="s">
        <v>177</v>
      </c>
      <c r="AY31" s="681"/>
      <c r="AZ31" s="681"/>
      <c r="BA31" s="681"/>
      <c r="BB31" s="681"/>
      <c r="BC31" s="681"/>
      <c r="BD31" s="681"/>
      <c r="BE31" s="681"/>
      <c r="BF31" s="682"/>
      <c r="BG31" s="684">
        <v>99.4</v>
      </c>
      <c r="BH31" s="685"/>
      <c r="BI31" s="685"/>
      <c r="BJ31" s="685"/>
      <c r="BK31" s="685"/>
      <c r="BL31" s="685"/>
      <c r="BM31" s="686">
        <v>98</v>
      </c>
      <c r="BN31" s="685"/>
      <c r="BO31" s="685"/>
      <c r="BP31" s="685"/>
      <c r="BQ31" s="687"/>
      <c r="BR31" s="684">
        <v>99.5</v>
      </c>
      <c r="BS31" s="685"/>
      <c r="BT31" s="685"/>
      <c r="BU31" s="685"/>
      <c r="BV31" s="685"/>
      <c r="BW31" s="685"/>
      <c r="BX31" s="686">
        <v>98</v>
      </c>
      <c r="BY31" s="685"/>
      <c r="BZ31" s="685"/>
      <c r="CA31" s="685"/>
      <c r="CB31" s="687"/>
      <c r="CD31" s="643"/>
      <c r="CE31" s="644"/>
      <c r="CF31" s="619" t="s">
        <v>300</v>
      </c>
      <c r="CG31" s="620"/>
      <c r="CH31" s="620"/>
      <c r="CI31" s="620"/>
      <c r="CJ31" s="620"/>
      <c r="CK31" s="620"/>
      <c r="CL31" s="620"/>
      <c r="CM31" s="620"/>
      <c r="CN31" s="620"/>
      <c r="CO31" s="620"/>
      <c r="CP31" s="620"/>
      <c r="CQ31" s="621"/>
      <c r="CR31" s="622">
        <v>10567</v>
      </c>
      <c r="CS31" s="635"/>
      <c r="CT31" s="635"/>
      <c r="CU31" s="635"/>
      <c r="CV31" s="635"/>
      <c r="CW31" s="635"/>
      <c r="CX31" s="635"/>
      <c r="CY31" s="636"/>
      <c r="CZ31" s="625">
        <v>0.1</v>
      </c>
      <c r="DA31" s="637"/>
      <c r="DB31" s="637"/>
      <c r="DC31" s="638"/>
      <c r="DD31" s="628">
        <v>10567</v>
      </c>
      <c r="DE31" s="635"/>
      <c r="DF31" s="635"/>
      <c r="DG31" s="635"/>
      <c r="DH31" s="635"/>
      <c r="DI31" s="635"/>
      <c r="DJ31" s="635"/>
      <c r="DK31" s="636"/>
      <c r="DL31" s="628">
        <v>10567</v>
      </c>
      <c r="DM31" s="635"/>
      <c r="DN31" s="635"/>
      <c r="DO31" s="635"/>
      <c r="DP31" s="635"/>
      <c r="DQ31" s="635"/>
      <c r="DR31" s="635"/>
      <c r="DS31" s="635"/>
      <c r="DT31" s="635"/>
      <c r="DU31" s="635"/>
      <c r="DV31" s="636"/>
      <c r="DW31" s="625">
        <v>0.2</v>
      </c>
      <c r="DX31" s="637"/>
      <c r="DY31" s="637"/>
      <c r="DZ31" s="637"/>
      <c r="EA31" s="637"/>
      <c r="EB31" s="637"/>
      <c r="EC31" s="649"/>
    </row>
    <row r="32" spans="2:133" ht="11.25" customHeight="1" x14ac:dyDescent="0.15">
      <c r="B32" s="619" t="s">
        <v>301</v>
      </c>
      <c r="C32" s="620"/>
      <c r="D32" s="620"/>
      <c r="E32" s="620"/>
      <c r="F32" s="620"/>
      <c r="G32" s="620"/>
      <c r="H32" s="620"/>
      <c r="I32" s="620"/>
      <c r="J32" s="620"/>
      <c r="K32" s="620"/>
      <c r="L32" s="620"/>
      <c r="M32" s="620"/>
      <c r="N32" s="620"/>
      <c r="O32" s="620"/>
      <c r="P32" s="620"/>
      <c r="Q32" s="621"/>
      <c r="R32" s="622">
        <v>748000</v>
      </c>
      <c r="S32" s="623"/>
      <c r="T32" s="623"/>
      <c r="U32" s="623"/>
      <c r="V32" s="623"/>
      <c r="W32" s="623"/>
      <c r="X32" s="623"/>
      <c r="Y32" s="624"/>
      <c r="Z32" s="660">
        <v>8.6</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1"/>
      <c r="AU32" s="202" t="s">
        <v>302</v>
      </c>
      <c r="AX32" s="619" t="s">
        <v>303</v>
      </c>
      <c r="AY32" s="620"/>
      <c r="AZ32" s="620"/>
      <c r="BA32" s="620"/>
      <c r="BB32" s="620"/>
      <c r="BC32" s="620"/>
      <c r="BD32" s="620"/>
      <c r="BE32" s="620"/>
      <c r="BF32" s="621"/>
      <c r="BG32" s="693">
        <v>99.5</v>
      </c>
      <c r="BH32" s="635"/>
      <c r="BI32" s="635"/>
      <c r="BJ32" s="635"/>
      <c r="BK32" s="635"/>
      <c r="BL32" s="635"/>
      <c r="BM32" s="626">
        <v>98.7</v>
      </c>
      <c r="BN32" s="635"/>
      <c r="BO32" s="635"/>
      <c r="BP32" s="635"/>
      <c r="BQ32" s="658"/>
      <c r="BR32" s="693">
        <v>99.7</v>
      </c>
      <c r="BS32" s="635"/>
      <c r="BT32" s="635"/>
      <c r="BU32" s="635"/>
      <c r="BV32" s="635"/>
      <c r="BW32" s="635"/>
      <c r="BX32" s="626">
        <v>98.8</v>
      </c>
      <c r="BY32" s="635"/>
      <c r="BZ32" s="635"/>
      <c r="CA32" s="635"/>
      <c r="CB32" s="658"/>
      <c r="CD32" s="645"/>
      <c r="CE32" s="646"/>
      <c r="CF32" s="619" t="s">
        <v>304</v>
      </c>
      <c r="CG32" s="620"/>
      <c r="CH32" s="620"/>
      <c r="CI32" s="620"/>
      <c r="CJ32" s="620"/>
      <c r="CK32" s="620"/>
      <c r="CL32" s="620"/>
      <c r="CM32" s="620"/>
      <c r="CN32" s="620"/>
      <c r="CO32" s="620"/>
      <c r="CP32" s="620"/>
      <c r="CQ32" s="621"/>
      <c r="CR32" s="622" t="s">
        <v>122</v>
      </c>
      <c r="CS32" s="623"/>
      <c r="CT32" s="623"/>
      <c r="CU32" s="623"/>
      <c r="CV32" s="623"/>
      <c r="CW32" s="623"/>
      <c r="CX32" s="623"/>
      <c r="CY32" s="624"/>
      <c r="CZ32" s="625" t="s">
        <v>122</v>
      </c>
      <c r="DA32" s="637"/>
      <c r="DB32" s="637"/>
      <c r="DC32" s="638"/>
      <c r="DD32" s="628" t="s">
        <v>122</v>
      </c>
      <c r="DE32" s="623"/>
      <c r="DF32" s="623"/>
      <c r="DG32" s="623"/>
      <c r="DH32" s="623"/>
      <c r="DI32" s="623"/>
      <c r="DJ32" s="623"/>
      <c r="DK32" s="624"/>
      <c r="DL32" s="628" t="s">
        <v>122</v>
      </c>
      <c r="DM32" s="623"/>
      <c r="DN32" s="623"/>
      <c r="DO32" s="623"/>
      <c r="DP32" s="623"/>
      <c r="DQ32" s="623"/>
      <c r="DR32" s="623"/>
      <c r="DS32" s="623"/>
      <c r="DT32" s="623"/>
      <c r="DU32" s="623"/>
      <c r="DV32" s="624"/>
      <c r="DW32" s="625" t="s">
        <v>122</v>
      </c>
      <c r="DX32" s="637"/>
      <c r="DY32" s="637"/>
      <c r="DZ32" s="637"/>
      <c r="EA32" s="637"/>
      <c r="EB32" s="637"/>
      <c r="EC32" s="649"/>
    </row>
    <row r="33" spans="2:133" ht="11.25" customHeight="1" x14ac:dyDescent="0.15">
      <c r="B33" s="619" t="s">
        <v>305</v>
      </c>
      <c r="C33" s="620"/>
      <c r="D33" s="620"/>
      <c r="E33" s="620"/>
      <c r="F33" s="620"/>
      <c r="G33" s="620"/>
      <c r="H33" s="620"/>
      <c r="I33" s="620"/>
      <c r="J33" s="620"/>
      <c r="K33" s="620"/>
      <c r="L33" s="620"/>
      <c r="M33" s="620"/>
      <c r="N33" s="620"/>
      <c r="O33" s="620"/>
      <c r="P33" s="620"/>
      <c r="Q33" s="621"/>
      <c r="R33" s="622">
        <v>15061</v>
      </c>
      <c r="S33" s="623"/>
      <c r="T33" s="623"/>
      <c r="U33" s="623"/>
      <c r="V33" s="623"/>
      <c r="W33" s="623"/>
      <c r="X33" s="623"/>
      <c r="Y33" s="624"/>
      <c r="Z33" s="660">
        <v>0.2</v>
      </c>
      <c r="AA33" s="660"/>
      <c r="AB33" s="660"/>
      <c r="AC33" s="660"/>
      <c r="AD33" s="661">
        <v>2570</v>
      </c>
      <c r="AE33" s="661"/>
      <c r="AF33" s="661"/>
      <c r="AG33" s="661"/>
      <c r="AH33" s="661"/>
      <c r="AI33" s="661"/>
      <c r="AJ33" s="661"/>
      <c r="AK33" s="661"/>
      <c r="AL33" s="625">
        <v>0.1</v>
      </c>
      <c r="AM33" s="626"/>
      <c r="AN33" s="626"/>
      <c r="AO33" s="662"/>
      <c r="AP33" s="665"/>
      <c r="AQ33" s="666"/>
      <c r="AR33" s="666"/>
      <c r="AS33" s="666"/>
      <c r="AT33" s="692"/>
      <c r="AU33" s="207"/>
      <c r="AV33" s="207"/>
      <c r="AW33" s="207"/>
      <c r="AX33" s="603" t="s">
        <v>306</v>
      </c>
      <c r="AY33" s="604"/>
      <c r="AZ33" s="604"/>
      <c r="BA33" s="604"/>
      <c r="BB33" s="604"/>
      <c r="BC33" s="604"/>
      <c r="BD33" s="604"/>
      <c r="BE33" s="604"/>
      <c r="BF33" s="605"/>
      <c r="BG33" s="683">
        <v>99.2</v>
      </c>
      <c r="BH33" s="607"/>
      <c r="BI33" s="607"/>
      <c r="BJ33" s="607"/>
      <c r="BK33" s="607"/>
      <c r="BL33" s="607"/>
      <c r="BM33" s="653">
        <v>97.2</v>
      </c>
      <c r="BN33" s="607"/>
      <c r="BO33" s="607"/>
      <c r="BP33" s="607"/>
      <c r="BQ33" s="670"/>
      <c r="BR33" s="683">
        <v>99.3</v>
      </c>
      <c r="BS33" s="607"/>
      <c r="BT33" s="607"/>
      <c r="BU33" s="607"/>
      <c r="BV33" s="607"/>
      <c r="BW33" s="607"/>
      <c r="BX33" s="653">
        <v>97</v>
      </c>
      <c r="BY33" s="607"/>
      <c r="BZ33" s="607"/>
      <c r="CA33" s="607"/>
      <c r="CB33" s="670"/>
      <c r="CD33" s="619" t="s">
        <v>307</v>
      </c>
      <c r="CE33" s="620"/>
      <c r="CF33" s="620"/>
      <c r="CG33" s="620"/>
      <c r="CH33" s="620"/>
      <c r="CI33" s="620"/>
      <c r="CJ33" s="620"/>
      <c r="CK33" s="620"/>
      <c r="CL33" s="620"/>
      <c r="CM33" s="620"/>
      <c r="CN33" s="620"/>
      <c r="CO33" s="620"/>
      <c r="CP33" s="620"/>
      <c r="CQ33" s="621"/>
      <c r="CR33" s="622">
        <v>3650407</v>
      </c>
      <c r="CS33" s="635"/>
      <c r="CT33" s="635"/>
      <c r="CU33" s="635"/>
      <c r="CV33" s="635"/>
      <c r="CW33" s="635"/>
      <c r="CX33" s="635"/>
      <c r="CY33" s="636"/>
      <c r="CZ33" s="625">
        <v>43.1</v>
      </c>
      <c r="DA33" s="637"/>
      <c r="DB33" s="637"/>
      <c r="DC33" s="638"/>
      <c r="DD33" s="628">
        <v>2729623</v>
      </c>
      <c r="DE33" s="635"/>
      <c r="DF33" s="635"/>
      <c r="DG33" s="635"/>
      <c r="DH33" s="635"/>
      <c r="DI33" s="635"/>
      <c r="DJ33" s="635"/>
      <c r="DK33" s="636"/>
      <c r="DL33" s="628">
        <v>1788248</v>
      </c>
      <c r="DM33" s="635"/>
      <c r="DN33" s="635"/>
      <c r="DO33" s="635"/>
      <c r="DP33" s="635"/>
      <c r="DQ33" s="635"/>
      <c r="DR33" s="635"/>
      <c r="DS33" s="635"/>
      <c r="DT33" s="635"/>
      <c r="DU33" s="635"/>
      <c r="DV33" s="636"/>
      <c r="DW33" s="625">
        <v>37.9</v>
      </c>
      <c r="DX33" s="637"/>
      <c r="DY33" s="637"/>
      <c r="DZ33" s="637"/>
      <c r="EA33" s="637"/>
      <c r="EB33" s="637"/>
      <c r="EC33" s="649"/>
    </row>
    <row r="34" spans="2:133" ht="11.25" customHeight="1" x14ac:dyDescent="0.15">
      <c r="B34" s="619" t="s">
        <v>308</v>
      </c>
      <c r="C34" s="620"/>
      <c r="D34" s="620"/>
      <c r="E34" s="620"/>
      <c r="F34" s="620"/>
      <c r="G34" s="620"/>
      <c r="H34" s="620"/>
      <c r="I34" s="620"/>
      <c r="J34" s="620"/>
      <c r="K34" s="620"/>
      <c r="L34" s="620"/>
      <c r="M34" s="620"/>
      <c r="N34" s="620"/>
      <c r="O34" s="620"/>
      <c r="P34" s="620"/>
      <c r="Q34" s="621"/>
      <c r="R34" s="622">
        <v>631284</v>
      </c>
      <c r="S34" s="623"/>
      <c r="T34" s="623"/>
      <c r="U34" s="623"/>
      <c r="V34" s="623"/>
      <c r="W34" s="623"/>
      <c r="X34" s="623"/>
      <c r="Y34" s="624"/>
      <c r="Z34" s="660">
        <v>7.2</v>
      </c>
      <c r="AA34" s="660"/>
      <c r="AB34" s="660"/>
      <c r="AC34" s="660"/>
      <c r="AD34" s="661" t="s">
        <v>122</v>
      </c>
      <c r="AE34" s="661"/>
      <c r="AF34" s="661"/>
      <c r="AG34" s="661"/>
      <c r="AH34" s="661"/>
      <c r="AI34" s="661"/>
      <c r="AJ34" s="661"/>
      <c r="AK34" s="661"/>
      <c r="AL34" s="625" t="s">
        <v>122</v>
      </c>
      <c r="AM34" s="626"/>
      <c r="AN34" s="626"/>
      <c r="AO34" s="66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9" t="s">
        <v>309</v>
      </c>
      <c r="CE34" s="620"/>
      <c r="CF34" s="620"/>
      <c r="CG34" s="620"/>
      <c r="CH34" s="620"/>
      <c r="CI34" s="620"/>
      <c r="CJ34" s="620"/>
      <c r="CK34" s="620"/>
      <c r="CL34" s="620"/>
      <c r="CM34" s="620"/>
      <c r="CN34" s="620"/>
      <c r="CO34" s="620"/>
      <c r="CP34" s="620"/>
      <c r="CQ34" s="621"/>
      <c r="CR34" s="622">
        <v>1100401</v>
      </c>
      <c r="CS34" s="623"/>
      <c r="CT34" s="623"/>
      <c r="CU34" s="623"/>
      <c r="CV34" s="623"/>
      <c r="CW34" s="623"/>
      <c r="CX34" s="623"/>
      <c r="CY34" s="624"/>
      <c r="CZ34" s="625">
        <v>13</v>
      </c>
      <c r="DA34" s="637"/>
      <c r="DB34" s="637"/>
      <c r="DC34" s="638"/>
      <c r="DD34" s="628">
        <v>686608</v>
      </c>
      <c r="DE34" s="623"/>
      <c r="DF34" s="623"/>
      <c r="DG34" s="623"/>
      <c r="DH34" s="623"/>
      <c r="DI34" s="623"/>
      <c r="DJ34" s="623"/>
      <c r="DK34" s="624"/>
      <c r="DL34" s="628">
        <v>527930</v>
      </c>
      <c r="DM34" s="623"/>
      <c r="DN34" s="623"/>
      <c r="DO34" s="623"/>
      <c r="DP34" s="623"/>
      <c r="DQ34" s="623"/>
      <c r="DR34" s="623"/>
      <c r="DS34" s="623"/>
      <c r="DT34" s="623"/>
      <c r="DU34" s="623"/>
      <c r="DV34" s="624"/>
      <c r="DW34" s="625">
        <v>11.2</v>
      </c>
      <c r="DX34" s="637"/>
      <c r="DY34" s="637"/>
      <c r="DZ34" s="637"/>
      <c r="EA34" s="637"/>
      <c r="EB34" s="637"/>
      <c r="EC34" s="649"/>
    </row>
    <row r="35" spans="2:133" ht="11.25" customHeight="1" x14ac:dyDescent="0.15">
      <c r="B35" s="619" t="s">
        <v>310</v>
      </c>
      <c r="C35" s="620"/>
      <c r="D35" s="620"/>
      <c r="E35" s="620"/>
      <c r="F35" s="620"/>
      <c r="G35" s="620"/>
      <c r="H35" s="620"/>
      <c r="I35" s="620"/>
      <c r="J35" s="620"/>
      <c r="K35" s="620"/>
      <c r="L35" s="620"/>
      <c r="M35" s="620"/>
      <c r="N35" s="620"/>
      <c r="O35" s="620"/>
      <c r="P35" s="620"/>
      <c r="Q35" s="621"/>
      <c r="R35" s="622">
        <v>56147</v>
      </c>
      <c r="S35" s="623"/>
      <c r="T35" s="623"/>
      <c r="U35" s="623"/>
      <c r="V35" s="623"/>
      <c r="W35" s="623"/>
      <c r="X35" s="623"/>
      <c r="Y35" s="624"/>
      <c r="Z35" s="660">
        <v>0.6</v>
      </c>
      <c r="AA35" s="660"/>
      <c r="AB35" s="660"/>
      <c r="AC35" s="660"/>
      <c r="AD35" s="661" t="s">
        <v>122</v>
      </c>
      <c r="AE35" s="661"/>
      <c r="AF35" s="661"/>
      <c r="AG35" s="661"/>
      <c r="AH35" s="661"/>
      <c r="AI35" s="661"/>
      <c r="AJ35" s="661"/>
      <c r="AK35" s="661"/>
      <c r="AL35" s="625" t="s">
        <v>122</v>
      </c>
      <c r="AM35" s="626"/>
      <c r="AN35" s="626"/>
      <c r="AO35" s="662"/>
      <c r="AP35" s="210"/>
      <c r="AQ35" s="674" t="s">
        <v>311</v>
      </c>
      <c r="AR35" s="675"/>
      <c r="AS35" s="675"/>
      <c r="AT35" s="675"/>
      <c r="AU35" s="675"/>
      <c r="AV35" s="675"/>
      <c r="AW35" s="675"/>
      <c r="AX35" s="675"/>
      <c r="AY35" s="675"/>
      <c r="AZ35" s="675"/>
      <c r="BA35" s="675"/>
      <c r="BB35" s="675"/>
      <c r="BC35" s="675"/>
      <c r="BD35" s="675"/>
      <c r="BE35" s="675"/>
      <c r="BF35" s="676"/>
      <c r="BG35" s="674" t="s">
        <v>312</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313</v>
      </c>
      <c r="CE35" s="620"/>
      <c r="CF35" s="620"/>
      <c r="CG35" s="620"/>
      <c r="CH35" s="620"/>
      <c r="CI35" s="620"/>
      <c r="CJ35" s="620"/>
      <c r="CK35" s="620"/>
      <c r="CL35" s="620"/>
      <c r="CM35" s="620"/>
      <c r="CN35" s="620"/>
      <c r="CO35" s="620"/>
      <c r="CP35" s="620"/>
      <c r="CQ35" s="621"/>
      <c r="CR35" s="622">
        <v>55985</v>
      </c>
      <c r="CS35" s="635"/>
      <c r="CT35" s="635"/>
      <c r="CU35" s="635"/>
      <c r="CV35" s="635"/>
      <c r="CW35" s="635"/>
      <c r="CX35" s="635"/>
      <c r="CY35" s="636"/>
      <c r="CZ35" s="625">
        <v>0.7</v>
      </c>
      <c r="DA35" s="637"/>
      <c r="DB35" s="637"/>
      <c r="DC35" s="638"/>
      <c r="DD35" s="628">
        <v>49999</v>
      </c>
      <c r="DE35" s="635"/>
      <c r="DF35" s="635"/>
      <c r="DG35" s="635"/>
      <c r="DH35" s="635"/>
      <c r="DI35" s="635"/>
      <c r="DJ35" s="635"/>
      <c r="DK35" s="636"/>
      <c r="DL35" s="628">
        <v>32134</v>
      </c>
      <c r="DM35" s="635"/>
      <c r="DN35" s="635"/>
      <c r="DO35" s="635"/>
      <c r="DP35" s="635"/>
      <c r="DQ35" s="635"/>
      <c r="DR35" s="635"/>
      <c r="DS35" s="635"/>
      <c r="DT35" s="635"/>
      <c r="DU35" s="635"/>
      <c r="DV35" s="636"/>
      <c r="DW35" s="625">
        <v>0.7</v>
      </c>
      <c r="DX35" s="637"/>
      <c r="DY35" s="637"/>
      <c r="DZ35" s="637"/>
      <c r="EA35" s="637"/>
      <c r="EB35" s="637"/>
      <c r="EC35" s="649"/>
    </row>
    <row r="36" spans="2:133" ht="11.25" customHeight="1" x14ac:dyDescent="0.15">
      <c r="B36" s="619" t="s">
        <v>314</v>
      </c>
      <c r="C36" s="620"/>
      <c r="D36" s="620"/>
      <c r="E36" s="620"/>
      <c r="F36" s="620"/>
      <c r="G36" s="620"/>
      <c r="H36" s="620"/>
      <c r="I36" s="620"/>
      <c r="J36" s="620"/>
      <c r="K36" s="620"/>
      <c r="L36" s="620"/>
      <c r="M36" s="620"/>
      <c r="N36" s="620"/>
      <c r="O36" s="620"/>
      <c r="P36" s="620"/>
      <c r="Q36" s="621"/>
      <c r="R36" s="622">
        <v>184965</v>
      </c>
      <c r="S36" s="623"/>
      <c r="T36" s="623"/>
      <c r="U36" s="623"/>
      <c r="V36" s="623"/>
      <c r="W36" s="623"/>
      <c r="X36" s="623"/>
      <c r="Y36" s="624"/>
      <c r="Z36" s="660">
        <v>2.1</v>
      </c>
      <c r="AA36" s="660"/>
      <c r="AB36" s="660"/>
      <c r="AC36" s="660"/>
      <c r="AD36" s="661" t="s">
        <v>122</v>
      </c>
      <c r="AE36" s="661"/>
      <c r="AF36" s="661"/>
      <c r="AG36" s="661"/>
      <c r="AH36" s="661"/>
      <c r="AI36" s="661"/>
      <c r="AJ36" s="661"/>
      <c r="AK36" s="661"/>
      <c r="AL36" s="625" t="s">
        <v>122</v>
      </c>
      <c r="AM36" s="626"/>
      <c r="AN36" s="626"/>
      <c r="AO36" s="662"/>
      <c r="AP36" s="210"/>
      <c r="AQ36" s="671" t="s">
        <v>315</v>
      </c>
      <c r="AR36" s="672"/>
      <c r="AS36" s="672"/>
      <c r="AT36" s="672"/>
      <c r="AU36" s="672"/>
      <c r="AV36" s="672"/>
      <c r="AW36" s="672"/>
      <c r="AX36" s="672"/>
      <c r="AY36" s="673"/>
      <c r="AZ36" s="677">
        <v>845224</v>
      </c>
      <c r="BA36" s="678"/>
      <c r="BB36" s="678"/>
      <c r="BC36" s="678"/>
      <c r="BD36" s="678"/>
      <c r="BE36" s="678"/>
      <c r="BF36" s="679"/>
      <c r="BG36" s="680" t="s">
        <v>316</v>
      </c>
      <c r="BH36" s="681"/>
      <c r="BI36" s="681"/>
      <c r="BJ36" s="681"/>
      <c r="BK36" s="681"/>
      <c r="BL36" s="681"/>
      <c r="BM36" s="681"/>
      <c r="BN36" s="681"/>
      <c r="BO36" s="681"/>
      <c r="BP36" s="681"/>
      <c r="BQ36" s="681"/>
      <c r="BR36" s="681"/>
      <c r="BS36" s="681"/>
      <c r="BT36" s="681"/>
      <c r="BU36" s="682"/>
      <c r="BV36" s="677">
        <v>29626</v>
      </c>
      <c r="BW36" s="678"/>
      <c r="BX36" s="678"/>
      <c r="BY36" s="678"/>
      <c r="BZ36" s="678"/>
      <c r="CA36" s="678"/>
      <c r="CB36" s="679"/>
      <c r="CD36" s="619" t="s">
        <v>317</v>
      </c>
      <c r="CE36" s="620"/>
      <c r="CF36" s="620"/>
      <c r="CG36" s="620"/>
      <c r="CH36" s="620"/>
      <c r="CI36" s="620"/>
      <c r="CJ36" s="620"/>
      <c r="CK36" s="620"/>
      <c r="CL36" s="620"/>
      <c r="CM36" s="620"/>
      <c r="CN36" s="620"/>
      <c r="CO36" s="620"/>
      <c r="CP36" s="620"/>
      <c r="CQ36" s="621"/>
      <c r="CR36" s="622">
        <v>1317152</v>
      </c>
      <c r="CS36" s="623"/>
      <c r="CT36" s="623"/>
      <c r="CU36" s="623"/>
      <c r="CV36" s="623"/>
      <c r="CW36" s="623"/>
      <c r="CX36" s="623"/>
      <c r="CY36" s="624"/>
      <c r="CZ36" s="625">
        <v>15.6</v>
      </c>
      <c r="DA36" s="637"/>
      <c r="DB36" s="637"/>
      <c r="DC36" s="638"/>
      <c r="DD36" s="628">
        <v>1019048</v>
      </c>
      <c r="DE36" s="623"/>
      <c r="DF36" s="623"/>
      <c r="DG36" s="623"/>
      <c r="DH36" s="623"/>
      <c r="DI36" s="623"/>
      <c r="DJ36" s="623"/>
      <c r="DK36" s="624"/>
      <c r="DL36" s="628">
        <v>769788</v>
      </c>
      <c r="DM36" s="623"/>
      <c r="DN36" s="623"/>
      <c r="DO36" s="623"/>
      <c r="DP36" s="623"/>
      <c r="DQ36" s="623"/>
      <c r="DR36" s="623"/>
      <c r="DS36" s="623"/>
      <c r="DT36" s="623"/>
      <c r="DU36" s="623"/>
      <c r="DV36" s="624"/>
      <c r="DW36" s="625">
        <v>16.3</v>
      </c>
      <c r="DX36" s="637"/>
      <c r="DY36" s="637"/>
      <c r="DZ36" s="637"/>
      <c r="EA36" s="637"/>
      <c r="EB36" s="637"/>
      <c r="EC36" s="649"/>
    </row>
    <row r="37" spans="2:133" ht="11.25" customHeight="1" x14ac:dyDescent="0.15">
      <c r="B37" s="619" t="s">
        <v>318</v>
      </c>
      <c r="C37" s="620"/>
      <c r="D37" s="620"/>
      <c r="E37" s="620"/>
      <c r="F37" s="620"/>
      <c r="G37" s="620"/>
      <c r="H37" s="620"/>
      <c r="I37" s="620"/>
      <c r="J37" s="620"/>
      <c r="K37" s="620"/>
      <c r="L37" s="620"/>
      <c r="M37" s="620"/>
      <c r="N37" s="620"/>
      <c r="O37" s="620"/>
      <c r="P37" s="620"/>
      <c r="Q37" s="621"/>
      <c r="R37" s="622">
        <v>153469</v>
      </c>
      <c r="S37" s="623"/>
      <c r="T37" s="623"/>
      <c r="U37" s="623"/>
      <c r="V37" s="623"/>
      <c r="W37" s="623"/>
      <c r="X37" s="623"/>
      <c r="Y37" s="624"/>
      <c r="Z37" s="660">
        <v>1.8</v>
      </c>
      <c r="AA37" s="660"/>
      <c r="AB37" s="660"/>
      <c r="AC37" s="660"/>
      <c r="AD37" s="661">
        <v>11</v>
      </c>
      <c r="AE37" s="661"/>
      <c r="AF37" s="661"/>
      <c r="AG37" s="661"/>
      <c r="AH37" s="661"/>
      <c r="AI37" s="661"/>
      <c r="AJ37" s="661"/>
      <c r="AK37" s="661"/>
      <c r="AL37" s="625">
        <v>0</v>
      </c>
      <c r="AM37" s="626"/>
      <c r="AN37" s="626"/>
      <c r="AO37" s="662"/>
      <c r="AQ37" s="655" t="s">
        <v>319</v>
      </c>
      <c r="AR37" s="656"/>
      <c r="AS37" s="656"/>
      <c r="AT37" s="656"/>
      <c r="AU37" s="656"/>
      <c r="AV37" s="656"/>
      <c r="AW37" s="656"/>
      <c r="AX37" s="656"/>
      <c r="AY37" s="657"/>
      <c r="AZ37" s="622">
        <v>191303</v>
      </c>
      <c r="BA37" s="623"/>
      <c r="BB37" s="623"/>
      <c r="BC37" s="623"/>
      <c r="BD37" s="635"/>
      <c r="BE37" s="635"/>
      <c r="BF37" s="658"/>
      <c r="BG37" s="619" t="s">
        <v>320</v>
      </c>
      <c r="BH37" s="620"/>
      <c r="BI37" s="620"/>
      <c r="BJ37" s="620"/>
      <c r="BK37" s="620"/>
      <c r="BL37" s="620"/>
      <c r="BM37" s="620"/>
      <c r="BN37" s="620"/>
      <c r="BO37" s="620"/>
      <c r="BP37" s="620"/>
      <c r="BQ37" s="620"/>
      <c r="BR37" s="620"/>
      <c r="BS37" s="620"/>
      <c r="BT37" s="620"/>
      <c r="BU37" s="621"/>
      <c r="BV37" s="622">
        <v>18155</v>
      </c>
      <c r="BW37" s="623"/>
      <c r="BX37" s="623"/>
      <c r="BY37" s="623"/>
      <c r="BZ37" s="623"/>
      <c r="CA37" s="623"/>
      <c r="CB37" s="659"/>
      <c r="CD37" s="619" t="s">
        <v>321</v>
      </c>
      <c r="CE37" s="620"/>
      <c r="CF37" s="620"/>
      <c r="CG37" s="620"/>
      <c r="CH37" s="620"/>
      <c r="CI37" s="620"/>
      <c r="CJ37" s="620"/>
      <c r="CK37" s="620"/>
      <c r="CL37" s="620"/>
      <c r="CM37" s="620"/>
      <c r="CN37" s="620"/>
      <c r="CO37" s="620"/>
      <c r="CP37" s="620"/>
      <c r="CQ37" s="621"/>
      <c r="CR37" s="622">
        <v>555707</v>
      </c>
      <c r="CS37" s="635"/>
      <c r="CT37" s="635"/>
      <c r="CU37" s="635"/>
      <c r="CV37" s="635"/>
      <c r="CW37" s="635"/>
      <c r="CX37" s="635"/>
      <c r="CY37" s="636"/>
      <c r="CZ37" s="625">
        <v>6.6</v>
      </c>
      <c r="DA37" s="637"/>
      <c r="DB37" s="637"/>
      <c r="DC37" s="638"/>
      <c r="DD37" s="628">
        <v>555216</v>
      </c>
      <c r="DE37" s="635"/>
      <c r="DF37" s="635"/>
      <c r="DG37" s="635"/>
      <c r="DH37" s="635"/>
      <c r="DI37" s="635"/>
      <c r="DJ37" s="635"/>
      <c r="DK37" s="636"/>
      <c r="DL37" s="628">
        <v>552700</v>
      </c>
      <c r="DM37" s="635"/>
      <c r="DN37" s="635"/>
      <c r="DO37" s="635"/>
      <c r="DP37" s="635"/>
      <c r="DQ37" s="635"/>
      <c r="DR37" s="635"/>
      <c r="DS37" s="635"/>
      <c r="DT37" s="635"/>
      <c r="DU37" s="635"/>
      <c r="DV37" s="636"/>
      <c r="DW37" s="625">
        <v>11.7</v>
      </c>
      <c r="DX37" s="637"/>
      <c r="DY37" s="637"/>
      <c r="DZ37" s="637"/>
      <c r="EA37" s="637"/>
      <c r="EB37" s="637"/>
      <c r="EC37" s="649"/>
    </row>
    <row r="38" spans="2:133" ht="11.25" customHeight="1" x14ac:dyDescent="0.15">
      <c r="B38" s="619" t="s">
        <v>322</v>
      </c>
      <c r="C38" s="620"/>
      <c r="D38" s="620"/>
      <c r="E38" s="620"/>
      <c r="F38" s="620"/>
      <c r="G38" s="620"/>
      <c r="H38" s="620"/>
      <c r="I38" s="620"/>
      <c r="J38" s="620"/>
      <c r="K38" s="620"/>
      <c r="L38" s="620"/>
      <c r="M38" s="620"/>
      <c r="N38" s="620"/>
      <c r="O38" s="620"/>
      <c r="P38" s="620"/>
      <c r="Q38" s="621"/>
      <c r="R38" s="622">
        <v>947192</v>
      </c>
      <c r="S38" s="623"/>
      <c r="T38" s="623"/>
      <c r="U38" s="623"/>
      <c r="V38" s="623"/>
      <c r="W38" s="623"/>
      <c r="X38" s="623"/>
      <c r="Y38" s="624"/>
      <c r="Z38" s="660">
        <v>10.9</v>
      </c>
      <c r="AA38" s="660"/>
      <c r="AB38" s="660"/>
      <c r="AC38" s="660"/>
      <c r="AD38" s="661" t="s">
        <v>122</v>
      </c>
      <c r="AE38" s="661"/>
      <c r="AF38" s="661"/>
      <c r="AG38" s="661"/>
      <c r="AH38" s="661"/>
      <c r="AI38" s="661"/>
      <c r="AJ38" s="661"/>
      <c r="AK38" s="661"/>
      <c r="AL38" s="625" t="s">
        <v>122</v>
      </c>
      <c r="AM38" s="626"/>
      <c r="AN38" s="626"/>
      <c r="AO38" s="662"/>
      <c r="AQ38" s="655" t="s">
        <v>323</v>
      </c>
      <c r="AR38" s="656"/>
      <c r="AS38" s="656"/>
      <c r="AT38" s="656"/>
      <c r="AU38" s="656"/>
      <c r="AV38" s="656"/>
      <c r="AW38" s="656"/>
      <c r="AX38" s="656"/>
      <c r="AY38" s="657"/>
      <c r="AZ38" s="622">
        <v>59788</v>
      </c>
      <c r="BA38" s="623"/>
      <c r="BB38" s="623"/>
      <c r="BC38" s="623"/>
      <c r="BD38" s="635"/>
      <c r="BE38" s="635"/>
      <c r="BF38" s="658"/>
      <c r="BG38" s="619" t="s">
        <v>324</v>
      </c>
      <c r="BH38" s="620"/>
      <c r="BI38" s="620"/>
      <c r="BJ38" s="620"/>
      <c r="BK38" s="620"/>
      <c r="BL38" s="620"/>
      <c r="BM38" s="620"/>
      <c r="BN38" s="620"/>
      <c r="BO38" s="620"/>
      <c r="BP38" s="620"/>
      <c r="BQ38" s="620"/>
      <c r="BR38" s="620"/>
      <c r="BS38" s="620"/>
      <c r="BT38" s="620"/>
      <c r="BU38" s="621"/>
      <c r="BV38" s="622">
        <v>1649</v>
      </c>
      <c r="BW38" s="623"/>
      <c r="BX38" s="623"/>
      <c r="BY38" s="623"/>
      <c r="BZ38" s="623"/>
      <c r="CA38" s="623"/>
      <c r="CB38" s="659"/>
      <c r="CD38" s="619" t="s">
        <v>325</v>
      </c>
      <c r="CE38" s="620"/>
      <c r="CF38" s="620"/>
      <c r="CG38" s="620"/>
      <c r="CH38" s="620"/>
      <c r="CI38" s="620"/>
      <c r="CJ38" s="620"/>
      <c r="CK38" s="620"/>
      <c r="CL38" s="620"/>
      <c r="CM38" s="620"/>
      <c r="CN38" s="620"/>
      <c r="CO38" s="620"/>
      <c r="CP38" s="620"/>
      <c r="CQ38" s="621"/>
      <c r="CR38" s="622">
        <v>563059</v>
      </c>
      <c r="CS38" s="623"/>
      <c r="CT38" s="623"/>
      <c r="CU38" s="623"/>
      <c r="CV38" s="623"/>
      <c r="CW38" s="623"/>
      <c r="CX38" s="623"/>
      <c r="CY38" s="624"/>
      <c r="CZ38" s="625">
        <v>6.7</v>
      </c>
      <c r="DA38" s="637"/>
      <c r="DB38" s="637"/>
      <c r="DC38" s="638"/>
      <c r="DD38" s="628">
        <v>472995</v>
      </c>
      <c r="DE38" s="623"/>
      <c r="DF38" s="623"/>
      <c r="DG38" s="623"/>
      <c r="DH38" s="623"/>
      <c r="DI38" s="623"/>
      <c r="DJ38" s="623"/>
      <c r="DK38" s="624"/>
      <c r="DL38" s="628">
        <v>458396</v>
      </c>
      <c r="DM38" s="623"/>
      <c r="DN38" s="623"/>
      <c r="DO38" s="623"/>
      <c r="DP38" s="623"/>
      <c r="DQ38" s="623"/>
      <c r="DR38" s="623"/>
      <c r="DS38" s="623"/>
      <c r="DT38" s="623"/>
      <c r="DU38" s="623"/>
      <c r="DV38" s="624"/>
      <c r="DW38" s="625">
        <v>9.6999999999999993</v>
      </c>
      <c r="DX38" s="637"/>
      <c r="DY38" s="637"/>
      <c r="DZ38" s="637"/>
      <c r="EA38" s="637"/>
      <c r="EB38" s="637"/>
      <c r="EC38" s="649"/>
    </row>
    <row r="39" spans="2:133" ht="11.25" customHeight="1" x14ac:dyDescent="0.15">
      <c r="B39" s="619" t="s">
        <v>326</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327</v>
      </c>
      <c r="AR39" s="656"/>
      <c r="AS39" s="656"/>
      <c r="AT39" s="656"/>
      <c r="AU39" s="656"/>
      <c r="AV39" s="656"/>
      <c r="AW39" s="656"/>
      <c r="AX39" s="656"/>
      <c r="AY39" s="657"/>
      <c r="AZ39" s="622">
        <v>31074</v>
      </c>
      <c r="BA39" s="623"/>
      <c r="BB39" s="623"/>
      <c r="BC39" s="623"/>
      <c r="BD39" s="635"/>
      <c r="BE39" s="635"/>
      <c r="BF39" s="658"/>
      <c r="BG39" s="619" t="s">
        <v>328</v>
      </c>
      <c r="BH39" s="620"/>
      <c r="BI39" s="620"/>
      <c r="BJ39" s="620"/>
      <c r="BK39" s="620"/>
      <c r="BL39" s="620"/>
      <c r="BM39" s="620"/>
      <c r="BN39" s="620"/>
      <c r="BO39" s="620"/>
      <c r="BP39" s="620"/>
      <c r="BQ39" s="620"/>
      <c r="BR39" s="620"/>
      <c r="BS39" s="620"/>
      <c r="BT39" s="620"/>
      <c r="BU39" s="621"/>
      <c r="BV39" s="622">
        <v>2472</v>
      </c>
      <c r="BW39" s="623"/>
      <c r="BX39" s="623"/>
      <c r="BY39" s="623"/>
      <c r="BZ39" s="623"/>
      <c r="CA39" s="623"/>
      <c r="CB39" s="659"/>
      <c r="CD39" s="619" t="s">
        <v>329</v>
      </c>
      <c r="CE39" s="620"/>
      <c r="CF39" s="620"/>
      <c r="CG39" s="620"/>
      <c r="CH39" s="620"/>
      <c r="CI39" s="620"/>
      <c r="CJ39" s="620"/>
      <c r="CK39" s="620"/>
      <c r="CL39" s="620"/>
      <c r="CM39" s="620"/>
      <c r="CN39" s="620"/>
      <c r="CO39" s="620"/>
      <c r="CP39" s="620"/>
      <c r="CQ39" s="621"/>
      <c r="CR39" s="622">
        <v>567322</v>
      </c>
      <c r="CS39" s="635"/>
      <c r="CT39" s="635"/>
      <c r="CU39" s="635"/>
      <c r="CV39" s="635"/>
      <c r="CW39" s="635"/>
      <c r="CX39" s="635"/>
      <c r="CY39" s="636"/>
      <c r="CZ39" s="625">
        <v>6.7</v>
      </c>
      <c r="DA39" s="637"/>
      <c r="DB39" s="637"/>
      <c r="DC39" s="638"/>
      <c r="DD39" s="628">
        <v>484485</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25" customHeight="1" x14ac:dyDescent="0.15">
      <c r="B40" s="619" t="s">
        <v>330</v>
      </c>
      <c r="C40" s="620"/>
      <c r="D40" s="620"/>
      <c r="E40" s="620"/>
      <c r="F40" s="620"/>
      <c r="G40" s="620"/>
      <c r="H40" s="620"/>
      <c r="I40" s="620"/>
      <c r="J40" s="620"/>
      <c r="K40" s="620"/>
      <c r="L40" s="620"/>
      <c r="M40" s="620"/>
      <c r="N40" s="620"/>
      <c r="O40" s="620"/>
      <c r="P40" s="620"/>
      <c r="Q40" s="621"/>
      <c r="R40" s="622">
        <v>15492</v>
      </c>
      <c r="S40" s="623"/>
      <c r="T40" s="623"/>
      <c r="U40" s="623"/>
      <c r="V40" s="623"/>
      <c r="W40" s="623"/>
      <c r="X40" s="623"/>
      <c r="Y40" s="624"/>
      <c r="Z40" s="660">
        <v>0.2</v>
      </c>
      <c r="AA40" s="660"/>
      <c r="AB40" s="660"/>
      <c r="AC40" s="660"/>
      <c r="AD40" s="661" t="s">
        <v>122</v>
      </c>
      <c r="AE40" s="661"/>
      <c r="AF40" s="661"/>
      <c r="AG40" s="661"/>
      <c r="AH40" s="661"/>
      <c r="AI40" s="661"/>
      <c r="AJ40" s="661"/>
      <c r="AK40" s="661"/>
      <c r="AL40" s="625" t="s">
        <v>122</v>
      </c>
      <c r="AM40" s="626"/>
      <c r="AN40" s="626"/>
      <c r="AO40" s="662"/>
      <c r="AQ40" s="655" t="s">
        <v>331</v>
      </c>
      <c r="AR40" s="656"/>
      <c r="AS40" s="656"/>
      <c r="AT40" s="656"/>
      <c r="AU40" s="656"/>
      <c r="AV40" s="656"/>
      <c r="AW40" s="656"/>
      <c r="AX40" s="656"/>
      <c r="AY40" s="657"/>
      <c r="AZ40" s="622" t="s">
        <v>122</v>
      </c>
      <c r="BA40" s="623"/>
      <c r="BB40" s="623"/>
      <c r="BC40" s="623"/>
      <c r="BD40" s="635"/>
      <c r="BE40" s="635"/>
      <c r="BF40" s="658"/>
      <c r="BG40" s="663" t="s">
        <v>332</v>
      </c>
      <c r="BH40" s="664"/>
      <c r="BI40" s="664"/>
      <c r="BJ40" s="664"/>
      <c r="BK40" s="664"/>
      <c r="BL40" s="211"/>
      <c r="BM40" s="620" t="s">
        <v>333</v>
      </c>
      <c r="BN40" s="620"/>
      <c r="BO40" s="620"/>
      <c r="BP40" s="620"/>
      <c r="BQ40" s="620"/>
      <c r="BR40" s="620"/>
      <c r="BS40" s="620"/>
      <c r="BT40" s="620"/>
      <c r="BU40" s="621"/>
      <c r="BV40" s="622">
        <v>77</v>
      </c>
      <c r="BW40" s="623"/>
      <c r="BX40" s="623"/>
      <c r="BY40" s="623"/>
      <c r="BZ40" s="623"/>
      <c r="CA40" s="623"/>
      <c r="CB40" s="659"/>
      <c r="CD40" s="619" t="s">
        <v>334</v>
      </c>
      <c r="CE40" s="620"/>
      <c r="CF40" s="620"/>
      <c r="CG40" s="620"/>
      <c r="CH40" s="620"/>
      <c r="CI40" s="620"/>
      <c r="CJ40" s="620"/>
      <c r="CK40" s="620"/>
      <c r="CL40" s="620"/>
      <c r="CM40" s="620"/>
      <c r="CN40" s="620"/>
      <c r="CO40" s="620"/>
      <c r="CP40" s="620"/>
      <c r="CQ40" s="621"/>
      <c r="CR40" s="622">
        <v>46488</v>
      </c>
      <c r="CS40" s="623"/>
      <c r="CT40" s="623"/>
      <c r="CU40" s="623"/>
      <c r="CV40" s="623"/>
      <c r="CW40" s="623"/>
      <c r="CX40" s="623"/>
      <c r="CY40" s="624"/>
      <c r="CZ40" s="625">
        <v>0.5</v>
      </c>
      <c r="DA40" s="637"/>
      <c r="DB40" s="637"/>
      <c r="DC40" s="638"/>
      <c r="DD40" s="628">
        <v>16488</v>
      </c>
      <c r="DE40" s="623"/>
      <c r="DF40" s="623"/>
      <c r="DG40" s="623"/>
      <c r="DH40" s="623"/>
      <c r="DI40" s="623"/>
      <c r="DJ40" s="623"/>
      <c r="DK40" s="624"/>
      <c r="DL40" s="628" t="s">
        <v>122</v>
      </c>
      <c r="DM40" s="623"/>
      <c r="DN40" s="623"/>
      <c r="DO40" s="623"/>
      <c r="DP40" s="623"/>
      <c r="DQ40" s="623"/>
      <c r="DR40" s="623"/>
      <c r="DS40" s="623"/>
      <c r="DT40" s="623"/>
      <c r="DU40" s="623"/>
      <c r="DV40" s="624"/>
      <c r="DW40" s="625" t="s">
        <v>122</v>
      </c>
      <c r="DX40" s="637"/>
      <c r="DY40" s="637"/>
      <c r="DZ40" s="637"/>
      <c r="EA40" s="637"/>
      <c r="EB40" s="637"/>
      <c r="EC40" s="649"/>
    </row>
    <row r="41" spans="2:133" ht="11.25" customHeight="1" x14ac:dyDescent="0.15">
      <c r="B41" s="603" t="s">
        <v>335</v>
      </c>
      <c r="C41" s="604"/>
      <c r="D41" s="604"/>
      <c r="E41" s="604"/>
      <c r="F41" s="604"/>
      <c r="G41" s="604"/>
      <c r="H41" s="604"/>
      <c r="I41" s="604"/>
      <c r="J41" s="604"/>
      <c r="K41" s="604"/>
      <c r="L41" s="604"/>
      <c r="M41" s="604"/>
      <c r="N41" s="604"/>
      <c r="O41" s="604"/>
      <c r="P41" s="604"/>
      <c r="Q41" s="605"/>
      <c r="R41" s="606">
        <v>8714252</v>
      </c>
      <c r="S41" s="647"/>
      <c r="T41" s="647"/>
      <c r="U41" s="647"/>
      <c r="V41" s="647"/>
      <c r="W41" s="647"/>
      <c r="X41" s="647"/>
      <c r="Y41" s="650"/>
      <c r="Z41" s="651">
        <v>100</v>
      </c>
      <c r="AA41" s="651"/>
      <c r="AB41" s="651"/>
      <c r="AC41" s="651"/>
      <c r="AD41" s="652">
        <v>4704841</v>
      </c>
      <c r="AE41" s="652"/>
      <c r="AF41" s="652"/>
      <c r="AG41" s="652"/>
      <c r="AH41" s="652"/>
      <c r="AI41" s="652"/>
      <c r="AJ41" s="652"/>
      <c r="AK41" s="652"/>
      <c r="AL41" s="609">
        <v>100</v>
      </c>
      <c r="AM41" s="653"/>
      <c r="AN41" s="653"/>
      <c r="AO41" s="654"/>
      <c r="AQ41" s="655" t="s">
        <v>336</v>
      </c>
      <c r="AR41" s="656"/>
      <c r="AS41" s="656"/>
      <c r="AT41" s="656"/>
      <c r="AU41" s="656"/>
      <c r="AV41" s="656"/>
      <c r="AW41" s="656"/>
      <c r="AX41" s="656"/>
      <c r="AY41" s="657"/>
      <c r="AZ41" s="622">
        <v>120399</v>
      </c>
      <c r="BA41" s="623"/>
      <c r="BB41" s="623"/>
      <c r="BC41" s="623"/>
      <c r="BD41" s="635"/>
      <c r="BE41" s="635"/>
      <c r="BF41" s="658"/>
      <c r="BG41" s="663"/>
      <c r="BH41" s="664"/>
      <c r="BI41" s="664"/>
      <c r="BJ41" s="664"/>
      <c r="BK41" s="664"/>
      <c r="BL41" s="211"/>
      <c r="BM41" s="620" t="s">
        <v>337</v>
      </c>
      <c r="BN41" s="620"/>
      <c r="BO41" s="620"/>
      <c r="BP41" s="620"/>
      <c r="BQ41" s="620"/>
      <c r="BR41" s="620"/>
      <c r="BS41" s="620"/>
      <c r="BT41" s="620"/>
      <c r="BU41" s="621"/>
      <c r="BV41" s="622">
        <v>1</v>
      </c>
      <c r="BW41" s="623"/>
      <c r="BX41" s="623"/>
      <c r="BY41" s="623"/>
      <c r="BZ41" s="623"/>
      <c r="CA41" s="623"/>
      <c r="CB41" s="659"/>
      <c r="CD41" s="619" t="s">
        <v>338</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339</v>
      </c>
      <c r="AR42" s="668"/>
      <c r="AS42" s="668"/>
      <c r="AT42" s="668"/>
      <c r="AU42" s="668"/>
      <c r="AV42" s="668"/>
      <c r="AW42" s="668"/>
      <c r="AX42" s="668"/>
      <c r="AY42" s="669"/>
      <c r="AZ42" s="606">
        <v>442660</v>
      </c>
      <c r="BA42" s="647"/>
      <c r="BB42" s="647"/>
      <c r="BC42" s="647"/>
      <c r="BD42" s="607"/>
      <c r="BE42" s="607"/>
      <c r="BF42" s="670"/>
      <c r="BG42" s="665"/>
      <c r="BH42" s="666"/>
      <c r="BI42" s="666"/>
      <c r="BJ42" s="666"/>
      <c r="BK42" s="666"/>
      <c r="BL42" s="212"/>
      <c r="BM42" s="604" t="s">
        <v>340</v>
      </c>
      <c r="BN42" s="604"/>
      <c r="BO42" s="604"/>
      <c r="BP42" s="604"/>
      <c r="BQ42" s="604"/>
      <c r="BR42" s="604"/>
      <c r="BS42" s="604"/>
      <c r="BT42" s="604"/>
      <c r="BU42" s="605"/>
      <c r="BV42" s="606">
        <v>349</v>
      </c>
      <c r="BW42" s="647"/>
      <c r="BX42" s="647"/>
      <c r="BY42" s="647"/>
      <c r="BZ42" s="647"/>
      <c r="CA42" s="647"/>
      <c r="CB42" s="648"/>
      <c r="CD42" s="619" t="s">
        <v>341</v>
      </c>
      <c r="CE42" s="620"/>
      <c r="CF42" s="620"/>
      <c r="CG42" s="620"/>
      <c r="CH42" s="620"/>
      <c r="CI42" s="620"/>
      <c r="CJ42" s="620"/>
      <c r="CK42" s="620"/>
      <c r="CL42" s="620"/>
      <c r="CM42" s="620"/>
      <c r="CN42" s="620"/>
      <c r="CO42" s="620"/>
      <c r="CP42" s="620"/>
      <c r="CQ42" s="621"/>
      <c r="CR42" s="622">
        <v>1943713</v>
      </c>
      <c r="CS42" s="635"/>
      <c r="CT42" s="635"/>
      <c r="CU42" s="635"/>
      <c r="CV42" s="635"/>
      <c r="CW42" s="635"/>
      <c r="CX42" s="635"/>
      <c r="CY42" s="636"/>
      <c r="CZ42" s="625">
        <v>23</v>
      </c>
      <c r="DA42" s="637"/>
      <c r="DB42" s="637"/>
      <c r="DC42" s="638"/>
      <c r="DD42" s="628">
        <v>297791</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202" t="s">
        <v>342</v>
      </c>
      <c r="CD43" s="619" t="s">
        <v>343</v>
      </c>
      <c r="CE43" s="620"/>
      <c r="CF43" s="620"/>
      <c r="CG43" s="620"/>
      <c r="CH43" s="620"/>
      <c r="CI43" s="620"/>
      <c r="CJ43" s="620"/>
      <c r="CK43" s="620"/>
      <c r="CL43" s="620"/>
      <c r="CM43" s="620"/>
      <c r="CN43" s="620"/>
      <c r="CO43" s="620"/>
      <c r="CP43" s="620"/>
      <c r="CQ43" s="621"/>
      <c r="CR43" s="622">
        <v>48151</v>
      </c>
      <c r="CS43" s="635"/>
      <c r="CT43" s="635"/>
      <c r="CU43" s="635"/>
      <c r="CV43" s="635"/>
      <c r="CW43" s="635"/>
      <c r="CX43" s="635"/>
      <c r="CY43" s="636"/>
      <c r="CZ43" s="625">
        <v>0.6</v>
      </c>
      <c r="DA43" s="637"/>
      <c r="DB43" s="637"/>
      <c r="DC43" s="638"/>
      <c r="DD43" s="628">
        <v>48151</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344</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292</v>
      </c>
      <c r="CE44" s="642"/>
      <c r="CF44" s="619" t="s">
        <v>345</v>
      </c>
      <c r="CG44" s="620"/>
      <c r="CH44" s="620"/>
      <c r="CI44" s="620"/>
      <c r="CJ44" s="620"/>
      <c r="CK44" s="620"/>
      <c r="CL44" s="620"/>
      <c r="CM44" s="620"/>
      <c r="CN44" s="620"/>
      <c r="CO44" s="620"/>
      <c r="CP44" s="620"/>
      <c r="CQ44" s="621"/>
      <c r="CR44" s="622">
        <v>1897384</v>
      </c>
      <c r="CS44" s="623"/>
      <c r="CT44" s="623"/>
      <c r="CU44" s="623"/>
      <c r="CV44" s="623"/>
      <c r="CW44" s="623"/>
      <c r="CX44" s="623"/>
      <c r="CY44" s="624"/>
      <c r="CZ44" s="625">
        <v>22.4</v>
      </c>
      <c r="DA44" s="626"/>
      <c r="DB44" s="626"/>
      <c r="DC44" s="627"/>
      <c r="DD44" s="628">
        <v>295352</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346</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347</v>
      </c>
      <c r="CG45" s="620"/>
      <c r="CH45" s="620"/>
      <c r="CI45" s="620"/>
      <c r="CJ45" s="620"/>
      <c r="CK45" s="620"/>
      <c r="CL45" s="620"/>
      <c r="CM45" s="620"/>
      <c r="CN45" s="620"/>
      <c r="CO45" s="620"/>
      <c r="CP45" s="620"/>
      <c r="CQ45" s="621"/>
      <c r="CR45" s="622">
        <v>876280</v>
      </c>
      <c r="CS45" s="635"/>
      <c r="CT45" s="635"/>
      <c r="CU45" s="635"/>
      <c r="CV45" s="635"/>
      <c r="CW45" s="635"/>
      <c r="CX45" s="635"/>
      <c r="CY45" s="636"/>
      <c r="CZ45" s="625">
        <v>10.4</v>
      </c>
      <c r="DA45" s="637"/>
      <c r="DB45" s="637"/>
      <c r="DC45" s="638"/>
      <c r="DD45" s="628">
        <v>151732</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13"/>
      <c r="CD46" s="643"/>
      <c r="CE46" s="644"/>
      <c r="CF46" s="619" t="s">
        <v>348</v>
      </c>
      <c r="CG46" s="620"/>
      <c r="CH46" s="620"/>
      <c r="CI46" s="620"/>
      <c r="CJ46" s="620"/>
      <c r="CK46" s="620"/>
      <c r="CL46" s="620"/>
      <c r="CM46" s="620"/>
      <c r="CN46" s="620"/>
      <c r="CO46" s="620"/>
      <c r="CP46" s="620"/>
      <c r="CQ46" s="621"/>
      <c r="CR46" s="622">
        <v>1003762</v>
      </c>
      <c r="CS46" s="623"/>
      <c r="CT46" s="623"/>
      <c r="CU46" s="623"/>
      <c r="CV46" s="623"/>
      <c r="CW46" s="623"/>
      <c r="CX46" s="623"/>
      <c r="CY46" s="624"/>
      <c r="CZ46" s="625">
        <v>11.9</v>
      </c>
      <c r="DA46" s="626"/>
      <c r="DB46" s="626"/>
      <c r="DC46" s="627"/>
      <c r="DD46" s="628">
        <v>133918</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13"/>
      <c r="CD47" s="643"/>
      <c r="CE47" s="644"/>
      <c r="CF47" s="619" t="s">
        <v>349</v>
      </c>
      <c r="CG47" s="620"/>
      <c r="CH47" s="620"/>
      <c r="CI47" s="620"/>
      <c r="CJ47" s="620"/>
      <c r="CK47" s="620"/>
      <c r="CL47" s="620"/>
      <c r="CM47" s="620"/>
      <c r="CN47" s="620"/>
      <c r="CO47" s="620"/>
      <c r="CP47" s="620"/>
      <c r="CQ47" s="621"/>
      <c r="CR47" s="622">
        <v>46329</v>
      </c>
      <c r="CS47" s="635"/>
      <c r="CT47" s="635"/>
      <c r="CU47" s="635"/>
      <c r="CV47" s="635"/>
      <c r="CW47" s="635"/>
      <c r="CX47" s="635"/>
      <c r="CY47" s="636"/>
      <c r="CZ47" s="625">
        <v>0.5</v>
      </c>
      <c r="DA47" s="637"/>
      <c r="DB47" s="637"/>
      <c r="DC47" s="638"/>
      <c r="DD47" s="628">
        <v>2439</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13"/>
      <c r="CD48" s="645"/>
      <c r="CE48" s="646"/>
      <c r="CF48" s="619" t="s">
        <v>350</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13"/>
      <c r="CD49" s="603" t="s">
        <v>351</v>
      </c>
      <c r="CE49" s="604"/>
      <c r="CF49" s="604"/>
      <c r="CG49" s="604"/>
      <c r="CH49" s="604"/>
      <c r="CI49" s="604"/>
      <c r="CJ49" s="604"/>
      <c r="CK49" s="604"/>
      <c r="CL49" s="604"/>
      <c r="CM49" s="604"/>
      <c r="CN49" s="604"/>
      <c r="CO49" s="604"/>
      <c r="CP49" s="604"/>
      <c r="CQ49" s="605"/>
      <c r="CR49" s="606">
        <v>8466352</v>
      </c>
      <c r="CS49" s="607"/>
      <c r="CT49" s="607"/>
      <c r="CU49" s="607"/>
      <c r="CV49" s="607"/>
      <c r="CW49" s="607"/>
      <c r="CX49" s="607"/>
      <c r="CY49" s="608"/>
      <c r="CZ49" s="609">
        <v>100</v>
      </c>
      <c r="DA49" s="610"/>
      <c r="DB49" s="610"/>
      <c r="DC49" s="611"/>
      <c r="DD49" s="612">
        <v>5074524</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tM9TPEBzfZZm5Me9PcHdRQGSLpLrMuub4Dardw7WN3UcrDWBImARXXkCdYi3p2saHlS37t1s1EKGk4dy1Ll5zw==" saltValue="AOIWWXmu6yBGQ//upGltf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24" sqref="A24:AY2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8" t="s">
        <v>352</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c r="AT2" s="1088"/>
      <c r="AU2" s="1088"/>
      <c r="AV2" s="1088"/>
      <c r="AW2" s="1088"/>
      <c r="AX2" s="1088"/>
      <c r="AY2" s="1088"/>
      <c r="AZ2" s="1088"/>
      <c r="BA2" s="1088"/>
      <c r="BB2" s="1088"/>
      <c r="BC2" s="1088"/>
      <c r="BD2" s="1088"/>
      <c r="BE2" s="1088"/>
      <c r="BF2" s="1088"/>
      <c r="BG2" s="1088"/>
      <c r="BH2" s="1088"/>
      <c r="BI2" s="1088"/>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89" t="s">
        <v>353</v>
      </c>
      <c r="DK2" s="1090"/>
      <c r="DL2" s="1090"/>
      <c r="DM2" s="1090"/>
      <c r="DN2" s="1090"/>
      <c r="DO2" s="1091"/>
      <c r="DP2" s="216"/>
      <c r="DQ2" s="1089" t="s">
        <v>354</v>
      </c>
      <c r="DR2" s="1090"/>
      <c r="DS2" s="1090"/>
      <c r="DT2" s="1090"/>
      <c r="DU2" s="1090"/>
      <c r="DV2" s="1090"/>
      <c r="DW2" s="1090"/>
      <c r="DX2" s="1090"/>
      <c r="DY2" s="1090"/>
      <c r="DZ2" s="1091"/>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7" t="s">
        <v>355</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20"/>
      <c r="BA4" s="220"/>
      <c r="BB4" s="220"/>
      <c r="BC4" s="220"/>
      <c r="BD4" s="220"/>
      <c r="BE4" s="221"/>
      <c r="BF4" s="221"/>
      <c r="BG4" s="221"/>
      <c r="BH4" s="221"/>
      <c r="BI4" s="221"/>
      <c r="BJ4" s="221"/>
      <c r="BK4" s="221"/>
      <c r="BL4" s="221"/>
      <c r="BM4" s="221"/>
      <c r="BN4" s="221"/>
      <c r="BO4" s="221"/>
      <c r="BP4" s="221"/>
      <c r="BQ4" s="731" t="s">
        <v>356</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22"/>
    </row>
    <row r="5" spans="1:131" s="223" customFormat="1" ht="26.25" customHeight="1" x14ac:dyDescent="0.15">
      <c r="A5" s="993" t="s">
        <v>357</v>
      </c>
      <c r="B5" s="994"/>
      <c r="C5" s="994"/>
      <c r="D5" s="994"/>
      <c r="E5" s="994"/>
      <c r="F5" s="994"/>
      <c r="G5" s="994"/>
      <c r="H5" s="994"/>
      <c r="I5" s="994"/>
      <c r="J5" s="994"/>
      <c r="K5" s="994"/>
      <c r="L5" s="994"/>
      <c r="M5" s="994"/>
      <c r="N5" s="994"/>
      <c r="O5" s="994"/>
      <c r="P5" s="995"/>
      <c r="Q5" s="999" t="s">
        <v>358</v>
      </c>
      <c r="R5" s="1000"/>
      <c r="S5" s="1000"/>
      <c r="T5" s="1000"/>
      <c r="U5" s="1001"/>
      <c r="V5" s="999" t="s">
        <v>359</v>
      </c>
      <c r="W5" s="1000"/>
      <c r="X5" s="1000"/>
      <c r="Y5" s="1000"/>
      <c r="Z5" s="1001"/>
      <c r="AA5" s="999" t="s">
        <v>360</v>
      </c>
      <c r="AB5" s="1000"/>
      <c r="AC5" s="1000"/>
      <c r="AD5" s="1000"/>
      <c r="AE5" s="1000"/>
      <c r="AF5" s="1092" t="s">
        <v>361</v>
      </c>
      <c r="AG5" s="1000"/>
      <c r="AH5" s="1000"/>
      <c r="AI5" s="1000"/>
      <c r="AJ5" s="1013"/>
      <c r="AK5" s="1000" t="s">
        <v>362</v>
      </c>
      <c r="AL5" s="1000"/>
      <c r="AM5" s="1000"/>
      <c r="AN5" s="1000"/>
      <c r="AO5" s="1001"/>
      <c r="AP5" s="999" t="s">
        <v>363</v>
      </c>
      <c r="AQ5" s="1000"/>
      <c r="AR5" s="1000"/>
      <c r="AS5" s="1000"/>
      <c r="AT5" s="1001"/>
      <c r="AU5" s="999" t="s">
        <v>364</v>
      </c>
      <c r="AV5" s="1000"/>
      <c r="AW5" s="1000"/>
      <c r="AX5" s="1000"/>
      <c r="AY5" s="1013"/>
      <c r="AZ5" s="220"/>
      <c r="BA5" s="220"/>
      <c r="BB5" s="220"/>
      <c r="BC5" s="220"/>
      <c r="BD5" s="220"/>
      <c r="BE5" s="221"/>
      <c r="BF5" s="221"/>
      <c r="BG5" s="221"/>
      <c r="BH5" s="221"/>
      <c r="BI5" s="221"/>
      <c r="BJ5" s="221"/>
      <c r="BK5" s="221"/>
      <c r="BL5" s="221"/>
      <c r="BM5" s="221"/>
      <c r="BN5" s="221"/>
      <c r="BO5" s="221"/>
      <c r="BP5" s="221"/>
      <c r="BQ5" s="993" t="s">
        <v>365</v>
      </c>
      <c r="BR5" s="994"/>
      <c r="BS5" s="994"/>
      <c r="BT5" s="994"/>
      <c r="BU5" s="994"/>
      <c r="BV5" s="994"/>
      <c r="BW5" s="994"/>
      <c r="BX5" s="994"/>
      <c r="BY5" s="994"/>
      <c r="BZ5" s="994"/>
      <c r="CA5" s="994"/>
      <c r="CB5" s="994"/>
      <c r="CC5" s="994"/>
      <c r="CD5" s="994"/>
      <c r="CE5" s="994"/>
      <c r="CF5" s="994"/>
      <c r="CG5" s="995"/>
      <c r="CH5" s="999" t="s">
        <v>366</v>
      </c>
      <c r="CI5" s="1000"/>
      <c r="CJ5" s="1000"/>
      <c r="CK5" s="1000"/>
      <c r="CL5" s="1001"/>
      <c r="CM5" s="999" t="s">
        <v>367</v>
      </c>
      <c r="CN5" s="1000"/>
      <c r="CO5" s="1000"/>
      <c r="CP5" s="1000"/>
      <c r="CQ5" s="1001"/>
      <c r="CR5" s="999" t="s">
        <v>368</v>
      </c>
      <c r="CS5" s="1000"/>
      <c r="CT5" s="1000"/>
      <c r="CU5" s="1000"/>
      <c r="CV5" s="1001"/>
      <c r="CW5" s="999" t="s">
        <v>369</v>
      </c>
      <c r="CX5" s="1000"/>
      <c r="CY5" s="1000"/>
      <c r="CZ5" s="1000"/>
      <c r="DA5" s="1001"/>
      <c r="DB5" s="999" t="s">
        <v>370</v>
      </c>
      <c r="DC5" s="1000"/>
      <c r="DD5" s="1000"/>
      <c r="DE5" s="1000"/>
      <c r="DF5" s="1001"/>
      <c r="DG5" s="1082" t="s">
        <v>371</v>
      </c>
      <c r="DH5" s="1083"/>
      <c r="DI5" s="1083"/>
      <c r="DJ5" s="1083"/>
      <c r="DK5" s="1084"/>
      <c r="DL5" s="1082" t="s">
        <v>372</v>
      </c>
      <c r="DM5" s="1083"/>
      <c r="DN5" s="1083"/>
      <c r="DO5" s="1083"/>
      <c r="DP5" s="1084"/>
      <c r="DQ5" s="999" t="s">
        <v>373</v>
      </c>
      <c r="DR5" s="1000"/>
      <c r="DS5" s="1000"/>
      <c r="DT5" s="1000"/>
      <c r="DU5" s="1001"/>
      <c r="DV5" s="999" t="s">
        <v>364</v>
      </c>
      <c r="DW5" s="1000"/>
      <c r="DX5" s="1000"/>
      <c r="DY5" s="1000"/>
      <c r="DZ5" s="1013"/>
      <c r="EA5" s="222"/>
    </row>
    <row r="6" spans="1:131" s="223" customFormat="1" ht="26.25" customHeight="1" thickBot="1" x14ac:dyDescent="0.2">
      <c r="A6" s="996"/>
      <c r="B6" s="997"/>
      <c r="C6" s="997"/>
      <c r="D6" s="997"/>
      <c r="E6" s="997"/>
      <c r="F6" s="997"/>
      <c r="G6" s="997"/>
      <c r="H6" s="997"/>
      <c r="I6" s="997"/>
      <c r="J6" s="997"/>
      <c r="K6" s="997"/>
      <c r="L6" s="997"/>
      <c r="M6" s="997"/>
      <c r="N6" s="997"/>
      <c r="O6" s="997"/>
      <c r="P6" s="998"/>
      <c r="Q6" s="1002"/>
      <c r="R6" s="1003"/>
      <c r="S6" s="1003"/>
      <c r="T6" s="1003"/>
      <c r="U6" s="1004"/>
      <c r="V6" s="1002"/>
      <c r="W6" s="1003"/>
      <c r="X6" s="1003"/>
      <c r="Y6" s="1003"/>
      <c r="Z6" s="1004"/>
      <c r="AA6" s="1002"/>
      <c r="AB6" s="1003"/>
      <c r="AC6" s="1003"/>
      <c r="AD6" s="1003"/>
      <c r="AE6" s="1003"/>
      <c r="AF6" s="1093"/>
      <c r="AG6" s="1003"/>
      <c r="AH6" s="1003"/>
      <c r="AI6" s="1003"/>
      <c r="AJ6" s="1014"/>
      <c r="AK6" s="1003"/>
      <c r="AL6" s="1003"/>
      <c r="AM6" s="1003"/>
      <c r="AN6" s="1003"/>
      <c r="AO6" s="1004"/>
      <c r="AP6" s="1002"/>
      <c r="AQ6" s="1003"/>
      <c r="AR6" s="1003"/>
      <c r="AS6" s="1003"/>
      <c r="AT6" s="1004"/>
      <c r="AU6" s="1002"/>
      <c r="AV6" s="1003"/>
      <c r="AW6" s="1003"/>
      <c r="AX6" s="1003"/>
      <c r="AY6" s="1014"/>
      <c r="AZ6" s="220"/>
      <c r="BA6" s="220"/>
      <c r="BB6" s="220"/>
      <c r="BC6" s="220"/>
      <c r="BD6" s="220"/>
      <c r="BE6" s="221"/>
      <c r="BF6" s="221"/>
      <c r="BG6" s="221"/>
      <c r="BH6" s="221"/>
      <c r="BI6" s="221"/>
      <c r="BJ6" s="221"/>
      <c r="BK6" s="221"/>
      <c r="BL6" s="221"/>
      <c r="BM6" s="221"/>
      <c r="BN6" s="221"/>
      <c r="BO6" s="221"/>
      <c r="BP6" s="221"/>
      <c r="BQ6" s="996"/>
      <c r="BR6" s="997"/>
      <c r="BS6" s="997"/>
      <c r="BT6" s="997"/>
      <c r="BU6" s="997"/>
      <c r="BV6" s="997"/>
      <c r="BW6" s="997"/>
      <c r="BX6" s="997"/>
      <c r="BY6" s="997"/>
      <c r="BZ6" s="997"/>
      <c r="CA6" s="997"/>
      <c r="CB6" s="997"/>
      <c r="CC6" s="997"/>
      <c r="CD6" s="997"/>
      <c r="CE6" s="997"/>
      <c r="CF6" s="997"/>
      <c r="CG6" s="998"/>
      <c r="CH6" s="1002"/>
      <c r="CI6" s="1003"/>
      <c r="CJ6" s="1003"/>
      <c r="CK6" s="1003"/>
      <c r="CL6" s="1004"/>
      <c r="CM6" s="1002"/>
      <c r="CN6" s="1003"/>
      <c r="CO6" s="1003"/>
      <c r="CP6" s="1003"/>
      <c r="CQ6" s="1004"/>
      <c r="CR6" s="1002"/>
      <c r="CS6" s="1003"/>
      <c r="CT6" s="1003"/>
      <c r="CU6" s="1003"/>
      <c r="CV6" s="1004"/>
      <c r="CW6" s="1002"/>
      <c r="CX6" s="1003"/>
      <c r="CY6" s="1003"/>
      <c r="CZ6" s="1003"/>
      <c r="DA6" s="1004"/>
      <c r="DB6" s="1002"/>
      <c r="DC6" s="1003"/>
      <c r="DD6" s="1003"/>
      <c r="DE6" s="1003"/>
      <c r="DF6" s="1004"/>
      <c r="DG6" s="1085"/>
      <c r="DH6" s="1086"/>
      <c r="DI6" s="1086"/>
      <c r="DJ6" s="1086"/>
      <c r="DK6" s="1087"/>
      <c r="DL6" s="1085"/>
      <c r="DM6" s="1086"/>
      <c r="DN6" s="1086"/>
      <c r="DO6" s="1086"/>
      <c r="DP6" s="1087"/>
      <c r="DQ6" s="1002"/>
      <c r="DR6" s="1003"/>
      <c r="DS6" s="1003"/>
      <c r="DT6" s="1003"/>
      <c r="DU6" s="1004"/>
      <c r="DV6" s="1002"/>
      <c r="DW6" s="1003"/>
      <c r="DX6" s="1003"/>
      <c r="DY6" s="1003"/>
      <c r="DZ6" s="1014"/>
      <c r="EA6" s="222"/>
    </row>
    <row r="7" spans="1:131" s="223" customFormat="1" ht="26.25" customHeight="1" thickTop="1" x14ac:dyDescent="0.15">
      <c r="A7" s="224">
        <v>1</v>
      </c>
      <c r="B7" s="1045" t="s">
        <v>374</v>
      </c>
      <c r="C7" s="1046"/>
      <c r="D7" s="1046"/>
      <c r="E7" s="1046"/>
      <c r="F7" s="1046"/>
      <c r="G7" s="1046"/>
      <c r="H7" s="1046"/>
      <c r="I7" s="1046"/>
      <c r="J7" s="1046"/>
      <c r="K7" s="1046"/>
      <c r="L7" s="1046"/>
      <c r="M7" s="1046"/>
      <c r="N7" s="1046"/>
      <c r="O7" s="1046"/>
      <c r="P7" s="1047"/>
      <c r="Q7" s="1103">
        <v>8718</v>
      </c>
      <c r="R7" s="1104"/>
      <c r="S7" s="1104"/>
      <c r="T7" s="1104"/>
      <c r="U7" s="1104"/>
      <c r="V7" s="1104">
        <v>8470</v>
      </c>
      <c r="W7" s="1104"/>
      <c r="X7" s="1104"/>
      <c r="Y7" s="1104"/>
      <c r="Z7" s="1104"/>
      <c r="AA7" s="1104">
        <v>248</v>
      </c>
      <c r="AB7" s="1104"/>
      <c r="AC7" s="1104"/>
      <c r="AD7" s="1104"/>
      <c r="AE7" s="1106"/>
      <c r="AF7" s="1107">
        <v>238</v>
      </c>
      <c r="AG7" s="1108"/>
      <c r="AH7" s="1108"/>
      <c r="AI7" s="1108"/>
      <c r="AJ7" s="1109"/>
      <c r="AK7" s="1110">
        <v>57</v>
      </c>
      <c r="AL7" s="1111"/>
      <c r="AM7" s="1111"/>
      <c r="AN7" s="1111"/>
      <c r="AO7" s="1111"/>
      <c r="AP7" s="1111">
        <v>4768</v>
      </c>
      <c r="AQ7" s="1111"/>
      <c r="AR7" s="1111"/>
      <c r="AS7" s="1111"/>
      <c r="AT7" s="1111"/>
      <c r="AU7" s="1112"/>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363"/>
      <c r="BS7" s="1100" t="s">
        <v>560</v>
      </c>
      <c r="BT7" s="1101"/>
      <c r="BU7" s="1101"/>
      <c r="BV7" s="1101"/>
      <c r="BW7" s="1101"/>
      <c r="BX7" s="1101"/>
      <c r="BY7" s="1101"/>
      <c r="BZ7" s="1101"/>
      <c r="CA7" s="1101"/>
      <c r="CB7" s="1101"/>
      <c r="CC7" s="1101"/>
      <c r="CD7" s="1101"/>
      <c r="CE7" s="1101"/>
      <c r="CF7" s="1101"/>
      <c r="CG7" s="1105"/>
      <c r="CH7" s="1097">
        <v>1</v>
      </c>
      <c r="CI7" s="1098"/>
      <c r="CJ7" s="1098"/>
      <c r="CK7" s="1098"/>
      <c r="CL7" s="1099"/>
      <c r="CM7" s="1097">
        <v>8</v>
      </c>
      <c r="CN7" s="1098"/>
      <c r="CO7" s="1098"/>
      <c r="CP7" s="1098"/>
      <c r="CQ7" s="1099"/>
      <c r="CR7" s="1097">
        <v>35</v>
      </c>
      <c r="CS7" s="1098"/>
      <c r="CT7" s="1098"/>
      <c r="CU7" s="1098"/>
      <c r="CV7" s="1099"/>
      <c r="CW7" s="1097">
        <v>13</v>
      </c>
      <c r="CX7" s="1098"/>
      <c r="CY7" s="1098"/>
      <c r="CZ7" s="1098"/>
      <c r="DA7" s="1099"/>
      <c r="DB7" s="1097" t="s">
        <v>549</v>
      </c>
      <c r="DC7" s="1098"/>
      <c r="DD7" s="1098"/>
      <c r="DE7" s="1098"/>
      <c r="DF7" s="1099"/>
      <c r="DG7" s="1097" t="s">
        <v>549</v>
      </c>
      <c r="DH7" s="1098"/>
      <c r="DI7" s="1098"/>
      <c r="DJ7" s="1098"/>
      <c r="DK7" s="1099"/>
      <c r="DL7" s="1097" t="s">
        <v>549</v>
      </c>
      <c r="DM7" s="1098"/>
      <c r="DN7" s="1098"/>
      <c r="DO7" s="1098"/>
      <c r="DP7" s="1099"/>
      <c r="DQ7" s="1097" t="s">
        <v>549</v>
      </c>
      <c r="DR7" s="1098"/>
      <c r="DS7" s="1098"/>
      <c r="DT7" s="1098"/>
      <c r="DU7" s="1099"/>
      <c r="DV7" s="1100"/>
      <c r="DW7" s="1101"/>
      <c r="DX7" s="1101"/>
      <c r="DY7" s="1101"/>
      <c r="DZ7" s="1102"/>
      <c r="EA7" s="222"/>
    </row>
    <row r="8" spans="1:131" s="223" customFormat="1" ht="26.25" customHeight="1" x14ac:dyDescent="0.15">
      <c r="A8" s="225">
        <v>2</v>
      </c>
      <c r="B8" s="1028" t="s">
        <v>375</v>
      </c>
      <c r="C8" s="1029"/>
      <c r="D8" s="1029"/>
      <c r="E8" s="1029"/>
      <c r="F8" s="1029"/>
      <c r="G8" s="1029"/>
      <c r="H8" s="1029"/>
      <c r="I8" s="1029"/>
      <c r="J8" s="1029"/>
      <c r="K8" s="1029"/>
      <c r="L8" s="1029"/>
      <c r="M8" s="1029"/>
      <c r="N8" s="1029"/>
      <c r="O8" s="1029"/>
      <c r="P8" s="1030"/>
      <c r="Q8" s="1036">
        <v>2</v>
      </c>
      <c r="R8" s="1037"/>
      <c r="S8" s="1037"/>
      <c r="T8" s="1037"/>
      <c r="U8" s="1037"/>
      <c r="V8" s="1037">
        <v>2</v>
      </c>
      <c r="W8" s="1037"/>
      <c r="X8" s="1037"/>
      <c r="Y8" s="1037"/>
      <c r="Z8" s="1037"/>
      <c r="AA8" s="1037">
        <v>0</v>
      </c>
      <c r="AB8" s="1037"/>
      <c r="AC8" s="1037"/>
      <c r="AD8" s="1037"/>
      <c r="AE8" s="1038"/>
      <c r="AF8" s="1033">
        <v>0</v>
      </c>
      <c r="AG8" s="1034"/>
      <c r="AH8" s="1034"/>
      <c r="AI8" s="1034"/>
      <c r="AJ8" s="1035"/>
      <c r="AK8" s="1078">
        <v>1</v>
      </c>
      <c r="AL8" s="1079"/>
      <c r="AM8" s="1079"/>
      <c r="AN8" s="1079"/>
      <c r="AO8" s="1079"/>
      <c r="AP8" s="1079">
        <v>0</v>
      </c>
      <c r="AQ8" s="1079"/>
      <c r="AR8" s="1079"/>
      <c r="AS8" s="1079"/>
      <c r="AT8" s="1079"/>
      <c r="AU8" s="1080"/>
      <c r="AV8" s="1080"/>
      <c r="AW8" s="1080"/>
      <c r="AX8" s="1080"/>
      <c r="AY8" s="1081"/>
      <c r="AZ8" s="220"/>
      <c r="BA8" s="220"/>
      <c r="BB8" s="220"/>
      <c r="BC8" s="220"/>
      <c r="BD8" s="220"/>
      <c r="BE8" s="221"/>
      <c r="BF8" s="221"/>
      <c r="BG8" s="221"/>
      <c r="BH8" s="221"/>
      <c r="BI8" s="221"/>
      <c r="BJ8" s="221"/>
      <c r="BK8" s="221"/>
      <c r="BL8" s="221"/>
      <c r="BM8" s="221"/>
      <c r="BN8" s="221"/>
      <c r="BO8" s="221"/>
      <c r="BP8" s="221"/>
      <c r="BQ8" s="225">
        <v>2</v>
      </c>
      <c r="BR8" s="364" t="s">
        <v>561</v>
      </c>
      <c r="BS8" s="990" t="s">
        <v>562</v>
      </c>
      <c r="BT8" s="991"/>
      <c r="BU8" s="991"/>
      <c r="BV8" s="991"/>
      <c r="BW8" s="991"/>
      <c r="BX8" s="991"/>
      <c r="BY8" s="991"/>
      <c r="BZ8" s="991"/>
      <c r="CA8" s="991"/>
      <c r="CB8" s="991"/>
      <c r="CC8" s="991"/>
      <c r="CD8" s="991"/>
      <c r="CE8" s="991"/>
      <c r="CF8" s="991"/>
      <c r="CG8" s="1012"/>
      <c r="CH8" s="987">
        <v>-21</v>
      </c>
      <c r="CI8" s="988"/>
      <c r="CJ8" s="988"/>
      <c r="CK8" s="988"/>
      <c r="CL8" s="989"/>
      <c r="CM8" s="987">
        <v>-305</v>
      </c>
      <c r="CN8" s="988"/>
      <c r="CO8" s="988"/>
      <c r="CP8" s="988"/>
      <c r="CQ8" s="989"/>
      <c r="CR8" s="987">
        <v>30</v>
      </c>
      <c r="CS8" s="988"/>
      <c r="CT8" s="988"/>
      <c r="CU8" s="988"/>
      <c r="CV8" s="989"/>
      <c r="CW8" s="987" t="s">
        <v>549</v>
      </c>
      <c r="CX8" s="988"/>
      <c r="CY8" s="988"/>
      <c r="CZ8" s="988"/>
      <c r="DA8" s="989"/>
      <c r="DB8" s="987" t="s">
        <v>549</v>
      </c>
      <c r="DC8" s="988"/>
      <c r="DD8" s="988"/>
      <c r="DE8" s="988"/>
      <c r="DF8" s="989"/>
      <c r="DG8" s="987" t="s">
        <v>549</v>
      </c>
      <c r="DH8" s="988"/>
      <c r="DI8" s="988"/>
      <c r="DJ8" s="988"/>
      <c r="DK8" s="989"/>
      <c r="DL8" s="987" t="s">
        <v>549</v>
      </c>
      <c r="DM8" s="988"/>
      <c r="DN8" s="988"/>
      <c r="DO8" s="988"/>
      <c r="DP8" s="989"/>
      <c r="DQ8" s="987" t="s">
        <v>549</v>
      </c>
      <c r="DR8" s="988"/>
      <c r="DS8" s="988"/>
      <c r="DT8" s="988"/>
      <c r="DU8" s="989"/>
      <c r="DV8" s="990"/>
      <c r="DW8" s="991"/>
      <c r="DX8" s="991"/>
      <c r="DY8" s="991"/>
      <c r="DZ8" s="992"/>
      <c r="EA8" s="222"/>
    </row>
    <row r="9" spans="1:131" s="223" customFormat="1" ht="26.25" customHeight="1" x14ac:dyDescent="0.15">
      <c r="A9" s="225">
        <v>3</v>
      </c>
      <c r="B9" s="1028"/>
      <c r="C9" s="1029"/>
      <c r="D9" s="1029"/>
      <c r="E9" s="1029"/>
      <c r="F9" s="1029"/>
      <c r="G9" s="1029"/>
      <c r="H9" s="1029"/>
      <c r="I9" s="1029"/>
      <c r="J9" s="1029"/>
      <c r="K9" s="1029"/>
      <c r="L9" s="1029"/>
      <c r="M9" s="1029"/>
      <c r="N9" s="1029"/>
      <c r="O9" s="1029"/>
      <c r="P9" s="1030"/>
      <c r="Q9" s="1036"/>
      <c r="R9" s="1037"/>
      <c r="S9" s="1037"/>
      <c r="T9" s="1037"/>
      <c r="U9" s="1037"/>
      <c r="V9" s="1037"/>
      <c r="W9" s="1037"/>
      <c r="X9" s="1037"/>
      <c r="Y9" s="1037"/>
      <c r="Z9" s="1037"/>
      <c r="AA9" s="1037"/>
      <c r="AB9" s="1037"/>
      <c r="AC9" s="1037"/>
      <c r="AD9" s="1037"/>
      <c r="AE9" s="1038"/>
      <c r="AF9" s="1033"/>
      <c r="AG9" s="1034"/>
      <c r="AH9" s="1034"/>
      <c r="AI9" s="1034"/>
      <c r="AJ9" s="1035"/>
      <c r="AK9" s="1078"/>
      <c r="AL9" s="1079"/>
      <c r="AM9" s="1079"/>
      <c r="AN9" s="1079"/>
      <c r="AO9" s="1079"/>
      <c r="AP9" s="1079"/>
      <c r="AQ9" s="1079"/>
      <c r="AR9" s="1079"/>
      <c r="AS9" s="1079"/>
      <c r="AT9" s="1079"/>
      <c r="AU9" s="1080"/>
      <c r="AV9" s="1080"/>
      <c r="AW9" s="1080"/>
      <c r="AX9" s="1080"/>
      <c r="AY9" s="1081"/>
      <c r="AZ9" s="220"/>
      <c r="BA9" s="220"/>
      <c r="BB9" s="220"/>
      <c r="BC9" s="220"/>
      <c r="BD9" s="220"/>
      <c r="BE9" s="221"/>
      <c r="BF9" s="221"/>
      <c r="BG9" s="221"/>
      <c r="BH9" s="221"/>
      <c r="BI9" s="221"/>
      <c r="BJ9" s="221"/>
      <c r="BK9" s="221"/>
      <c r="BL9" s="221"/>
      <c r="BM9" s="221"/>
      <c r="BN9" s="221"/>
      <c r="BO9" s="221"/>
      <c r="BP9" s="221"/>
      <c r="BQ9" s="225">
        <v>3</v>
      </c>
      <c r="BR9" s="364"/>
      <c r="BS9" s="990" t="s">
        <v>563</v>
      </c>
      <c r="BT9" s="991"/>
      <c r="BU9" s="991"/>
      <c r="BV9" s="991"/>
      <c r="BW9" s="991"/>
      <c r="BX9" s="991"/>
      <c r="BY9" s="991"/>
      <c r="BZ9" s="991"/>
      <c r="CA9" s="991"/>
      <c r="CB9" s="991"/>
      <c r="CC9" s="991"/>
      <c r="CD9" s="991"/>
      <c r="CE9" s="991"/>
      <c r="CF9" s="991"/>
      <c r="CG9" s="1012"/>
      <c r="CH9" s="987">
        <v>0</v>
      </c>
      <c r="CI9" s="988"/>
      <c r="CJ9" s="988"/>
      <c r="CK9" s="988"/>
      <c r="CL9" s="989"/>
      <c r="CM9" s="987">
        <v>27</v>
      </c>
      <c r="CN9" s="988"/>
      <c r="CO9" s="988"/>
      <c r="CP9" s="988"/>
      <c r="CQ9" s="989"/>
      <c r="CR9" s="987">
        <v>20</v>
      </c>
      <c r="CS9" s="988"/>
      <c r="CT9" s="988"/>
      <c r="CU9" s="988"/>
      <c r="CV9" s="989"/>
      <c r="CW9" s="987" t="s">
        <v>549</v>
      </c>
      <c r="CX9" s="988"/>
      <c r="CY9" s="988"/>
      <c r="CZ9" s="988"/>
      <c r="DA9" s="989"/>
      <c r="DB9" s="987" t="s">
        <v>549</v>
      </c>
      <c r="DC9" s="988"/>
      <c r="DD9" s="988"/>
      <c r="DE9" s="988"/>
      <c r="DF9" s="989"/>
      <c r="DG9" s="987" t="s">
        <v>549</v>
      </c>
      <c r="DH9" s="988"/>
      <c r="DI9" s="988"/>
      <c r="DJ9" s="988"/>
      <c r="DK9" s="989"/>
      <c r="DL9" s="987" t="s">
        <v>549</v>
      </c>
      <c r="DM9" s="988"/>
      <c r="DN9" s="988"/>
      <c r="DO9" s="988"/>
      <c r="DP9" s="989"/>
      <c r="DQ9" s="987" t="s">
        <v>549</v>
      </c>
      <c r="DR9" s="988"/>
      <c r="DS9" s="988"/>
      <c r="DT9" s="988"/>
      <c r="DU9" s="989"/>
      <c r="DV9" s="990"/>
      <c r="DW9" s="991"/>
      <c r="DX9" s="991"/>
      <c r="DY9" s="991"/>
      <c r="DZ9" s="992"/>
      <c r="EA9" s="222"/>
    </row>
    <row r="10" spans="1:131" s="223" customFormat="1" ht="26.25" customHeight="1" x14ac:dyDescent="0.15">
      <c r="A10" s="225">
        <v>4</v>
      </c>
      <c r="B10" s="1028"/>
      <c r="C10" s="1029"/>
      <c r="D10" s="1029"/>
      <c r="E10" s="1029"/>
      <c r="F10" s="1029"/>
      <c r="G10" s="1029"/>
      <c r="H10" s="1029"/>
      <c r="I10" s="1029"/>
      <c r="J10" s="1029"/>
      <c r="K10" s="1029"/>
      <c r="L10" s="1029"/>
      <c r="M10" s="1029"/>
      <c r="N10" s="1029"/>
      <c r="O10" s="1029"/>
      <c r="P10" s="1030"/>
      <c r="Q10" s="1036"/>
      <c r="R10" s="1037"/>
      <c r="S10" s="1037"/>
      <c r="T10" s="1037"/>
      <c r="U10" s="1037"/>
      <c r="V10" s="1037"/>
      <c r="W10" s="1037"/>
      <c r="X10" s="1037"/>
      <c r="Y10" s="1037"/>
      <c r="Z10" s="1037"/>
      <c r="AA10" s="1037"/>
      <c r="AB10" s="1037"/>
      <c r="AC10" s="1037"/>
      <c r="AD10" s="1037"/>
      <c r="AE10" s="1038"/>
      <c r="AF10" s="1033"/>
      <c r="AG10" s="1034"/>
      <c r="AH10" s="1034"/>
      <c r="AI10" s="1034"/>
      <c r="AJ10" s="1035"/>
      <c r="AK10" s="1078"/>
      <c r="AL10" s="1079"/>
      <c r="AM10" s="1079"/>
      <c r="AN10" s="1079"/>
      <c r="AO10" s="1079"/>
      <c r="AP10" s="1079"/>
      <c r="AQ10" s="1079"/>
      <c r="AR10" s="1079"/>
      <c r="AS10" s="1079"/>
      <c r="AT10" s="1079"/>
      <c r="AU10" s="1080"/>
      <c r="AV10" s="1080"/>
      <c r="AW10" s="1080"/>
      <c r="AX10" s="1080"/>
      <c r="AY10" s="1081"/>
      <c r="AZ10" s="220"/>
      <c r="BA10" s="220"/>
      <c r="BB10" s="220"/>
      <c r="BC10" s="220"/>
      <c r="BD10" s="220"/>
      <c r="BE10" s="221"/>
      <c r="BF10" s="221"/>
      <c r="BG10" s="221"/>
      <c r="BH10" s="221"/>
      <c r="BI10" s="221"/>
      <c r="BJ10" s="221"/>
      <c r="BK10" s="221"/>
      <c r="BL10" s="221"/>
      <c r="BM10" s="221"/>
      <c r="BN10" s="221"/>
      <c r="BO10" s="221"/>
      <c r="BP10" s="221"/>
      <c r="BQ10" s="225">
        <v>4</v>
      </c>
      <c r="BR10" s="364"/>
      <c r="BS10" s="990" t="s">
        <v>564</v>
      </c>
      <c r="BT10" s="991"/>
      <c r="BU10" s="991"/>
      <c r="BV10" s="991"/>
      <c r="BW10" s="991"/>
      <c r="BX10" s="991"/>
      <c r="BY10" s="991"/>
      <c r="BZ10" s="991"/>
      <c r="CA10" s="991"/>
      <c r="CB10" s="991"/>
      <c r="CC10" s="991"/>
      <c r="CD10" s="991"/>
      <c r="CE10" s="991"/>
      <c r="CF10" s="991"/>
      <c r="CG10" s="1012"/>
      <c r="CH10" s="987">
        <v>-1</v>
      </c>
      <c r="CI10" s="988"/>
      <c r="CJ10" s="988"/>
      <c r="CK10" s="988"/>
      <c r="CL10" s="989"/>
      <c r="CM10" s="987">
        <v>67</v>
      </c>
      <c r="CN10" s="988"/>
      <c r="CO10" s="988"/>
      <c r="CP10" s="988"/>
      <c r="CQ10" s="989"/>
      <c r="CR10" s="987">
        <v>1</v>
      </c>
      <c r="CS10" s="988"/>
      <c r="CT10" s="988"/>
      <c r="CU10" s="988"/>
      <c r="CV10" s="989"/>
      <c r="CW10" s="987" t="s">
        <v>488</v>
      </c>
      <c r="CX10" s="988"/>
      <c r="CY10" s="988"/>
      <c r="CZ10" s="988"/>
      <c r="DA10" s="989"/>
      <c r="DB10" s="987" t="s">
        <v>488</v>
      </c>
      <c r="DC10" s="988"/>
      <c r="DD10" s="988"/>
      <c r="DE10" s="988"/>
      <c r="DF10" s="989"/>
      <c r="DG10" s="987" t="s">
        <v>488</v>
      </c>
      <c r="DH10" s="988"/>
      <c r="DI10" s="988"/>
      <c r="DJ10" s="988"/>
      <c r="DK10" s="989"/>
      <c r="DL10" s="987" t="s">
        <v>488</v>
      </c>
      <c r="DM10" s="988"/>
      <c r="DN10" s="988"/>
      <c r="DO10" s="988"/>
      <c r="DP10" s="989"/>
      <c r="DQ10" s="987" t="s">
        <v>488</v>
      </c>
      <c r="DR10" s="988"/>
      <c r="DS10" s="988"/>
      <c r="DT10" s="988"/>
      <c r="DU10" s="989"/>
      <c r="DV10" s="990"/>
      <c r="DW10" s="991"/>
      <c r="DX10" s="991"/>
      <c r="DY10" s="991"/>
      <c r="DZ10" s="992"/>
      <c r="EA10" s="222"/>
    </row>
    <row r="11" spans="1:131" s="223" customFormat="1" ht="26.25" customHeight="1" x14ac:dyDescent="0.15">
      <c r="A11" s="225">
        <v>5</v>
      </c>
      <c r="B11" s="1028"/>
      <c r="C11" s="1029"/>
      <c r="D11" s="1029"/>
      <c r="E11" s="1029"/>
      <c r="F11" s="1029"/>
      <c r="G11" s="1029"/>
      <c r="H11" s="1029"/>
      <c r="I11" s="1029"/>
      <c r="J11" s="1029"/>
      <c r="K11" s="1029"/>
      <c r="L11" s="1029"/>
      <c r="M11" s="1029"/>
      <c r="N11" s="1029"/>
      <c r="O11" s="1029"/>
      <c r="P11" s="1030"/>
      <c r="Q11" s="1036"/>
      <c r="R11" s="1037"/>
      <c r="S11" s="1037"/>
      <c r="T11" s="1037"/>
      <c r="U11" s="1037"/>
      <c r="V11" s="1037"/>
      <c r="W11" s="1037"/>
      <c r="X11" s="1037"/>
      <c r="Y11" s="1037"/>
      <c r="Z11" s="1037"/>
      <c r="AA11" s="1037"/>
      <c r="AB11" s="1037"/>
      <c r="AC11" s="1037"/>
      <c r="AD11" s="1037"/>
      <c r="AE11" s="1038"/>
      <c r="AF11" s="1033"/>
      <c r="AG11" s="1034"/>
      <c r="AH11" s="1034"/>
      <c r="AI11" s="1034"/>
      <c r="AJ11" s="1035"/>
      <c r="AK11" s="1078"/>
      <c r="AL11" s="1079"/>
      <c r="AM11" s="1079"/>
      <c r="AN11" s="1079"/>
      <c r="AO11" s="1079"/>
      <c r="AP11" s="1079"/>
      <c r="AQ11" s="1079"/>
      <c r="AR11" s="1079"/>
      <c r="AS11" s="1079"/>
      <c r="AT11" s="1079"/>
      <c r="AU11" s="1080"/>
      <c r="AV11" s="1080"/>
      <c r="AW11" s="1080"/>
      <c r="AX11" s="1080"/>
      <c r="AY11" s="1081"/>
      <c r="AZ11" s="220"/>
      <c r="BA11" s="220"/>
      <c r="BB11" s="220"/>
      <c r="BC11" s="220"/>
      <c r="BD11" s="220"/>
      <c r="BE11" s="221"/>
      <c r="BF11" s="221"/>
      <c r="BG11" s="221"/>
      <c r="BH11" s="221"/>
      <c r="BI11" s="221"/>
      <c r="BJ11" s="221"/>
      <c r="BK11" s="221"/>
      <c r="BL11" s="221"/>
      <c r="BM11" s="221"/>
      <c r="BN11" s="221"/>
      <c r="BO11" s="221"/>
      <c r="BP11" s="221"/>
      <c r="BQ11" s="225">
        <v>5</v>
      </c>
      <c r="BR11" s="226"/>
      <c r="BS11" s="990"/>
      <c r="BT11" s="991"/>
      <c r="BU11" s="991"/>
      <c r="BV11" s="991"/>
      <c r="BW11" s="991"/>
      <c r="BX11" s="991"/>
      <c r="BY11" s="991"/>
      <c r="BZ11" s="991"/>
      <c r="CA11" s="991"/>
      <c r="CB11" s="991"/>
      <c r="CC11" s="991"/>
      <c r="CD11" s="991"/>
      <c r="CE11" s="991"/>
      <c r="CF11" s="991"/>
      <c r="CG11" s="1012"/>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222"/>
    </row>
    <row r="12" spans="1:131" s="223" customFormat="1" ht="26.25" customHeight="1" x14ac:dyDescent="0.15">
      <c r="A12" s="225">
        <v>6</v>
      </c>
      <c r="B12" s="1028"/>
      <c r="C12" s="1029"/>
      <c r="D12" s="1029"/>
      <c r="E12" s="1029"/>
      <c r="F12" s="1029"/>
      <c r="G12" s="1029"/>
      <c r="H12" s="1029"/>
      <c r="I12" s="1029"/>
      <c r="J12" s="1029"/>
      <c r="K12" s="1029"/>
      <c r="L12" s="1029"/>
      <c r="M12" s="1029"/>
      <c r="N12" s="1029"/>
      <c r="O12" s="1029"/>
      <c r="P12" s="1030"/>
      <c r="Q12" s="1036"/>
      <c r="R12" s="1037"/>
      <c r="S12" s="1037"/>
      <c r="T12" s="1037"/>
      <c r="U12" s="1037"/>
      <c r="V12" s="1037"/>
      <c r="W12" s="1037"/>
      <c r="X12" s="1037"/>
      <c r="Y12" s="1037"/>
      <c r="Z12" s="1037"/>
      <c r="AA12" s="1037"/>
      <c r="AB12" s="1037"/>
      <c r="AC12" s="1037"/>
      <c r="AD12" s="1037"/>
      <c r="AE12" s="1038"/>
      <c r="AF12" s="1033"/>
      <c r="AG12" s="1034"/>
      <c r="AH12" s="1034"/>
      <c r="AI12" s="1034"/>
      <c r="AJ12" s="1035"/>
      <c r="AK12" s="1078"/>
      <c r="AL12" s="1079"/>
      <c r="AM12" s="1079"/>
      <c r="AN12" s="1079"/>
      <c r="AO12" s="1079"/>
      <c r="AP12" s="1079"/>
      <c r="AQ12" s="1079"/>
      <c r="AR12" s="1079"/>
      <c r="AS12" s="1079"/>
      <c r="AT12" s="1079"/>
      <c r="AU12" s="1080"/>
      <c r="AV12" s="1080"/>
      <c r="AW12" s="1080"/>
      <c r="AX12" s="1080"/>
      <c r="AY12" s="1081"/>
      <c r="AZ12" s="220"/>
      <c r="BA12" s="220"/>
      <c r="BB12" s="220"/>
      <c r="BC12" s="220"/>
      <c r="BD12" s="220"/>
      <c r="BE12" s="221"/>
      <c r="BF12" s="221"/>
      <c r="BG12" s="221"/>
      <c r="BH12" s="221"/>
      <c r="BI12" s="221"/>
      <c r="BJ12" s="221"/>
      <c r="BK12" s="221"/>
      <c r="BL12" s="221"/>
      <c r="BM12" s="221"/>
      <c r="BN12" s="221"/>
      <c r="BO12" s="221"/>
      <c r="BP12" s="221"/>
      <c r="BQ12" s="225">
        <v>6</v>
      </c>
      <c r="BR12" s="226"/>
      <c r="BS12" s="990"/>
      <c r="BT12" s="991"/>
      <c r="BU12" s="991"/>
      <c r="BV12" s="991"/>
      <c r="BW12" s="991"/>
      <c r="BX12" s="991"/>
      <c r="BY12" s="991"/>
      <c r="BZ12" s="991"/>
      <c r="CA12" s="991"/>
      <c r="CB12" s="991"/>
      <c r="CC12" s="991"/>
      <c r="CD12" s="991"/>
      <c r="CE12" s="991"/>
      <c r="CF12" s="991"/>
      <c r="CG12" s="1012"/>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222"/>
    </row>
    <row r="13" spans="1:131" s="223" customFormat="1" ht="26.25" customHeight="1" x14ac:dyDescent="0.15">
      <c r="A13" s="225">
        <v>7</v>
      </c>
      <c r="B13" s="1028"/>
      <c r="C13" s="1029"/>
      <c r="D13" s="1029"/>
      <c r="E13" s="1029"/>
      <c r="F13" s="1029"/>
      <c r="G13" s="1029"/>
      <c r="H13" s="1029"/>
      <c r="I13" s="1029"/>
      <c r="J13" s="1029"/>
      <c r="K13" s="1029"/>
      <c r="L13" s="1029"/>
      <c r="M13" s="1029"/>
      <c r="N13" s="1029"/>
      <c r="O13" s="1029"/>
      <c r="P13" s="1030"/>
      <c r="Q13" s="1036"/>
      <c r="R13" s="1037"/>
      <c r="S13" s="1037"/>
      <c r="T13" s="1037"/>
      <c r="U13" s="1037"/>
      <c r="V13" s="1037"/>
      <c r="W13" s="1037"/>
      <c r="X13" s="1037"/>
      <c r="Y13" s="1037"/>
      <c r="Z13" s="1037"/>
      <c r="AA13" s="1037"/>
      <c r="AB13" s="1037"/>
      <c r="AC13" s="1037"/>
      <c r="AD13" s="1037"/>
      <c r="AE13" s="1038"/>
      <c r="AF13" s="1033"/>
      <c r="AG13" s="1034"/>
      <c r="AH13" s="1034"/>
      <c r="AI13" s="1034"/>
      <c r="AJ13" s="1035"/>
      <c r="AK13" s="1078"/>
      <c r="AL13" s="1079"/>
      <c r="AM13" s="1079"/>
      <c r="AN13" s="1079"/>
      <c r="AO13" s="1079"/>
      <c r="AP13" s="1079"/>
      <c r="AQ13" s="1079"/>
      <c r="AR13" s="1079"/>
      <c r="AS13" s="1079"/>
      <c r="AT13" s="1079"/>
      <c r="AU13" s="1080"/>
      <c r="AV13" s="1080"/>
      <c r="AW13" s="1080"/>
      <c r="AX13" s="1080"/>
      <c r="AY13" s="1081"/>
      <c r="AZ13" s="220"/>
      <c r="BA13" s="220"/>
      <c r="BB13" s="220"/>
      <c r="BC13" s="220"/>
      <c r="BD13" s="220"/>
      <c r="BE13" s="221"/>
      <c r="BF13" s="221"/>
      <c r="BG13" s="221"/>
      <c r="BH13" s="221"/>
      <c r="BI13" s="221"/>
      <c r="BJ13" s="221"/>
      <c r="BK13" s="221"/>
      <c r="BL13" s="221"/>
      <c r="BM13" s="221"/>
      <c r="BN13" s="221"/>
      <c r="BO13" s="221"/>
      <c r="BP13" s="221"/>
      <c r="BQ13" s="225">
        <v>7</v>
      </c>
      <c r="BR13" s="226"/>
      <c r="BS13" s="990"/>
      <c r="BT13" s="991"/>
      <c r="BU13" s="991"/>
      <c r="BV13" s="991"/>
      <c r="BW13" s="991"/>
      <c r="BX13" s="991"/>
      <c r="BY13" s="991"/>
      <c r="BZ13" s="991"/>
      <c r="CA13" s="991"/>
      <c r="CB13" s="991"/>
      <c r="CC13" s="991"/>
      <c r="CD13" s="991"/>
      <c r="CE13" s="991"/>
      <c r="CF13" s="991"/>
      <c r="CG13" s="1012"/>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222"/>
    </row>
    <row r="14" spans="1:131" s="223" customFormat="1" ht="26.25" customHeight="1" x14ac:dyDescent="0.15">
      <c r="A14" s="225">
        <v>8</v>
      </c>
      <c r="B14" s="1028"/>
      <c r="C14" s="1029"/>
      <c r="D14" s="1029"/>
      <c r="E14" s="1029"/>
      <c r="F14" s="1029"/>
      <c r="G14" s="1029"/>
      <c r="H14" s="1029"/>
      <c r="I14" s="1029"/>
      <c r="J14" s="1029"/>
      <c r="K14" s="1029"/>
      <c r="L14" s="1029"/>
      <c r="M14" s="1029"/>
      <c r="N14" s="1029"/>
      <c r="O14" s="1029"/>
      <c r="P14" s="1030"/>
      <c r="Q14" s="1036"/>
      <c r="R14" s="1037"/>
      <c r="S14" s="1037"/>
      <c r="T14" s="1037"/>
      <c r="U14" s="1037"/>
      <c r="V14" s="1037"/>
      <c r="W14" s="1037"/>
      <c r="X14" s="1037"/>
      <c r="Y14" s="1037"/>
      <c r="Z14" s="1037"/>
      <c r="AA14" s="1037"/>
      <c r="AB14" s="1037"/>
      <c r="AC14" s="1037"/>
      <c r="AD14" s="1037"/>
      <c r="AE14" s="1038"/>
      <c r="AF14" s="1033"/>
      <c r="AG14" s="1034"/>
      <c r="AH14" s="1034"/>
      <c r="AI14" s="1034"/>
      <c r="AJ14" s="1035"/>
      <c r="AK14" s="1078"/>
      <c r="AL14" s="1079"/>
      <c r="AM14" s="1079"/>
      <c r="AN14" s="1079"/>
      <c r="AO14" s="1079"/>
      <c r="AP14" s="1079"/>
      <c r="AQ14" s="1079"/>
      <c r="AR14" s="1079"/>
      <c r="AS14" s="1079"/>
      <c r="AT14" s="1079"/>
      <c r="AU14" s="1080"/>
      <c r="AV14" s="1080"/>
      <c r="AW14" s="1080"/>
      <c r="AX14" s="1080"/>
      <c r="AY14" s="1081"/>
      <c r="AZ14" s="220"/>
      <c r="BA14" s="220"/>
      <c r="BB14" s="220"/>
      <c r="BC14" s="220"/>
      <c r="BD14" s="220"/>
      <c r="BE14" s="221"/>
      <c r="BF14" s="221"/>
      <c r="BG14" s="221"/>
      <c r="BH14" s="221"/>
      <c r="BI14" s="221"/>
      <c r="BJ14" s="221"/>
      <c r="BK14" s="221"/>
      <c r="BL14" s="221"/>
      <c r="BM14" s="221"/>
      <c r="BN14" s="221"/>
      <c r="BO14" s="221"/>
      <c r="BP14" s="221"/>
      <c r="BQ14" s="225">
        <v>8</v>
      </c>
      <c r="BR14" s="226"/>
      <c r="BS14" s="990"/>
      <c r="BT14" s="991"/>
      <c r="BU14" s="991"/>
      <c r="BV14" s="991"/>
      <c r="BW14" s="991"/>
      <c r="BX14" s="991"/>
      <c r="BY14" s="991"/>
      <c r="BZ14" s="991"/>
      <c r="CA14" s="991"/>
      <c r="CB14" s="991"/>
      <c r="CC14" s="991"/>
      <c r="CD14" s="991"/>
      <c r="CE14" s="991"/>
      <c r="CF14" s="991"/>
      <c r="CG14" s="1012"/>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222"/>
    </row>
    <row r="15" spans="1:131" s="223" customFormat="1" ht="26.25" customHeight="1" x14ac:dyDescent="0.15">
      <c r="A15" s="225">
        <v>9</v>
      </c>
      <c r="B15" s="1028"/>
      <c r="C15" s="1029"/>
      <c r="D15" s="1029"/>
      <c r="E15" s="1029"/>
      <c r="F15" s="1029"/>
      <c r="G15" s="1029"/>
      <c r="H15" s="1029"/>
      <c r="I15" s="1029"/>
      <c r="J15" s="1029"/>
      <c r="K15" s="1029"/>
      <c r="L15" s="1029"/>
      <c r="M15" s="1029"/>
      <c r="N15" s="1029"/>
      <c r="O15" s="1029"/>
      <c r="P15" s="1030"/>
      <c r="Q15" s="1036"/>
      <c r="R15" s="1037"/>
      <c r="S15" s="1037"/>
      <c r="T15" s="1037"/>
      <c r="U15" s="1037"/>
      <c r="V15" s="1037"/>
      <c r="W15" s="1037"/>
      <c r="X15" s="1037"/>
      <c r="Y15" s="1037"/>
      <c r="Z15" s="1037"/>
      <c r="AA15" s="1037"/>
      <c r="AB15" s="1037"/>
      <c r="AC15" s="1037"/>
      <c r="AD15" s="1037"/>
      <c r="AE15" s="1038"/>
      <c r="AF15" s="1033"/>
      <c r="AG15" s="1034"/>
      <c r="AH15" s="1034"/>
      <c r="AI15" s="1034"/>
      <c r="AJ15" s="1035"/>
      <c r="AK15" s="1078"/>
      <c r="AL15" s="1079"/>
      <c r="AM15" s="1079"/>
      <c r="AN15" s="1079"/>
      <c r="AO15" s="1079"/>
      <c r="AP15" s="1079"/>
      <c r="AQ15" s="1079"/>
      <c r="AR15" s="1079"/>
      <c r="AS15" s="1079"/>
      <c r="AT15" s="1079"/>
      <c r="AU15" s="1080"/>
      <c r="AV15" s="1080"/>
      <c r="AW15" s="1080"/>
      <c r="AX15" s="1080"/>
      <c r="AY15" s="1081"/>
      <c r="AZ15" s="220"/>
      <c r="BA15" s="220"/>
      <c r="BB15" s="220"/>
      <c r="BC15" s="220"/>
      <c r="BD15" s="220"/>
      <c r="BE15" s="221"/>
      <c r="BF15" s="221"/>
      <c r="BG15" s="221"/>
      <c r="BH15" s="221"/>
      <c r="BI15" s="221"/>
      <c r="BJ15" s="221"/>
      <c r="BK15" s="221"/>
      <c r="BL15" s="221"/>
      <c r="BM15" s="221"/>
      <c r="BN15" s="221"/>
      <c r="BO15" s="221"/>
      <c r="BP15" s="221"/>
      <c r="BQ15" s="225">
        <v>9</v>
      </c>
      <c r="BR15" s="226"/>
      <c r="BS15" s="990"/>
      <c r="BT15" s="991"/>
      <c r="BU15" s="991"/>
      <c r="BV15" s="991"/>
      <c r="BW15" s="991"/>
      <c r="BX15" s="991"/>
      <c r="BY15" s="991"/>
      <c r="BZ15" s="991"/>
      <c r="CA15" s="991"/>
      <c r="CB15" s="991"/>
      <c r="CC15" s="991"/>
      <c r="CD15" s="991"/>
      <c r="CE15" s="991"/>
      <c r="CF15" s="991"/>
      <c r="CG15" s="1012"/>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222"/>
    </row>
    <row r="16" spans="1:131" s="223" customFormat="1" ht="26.25" customHeight="1" x14ac:dyDescent="0.15">
      <c r="A16" s="225">
        <v>10</v>
      </c>
      <c r="B16" s="1028"/>
      <c r="C16" s="1029"/>
      <c r="D16" s="1029"/>
      <c r="E16" s="1029"/>
      <c r="F16" s="1029"/>
      <c r="G16" s="1029"/>
      <c r="H16" s="1029"/>
      <c r="I16" s="1029"/>
      <c r="J16" s="1029"/>
      <c r="K16" s="1029"/>
      <c r="L16" s="1029"/>
      <c r="M16" s="1029"/>
      <c r="N16" s="1029"/>
      <c r="O16" s="1029"/>
      <c r="P16" s="1030"/>
      <c r="Q16" s="1036"/>
      <c r="R16" s="1037"/>
      <c r="S16" s="1037"/>
      <c r="T16" s="1037"/>
      <c r="U16" s="1037"/>
      <c r="V16" s="1037"/>
      <c r="W16" s="1037"/>
      <c r="X16" s="1037"/>
      <c r="Y16" s="1037"/>
      <c r="Z16" s="1037"/>
      <c r="AA16" s="1037"/>
      <c r="AB16" s="1037"/>
      <c r="AC16" s="1037"/>
      <c r="AD16" s="1037"/>
      <c r="AE16" s="1038"/>
      <c r="AF16" s="1033"/>
      <c r="AG16" s="1034"/>
      <c r="AH16" s="1034"/>
      <c r="AI16" s="1034"/>
      <c r="AJ16" s="1035"/>
      <c r="AK16" s="1078"/>
      <c r="AL16" s="1079"/>
      <c r="AM16" s="1079"/>
      <c r="AN16" s="1079"/>
      <c r="AO16" s="1079"/>
      <c r="AP16" s="1079"/>
      <c r="AQ16" s="1079"/>
      <c r="AR16" s="1079"/>
      <c r="AS16" s="1079"/>
      <c r="AT16" s="1079"/>
      <c r="AU16" s="1080"/>
      <c r="AV16" s="1080"/>
      <c r="AW16" s="1080"/>
      <c r="AX16" s="1080"/>
      <c r="AY16" s="1081"/>
      <c r="AZ16" s="220"/>
      <c r="BA16" s="220"/>
      <c r="BB16" s="220"/>
      <c r="BC16" s="220"/>
      <c r="BD16" s="220"/>
      <c r="BE16" s="221"/>
      <c r="BF16" s="221"/>
      <c r="BG16" s="221"/>
      <c r="BH16" s="221"/>
      <c r="BI16" s="221"/>
      <c r="BJ16" s="221"/>
      <c r="BK16" s="221"/>
      <c r="BL16" s="221"/>
      <c r="BM16" s="221"/>
      <c r="BN16" s="221"/>
      <c r="BO16" s="221"/>
      <c r="BP16" s="221"/>
      <c r="BQ16" s="225">
        <v>10</v>
      </c>
      <c r="BR16" s="226"/>
      <c r="BS16" s="990"/>
      <c r="BT16" s="991"/>
      <c r="BU16" s="991"/>
      <c r="BV16" s="991"/>
      <c r="BW16" s="991"/>
      <c r="BX16" s="991"/>
      <c r="BY16" s="991"/>
      <c r="BZ16" s="991"/>
      <c r="CA16" s="991"/>
      <c r="CB16" s="991"/>
      <c r="CC16" s="991"/>
      <c r="CD16" s="991"/>
      <c r="CE16" s="991"/>
      <c r="CF16" s="991"/>
      <c r="CG16" s="1012"/>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222"/>
    </row>
    <row r="17" spans="1:131" s="223" customFormat="1" ht="26.25" customHeight="1" x14ac:dyDescent="0.15">
      <c r="A17" s="225">
        <v>11</v>
      </c>
      <c r="B17" s="1028"/>
      <c r="C17" s="1029"/>
      <c r="D17" s="1029"/>
      <c r="E17" s="1029"/>
      <c r="F17" s="1029"/>
      <c r="G17" s="1029"/>
      <c r="H17" s="1029"/>
      <c r="I17" s="1029"/>
      <c r="J17" s="1029"/>
      <c r="K17" s="1029"/>
      <c r="L17" s="1029"/>
      <c r="M17" s="1029"/>
      <c r="N17" s="1029"/>
      <c r="O17" s="1029"/>
      <c r="P17" s="1030"/>
      <c r="Q17" s="1036"/>
      <c r="R17" s="1037"/>
      <c r="S17" s="1037"/>
      <c r="T17" s="1037"/>
      <c r="U17" s="1037"/>
      <c r="V17" s="1037"/>
      <c r="W17" s="1037"/>
      <c r="X17" s="1037"/>
      <c r="Y17" s="1037"/>
      <c r="Z17" s="1037"/>
      <c r="AA17" s="1037"/>
      <c r="AB17" s="1037"/>
      <c r="AC17" s="1037"/>
      <c r="AD17" s="1037"/>
      <c r="AE17" s="1038"/>
      <c r="AF17" s="1033"/>
      <c r="AG17" s="1034"/>
      <c r="AH17" s="1034"/>
      <c r="AI17" s="1034"/>
      <c r="AJ17" s="1035"/>
      <c r="AK17" s="1078"/>
      <c r="AL17" s="1079"/>
      <c r="AM17" s="1079"/>
      <c r="AN17" s="1079"/>
      <c r="AO17" s="1079"/>
      <c r="AP17" s="1079"/>
      <c r="AQ17" s="1079"/>
      <c r="AR17" s="1079"/>
      <c r="AS17" s="1079"/>
      <c r="AT17" s="1079"/>
      <c r="AU17" s="1080"/>
      <c r="AV17" s="1080"/>
      <c r="AW17" s="1080"/>
      <c r="AX17" s="1080"/>
      <c r="AY17" s="1081"/>
      <c r="AZ17" s="220"/>
      <c r="BA17" s="220"/>
      <c r="BB17" s="220"/>
      <c r="BC17" s="220"/>
      <c r="BD17" s="220"/>
      <c r="BE17" s="221"/>
      <c r="BF17" s="221"/>
      <c r="BG17" s="221"/>
      <c r="BH17" s="221"/>
      <c r="BI17" s="221"/>
      <c r="BJ17" s="221"/>
      <c r="BK17" s="221"/>
      <c r="BL17" s="221"/>
      <c r="BM17" s="221"/>
      <c r="BN17" s="221"/>
      <c r="BO17" s="221"/>
      <c r="BP17" s="221"/>
      <c r="BQ17" s="225">
        <v>11</v>
      </c>
      <c r="BR17" s="226"/>
      <c r="BS17" s="990"/>
      <c r="BT17" s="991"/>
      <c r="BU17" s="991"/>
      <c r="BV17" s="991"/>
      <c r="BW17" s="991"/>
      <c r="BX17" s="991"/>
      <c r="BY17" s="991"/>
      <c r="BZ17" s="991"/>
      <c r="CA17" s="991"/>
      <c r="CB17" s="991"/>
      <c r="CC17" s="991"/>
      <c r="CD17" s="991"/>
      <c r="CE17" s="991"/>
      <c r="CF17" s="991"/>
      <c r="CG17" s="1012"/>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222"/>
    </row>
    <row r="18" spans="1:131" s="223" customFormat="1" ht="26.25" customHeight="1" x14ac:dyDescent="0.15">
      <c r="A18" s="225">
        <v>12</v>
      </c>
      <c r="B18" s="1028"/>
      <c r="C18" s="1029"/>
      <c r="D18" s="1029"/>
      <c r="E18" s="1029"/>
      <c r="F18" s="1029"/>
      <c r="G18" s="1029"/>
      <c r="H18" s="1029"/>
      <c r="I18" s="1029"/>
      <c r="J18" s="1029"/>
      <c r="K18" s="1029"/>
      <c r="L18" s="1029"/>
      <c r="M18" s="1029"/>
      <c r="N18" s="1029"/>
      <c r="O18" s="1029"/>
      <c r="P18" s="1030"/>
      <c r="Q18" s="1036"/>
      <c r="R18" s="1037"/>
      <c r="S18" s="1037"/>
      <c r="T18" s="1037"/>
      <c r="U18" s="1037"/>
      <c r="V18" s="1037"/>
      <c r="W18" s="1037"/>
      <c r="X18" s="1037"/>
      <c r="Y18" s="1037"/>
      <c r="Z18" s="1037"/>
      <c r="AA18" s="1037"/>
      <c r="AB18" s="1037"/>
      <c r="AC18" s="1037"/>
      <c r="AD18" s="1037"/>
      <c r="AE18" s="1038"/>
      <c r="AF18" s="1033"/>
      <c r="AG18" s="1034"/>
      <c r="AH18" s="1034"/>
      <c r="AI18" s="1034"/>
      <c r="AJ18" s="1035"/>
      <c r="AK18" s="1078"/>
      <c r="AL18" s="1079"/>
      <c r="AM18" s="1079"/>
      <c r="AN18" s="1079"/>
      <c r="AO18" s="1079"/>
      <c r="AP18" s="1079"/>
      <c r="AQ18" s="1079"/>
      <c r="AR18" s="1079"/>
      <c r="AS18" s="1079"/>
      <c r="AT18" s="1079"/>
      <c r="AU18" s="1080"/>
      <c r="AV18" s="1080"/>
      <c r="AW18" s="1080"/>
      <c r="AX18" s="1080"/>
      <c r="AY18" s="1081"/>
      <c r="AZ18" s="220"/>
      <c r="BA18" s="220"/>
      <c r="BB18" s="220"/>
      <c r="BC18" s="220"/>
      <c r="BD18" s="220"/>
      <c r="BE18" s="221"/>
      <c r="BF18" s="221"/>
      <c r="BG18" s="221"/>
      <c r="BH18" s="221"/>
      <c r="BI18" s="221"/>
      <c r="BJ18" s="221"/>
      <c r="BK18" s="221"/>
      <c r="BL18" s="221"/>
      <c r="BM18" s="221"/>
      <c r="BN18" s="221"/>
      <c r="BO18" s="221"/>
      <c r="BP18" s="221"/>
      <c r="BQ18" s="225">
        <v>12</v>
      </c>
      <c r="BR18" s="226"/>
      <c r="BS18" s="990"/>
      <c r="BT18" s="991"/>
      <c r="BU18" s="991"/>
      <c r="BV18" s="991"/>
      <c r="BW18" s="991"/>
      <c r="BX18" s="991"/>
      <c r="BY18" s="991"/>
      <c r="BZ18" s="991"/>
      <c r="CA18" s="991"/>
      <c r="CB18" s="991"/>
      <c r="CC18" s="991"/>
      <c r="CD18" s="991"/>
      <c r="CE18" s="991"/>
      <c r="CF18" s="991"/>
      <c r="CG18" s="1012"/>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222"/>
    </row>
    <row r="19" spans="1:131" s="223" customFormat="1" ht="26.25" customHeight="1" x14ac:dyDescent="0.15">
      <c r="A19" s="225">
        <v>13</v>
      </c>
      <c r="B19" s="1028"/>
      <c r="C19" s="1029"/>
      <c r="D19" s="1029"/>
      <c r="E19" s="1029"/>
      <c r="F19" s="1029"/>
      <c r="G19" s="1029"/>
      <c r="H19" s="1029"/>
      <c r="I19" s="1029"/>
      <c r="J19" s="1029"/>
      <c r="K19" s="1029"/>
      <c r="L19" s="1029"/>
      <c r="M19" s="1029"/>
      <c r="N19" s="1029"/>
      <c r="O19" s="1029"/>
      <c r="P19" s="1030"/>
      <c r="Q19" s="1036"/>
      <c r="R19" s="1037"/>
      <c r="S19" s="1037"/>
      <c r="T19" s="1037"/>
      <c r="U19" s="1037"/>
      <c r="V19" s="1037"/>
      <c r="W19" s="1037"/>
      <c r="X19" s="1037"/>
      <c r="Y19" s="1037"/>
      <c r="Z19" s="1037"/>
      <c r="AA19" s="1037"/>
      <c r="AB19" s="1037"/>
      <c r="AC19" s="1037"/>
      <c r="AD19" s="1037"/>
      <c r="AE19" s="1038"/>
      <c r="AF19" s="1033"/>
      <c r="AG19" s="1034"/>
      <c r="AH19" s="1034"/>
      <c r="AI19" s="1034"/>
      <c r="AJ19" s="1035"/>
      <c r="AK19" s="1078"/>
      <c r="AL19" s="1079"/>
      <c r="AM19" s="1079"/>
      <c r="AN19" s="1079"/>
      <c r="AO19" s="1079"/>
      <c r="AP19" s="1079"/>
      <c r="AQ19" s="1079"/>
      <c r="AR19" s="1079"/>
      <c r="AS19" s="1079"/>
      <c r="AT19" s="1079"/>
      <c r="AU19" s="1080"/>
      <c r="AV19" s="1080"/>
      <c r="AW19" s="1080"/>
      <c r="AX19" s="1080"/>
      <c r="AY19" s="1081"/>
      <c r="AZ19" s="220"/>
      <c r="BA19" s="220"/>
      <c r="BB19" s="220"/>
      <c r="BC19" s="220"/>
      <c r="BD19" s="220"/>
      <c r="BE19" s="221"/>
      <c r="BF19" s="221"/>
      <c r="BG19" s="221"/>
      <c r="BH19" s="221"/>
      <c r="BI19" s="221"/>
      <c r="BJ19" s="221"/>
      <c r="BK19" s="221"/>
      <c r="BL19" s="221"/>
      <c r="BM19" s="221"/>
      <c r="BN19" s="221"/>
      <c r="BO19" s="221"/>
      <c r="BP19" s="221"/>
      <c r="BQ19" s="225">
        <v>13</v>
      </c>
      <c r="BR19" s="226"/>
      <c r="BS19" s="990"/>
      <c r="BT19" s="991"/>
      <c r="BU19" s="991"/>
      <c r="BV19" s="991"/>
      <c r="BW19" s="991"/>
      <c r="BX19" s="991"/>
      <c r="BY19" s="991"/>
      <c r="BZ19" s="991"/>
      <c r="CA19" s="991"/>
      <c r="CB19" s="991"/>
      <c r="CC19" s="991"/>
      <c r="CD19" s="991"/>
      <c r="CE19" s="991"/>
      <c r="CF19" s="991"/>
      <c r="CG19" s="1012"/>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222"/>
    </row>
    <row r="20" spans="1:131" s="223" customFormat="1" ht="26.25" customHeight="1" x14ac:dyDescent="0.15">
      <c r="A20" s="225">
        <v>14</v>
      </c>
      <c r="B20" s="1028"/>
      <c r="C20" s="1029"/>
      <c r="D20" s="1029"/>
      <c r="E20" s="1029"/>
      <c r="F20" s="1029"/>
      <c r="G20" s="1029"/>
      <c r="H20" s="1029"/>
      <c r="I20" s="1029"/>
      <c r="J20" s="1029"/>
      <c r="K20" s="1029"/>
      <c r="L20" s="1029"/>
      <c r="M20" s="1029"/>
      <c r="N20" s="1029"/>
      <c r="O20" s="1029"/>
      <c r="P20" s="1030"/>
      <c r="Q20" s="1036"/>
      <c r="R20" s="1037"/>
      <c r="S20" s="1037"/>
      <c r="T20" s="1037"/>
      <c r="U20" s="1037"/>
      <c r="V20" s="1037"/>
      <c r="W20" s="1037"/>
      <c r="X20" s="1037"/>
      <c r="Y20" s="1037"/>
      <c r="Z20" s="1037"/>
      <c r="AA20" s="1037"/>
      <c r="AB20" s="1037"/>
      <c r="AC20" s="1037"/>
      <c r="AD20" s="1037"/>
      <c r="AE20" s="1038"/>
      <c r="AF20" s="1033"/>
      <c r="AG20" s="1034"/>
      <c r="AH20" s="1034"/>
      <c r="AI20" s="1034"/>
      <c r="AJ20" s="1035"/>
      <c r="AK20" s="1078"/>
      <c r="AL20" s="1079"/>
      <c r="AM20" s="1079"/>
      <c r="AN20" s="1079"/>
      <c r="AO20" s="1079"/>
      <c r="AP20" s="1079"/>
      <c r="AQ20" s="1079"/>
      <c r="AR20" s="1079"/>
      <c r="AS20" s="1079"/>
      <c r="AT20" s="1079"/>
      <c r="AU20" s="1080"/>
      <c r="AV20" s="1080"/>
      <c r="AW20" s="1080"/>
      <c r="AX20" s="1080"/>
      <c r="AY20" s="1081"/>
      <c r="AZ20" s="220"/>
      <c r="BA20" s="220"/>
      <c r="BB20" s="220"/>
      <c r="BC20" s="220"/>
      <c r="BD20" s="220"/>
      <c r="BE20" s="221"/>
      <c r="BF20" s="221"/>
      <c r="BG20" s="221"/>
      <c r="BH20" s="221"/>
      <c r="BI20" s="221"/>
      <c r="BJ20" s="221"/>
      <c r="BK20" s="221"/>
      <c r="BL20" s="221"/>
      <c r="BM20" s="221"/>
      <c r="BN20" s="221"/>
      <c r="BO20" s="221"/>
      <c r="BP20" s="221"/>
      <c r="BQ20" s="225">
        <v>14</v>
      </c>
      <c r="BR20" s="226"/>
      <c r="BS20" s="990"/>
      <c r="BT20" s="991"/>
      <c r="BU20" s="991"/>
      <c r="BV20" s="991"/>
      <c r="BW20" s="991"/>
      <c r="BX20" s="991"/>
      <c r="BY20" s="991"/>
      <c r="BZ20" s="991"/>
      <c r="CA20" s="991"/>
      <c r="CB20" s="991"/>
      <c r="CC20" s="991"/>
      <c r="CD20" s="991"/>
      <c r="CE20" s="991"/>
      <c r="CF20" s="991"/>
      <c r="CG20" s="1012"/>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222"/>
    </row>
    <row r="21" spans="1:131" s="223" customFormat="1" ht="26.25" customHeight="1" thickBot="1" x14ac:dyDescent="0.2">
      <c r="A21" s="225">
        <v>15</v>
      </c>
      <c r="B21" s="1028"/>
      <c r="C21" s="1029"/>
      <c r="D21" s="1029"/>
      <c r="E21" s="1029"/>
      <c r="F21" s="1029"/>
      <c r="G21" s="1029"/>
      <c r="H21" s="1029"/>
      <c r="I21" s="1029"/>
      <c r="J21" s="1029"/>
      <c r="K21" s="1029"/>
      <c r="L21" s="1029"/>
      <c r="M21" s="1029"/>
      <c r="N21" s="1029"/>
      <c r="O21" s="1029"/>
      <c r="P21" s="1030"/>
      <c r="Q21" s="1036"/>
      <c r="R21" s="1037"/>
      <c r="S21" s="1037"/>
      <c r="T21" s="1037"/>
      <c r="U21" s="1037"/>
      <c r="V21" s="1037"/>
      <c r="W21" s="1037"/>
      <c r="X21" s="1037"/>
      <c r="Y21" s="1037"/>
      <c r="Z21" s="1037"/>
      <c r="AA21" s="1037"/>
      <c r="AB21" s="1037"/>
      <c r="AC21" s="1037"/>
      <c r="AD21" s="1037"/>
      <c r="AE21" s="1038"/>
      <c r="AF21" s="1033"/>
      <c r="AG21" s="1034"/>
      <c r="AH21" s="1034"/>
      <c r="AI21" s="1034"/>
      <c r="AJ21" s="1035"/>
      <c r="AK21" s="1078"/>
      <c r="AL21" s="1079"/>
      <c r="AM21" s="1079"/>
      <c r="AN21" s="1079"/>
      <c r="AO21" s="1079"/>
      <c r="AP21" s="1079"/>
      <c r="AQ21" s="1079"/>
      <c r="AR21" s="1079"/>
      <c r="AS21" s="1079"/>
      <c r="AT21" s="1079"/>
      <c r="AU21" s="1080"/>
      <c r="AV21" s="1080"/>
      <c r="AW21" s="1080"/>
      <c r="AX21" s="1080"/>
      <c r="AY21" s="1081"/>
      <c r="AZ21" s="220"/>
      <c r="BA21" s="220"/>
      <c r="BB21" s="220"/>
      <c r="BC21" s="220"/>
      <c r="BD21" s="220"/>
      <c r="BE21" s="221"/>
      <c r="BF21" s="221"/>
      <c r="BG21" s="221"/>
      <c r="BH21" s="221"/>
      <c r="BI21" s="221"/>
      <c r="BJ21" s="221"/>
      <c r="BK21" s="221"/>
      <c r="BL21" s="221"/>
      <c r="BM21" s="221"/>
      <c r="BN21" s="221"/>
      <c r="BO21" s="221"/>
      <c r="BP21" s="221"/>
      <c r="BQ21" s="225">
        <v>15</v>
      </c>
      <c r="BR21" s="226"/>
      <c r="BS21" s="990"/>
      <c r="BT21" s="991"/>
      <c r="BU21" s="991"/>
      <c r="BV21" s="991"/>
      <c r="BW21" s="991"/>
      <c r="BX21" s="991"/>
      <c r="BY21" s="991"/>
      <c r="BZ21" s="991"/>
      <c r="CA21" s="991"/>
      <c r="CB21" s="991"/>
      <c r="CC21" s="991"/>
      <c r="CD21" s="991"/>
      <c r="CE21" s="991"/>
      <c r="CF21" s="991"/>
      <c r="CG21" s="1012"/>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222"/>
    </row>
    <row r="22" spans="1:131" s="223" customFormat="1" ht="26.25" customHeight="1" x14ac:dyDescent="0.15">
      <c r="A22" s="225">
        <v>16</v>
      </c>
      <c r="B22" s="1028"/>
      <c r="C22" s="1029"/>
      <c r="D22" s="1029"/>
      <c r="E22" s="1029"/>
      <c r="F22" s="1029"/>
      <c r="G22" s="1029"/>
      <c r="H22" s="1029"/>
      <c r="I22" s="1029"/>
      <c r="J22" s="1029"/>
      <c r="K22" s="1029"/>
      <c r="L22" s="1029"/>
      <c r="M22" s="1029"/>
      <c r="N22" s="1029"/>
      <c r="O22" s="1029"/>
      <c r="P22" s="1030"/>
      <c r="Q22" s="1071"/>
      <c r="R22" s="1072"/>
      <c r="S22" s="1072"/>
      <c r="T22" s="1072"/>
      <c r="U22" s="1072"/>
      <c r="V22" s="1072"/>
      <c r="W22" s="1072"/>
      <c r="X22" s="1072"/>
      <c r="Y22" s="1072"/>
      <c r="Z22" s="1072"/>
      <c r="AA22" s="1072"/>
      <c r="AB22" s="1072"/>
      <c r="AC22" s="1072"/>
      <c r="AD22" s="1072"/>
      <c r="AE22" s="1073"/>
      <c r="AF22" s="1033"/>
      <c r="AG22" s="1034"/>
      <c r="AH22" s="1034"/>
      <c r="AI22" s="1034"/>
      <c r="AJ22" s="1035"/>
      <c r="AK22" s="1074"/>
      <c r="AL22" s="1075"/>
      <c r="AM22" s="1075"/>
      <c r="AN22" s="1075"/>
      <c r="AO22" s="1075"/>
      <c r="AP22" s="1075"/>
      <c r="AQ22" s="1075"/>
      <c r="AR22" s="1075"/>
      <c r="AS22" s="1075"/>
      <c r="AT22" s="1075"/>
      <c r="AU22" s="1076"/>
      <c r="AV22" s="1076"/>
      <c r="AW22" s="1076"/>
      <c r="AX22" s="1076"/>
      <c r="AY22" s="1077"/>
      <c r="AZ22" s="1026" t="s">
        <v>376</v>
      </c>
      <c r="BA22" s="1026"/>
      <c r="BB22" s="1026"/>
      <c r="BC22" s="1026"/>
      <c r="BD22" s="1027"/>
      <c r="BE22" s="221"/>
      <c r="BF22" s="221"/>
      <c r="BG22" s="221"/>
      <c r="BH22" s="221"/>
      <c r="BI22" s="221"/>
      <c r="BJ22" s="221"/>
      <c r="BK22" s="221"/>
      <c r="BL22" s="221"/>
      <c r="BM22" s="221"/>
      <c r="BN22" s="221"/>
      <c r="BO22" s="221"/>
      <c r="BP22" s="221"/>
      <c r="BQ22" s="225">
        <v>16</v>
      </c>
      <c r="BR22" s="226"/>
      <c r="BS22" s="990"/>
      <c r="BT22" s="991"/>
      <c r="BU22" s="991"/>
      <c r="BV22" s="991"/>
      <c r="BW22" s="991"/>
      <c r="BX22" s="991"/>
      <c r="BY22" s="991"/>
      <c r="BZ22" s="991"/>
      <c r="CA22" s="991"/>
      <c r="CB22" s="991"/>
      <c r="CC22" s="991"/>
      <c r="CD22" s="991"/>
      <c r="CE22" s="991"/>
      <c r="CF22" s="991"/>
      <c r="CG22" s="1012"/>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222"/>
    </row>
    <row r="23" spans="1:131" s="223" customFormat="1" ht="26.25" customHeight="1" thickBot="1" x14ac:dyDescent="0.2">
      <c r="A23" s="227" t="s">
        <v>377</v>
      </c>
      <c r="B23" s="938" t="s">
        <v>378</v>
      </c>
      <c r="C23" s="939"/>
      <c r="D23" s="939"/>
      <c r="E23" s="939"/>
      <c r="F23" s="939"/>
      <c r="G23" s="939"/>
      <c r="H23" s="939"/>
      <c r="I23" s="939"/>
      <c r="J23" s="939"/>
      <c r="K23" s="939"/>
      <c r="L23" s="939"/>
      <c r="M23" s="939"/>
      <c r="N23" s="939"/>
      <c r="O23" s="939"/>
      <c r="P23" s="949"/>
      <c r="Q23" s="1065">
        <v>8720</v>
      </c>
      <c r="R23" s="1059"/>
      <c r="S23" s="1059"/>
      <c r="T23" s="1059"/>
      <c r="U23" s="1059"/>
      <c r="V23" s="1059">
        <v>8472</v>
      </c>
      <c r="W23" s="1059"/>
      <c r="X23" s="1059"/>
      <c r="Y23" s="1059"/>
      <c r="Z23" s="1059"/>
      <c r="AA23" s="1059">
        <v>248</v>
      </c>
      <c r="AB23" s="1059"/>
      <c r="AC23" s="1059"/>
      <c r="AD23" s="1059"/>
      <c r="AE23" s="1066"/>
      <c r="AF23" s="1067">
        <v>238</v>
      </c>
      <c r="AG23" s="1059"/>
      <c r="AH23" s="1059"/>
      <c r="AI23" s="1059"/>
      <c r="AJ23" s="1068"/>
      <c r="AK23" s="1069"/>
      <c r="AL23" s="1070"/>
      <c r="AM23" s="1070"/>
      <c r="AN23" s="1070"/>
      <c r="AO23" s="1070"/>
      <c r="AP23" s="1059">
        <v>4768</v>
      </c>
      <c r="AQ23" s="1059"/>
      <c r="AR23" s="1059"/>
      <c r="AS23" s="1059"/>
      <c r="AT23" s="1059"/>
      <c r="AU23" s="1060"/>
      <c r="AV23" s="1060"/>
      <c r="AW23" s="1060"/>
      <c r="AX23" s="1060"/>
      <c r="AY23" s="1061"/>
      <c r="AZ23" s="1062" t="s">
        <v>122</v>
      </c>
      <c r="BA23" s="1063"/>
      <c r="BB23" s="1063"/>
      <c r="BC23" s="1063"/>
      <c r="BD23" s="1064"/>
      <c r="BE23" s="221"/>
      <c r="BF23" s="221"/>
      <c r="BG23" s="221"/>
      <c r="BH23" s="221"/>
      <c r="BI23" s="221"/>
      <c r="BJ23" s="221"/>
      <c r="BK23" s="221"/>
      <c r="BL23" s="221"/>
      <c r="BM23" s="221"/>
      <c r="BN23" s="221"/>
      <c r="BO23" s="221"/>
      <c r="BP23" s="221"/>
      <c r="BQ23" s="225">
        <v>17</v>
      </c>
      <c r="BR23" s="226"/>
      <c r="BS23" s="990"/>
      <c r="BT23" s="991"/>
      <c r="BU23" s="991"/>
      <c r="BV23" s="991"/>
      <c r="BW23" s="991"/>
      <c r="BX23" s="991"/>
      <c r="BY23" s="991"/>
      <c r="BZ23" s="991"/>
      <c r="CA23" s="991"/>
      <c r="CB23" s="991"/>
      <c r="CC23" s="991"/>
      <c r="CD23" s="991"/>
      <c r="CE23" s="991"/>
      <c r="CF23" s="991"/>
      <c r="CG23" s="1012"/>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222"/>
    </row>
    <row r="24" spans="1:131" s="223" customFormat="1" ht="26.25" customHeight="1" x14ac:dyDescent="0.15">
      <c r="A24" s="1058" t="s">
        <v>379</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20"/>
      <c r="BA24" s="220"/>
      <c r="BB24" s="220"/>
      <c r="BC24" s="220"/>
      <c r="BD24" s="220"/>
      <c r="BE24" s="221"/>
      <c r="BF24" s="221"/>
      <c r="BG24" s="221"/>
      <c r="BH24" s="221"/>
      <c r="BI24" s="221"/>
      <c r="BJ24" s="221"/>
      <c r="BK24" s="221"/>
      <c r="BL24" s="221"/>
      <c r="BM24" s="221"/>
      <c r="BN24" s="221"/>
      <c r="BO24" s="221"/>
      <c r="BP24" s="221"/>
      <c r="BQ24" s="225">
        <v>18</v>
      </c>
      <c r="BR24" s="226"/>
      <c r="BS24" s="990"/>
      <c r="BT24" s="991"/>
      <c r="BU24" s="991"/>
      <c r="BV24" s="991"/>
      <c r="BW24" s="991"/>
      <c r="BX24" s="991"/>
      <c r="BY24" s="991"/>
      <c r="BZ24" s="991"/>
      <c r="CA24" s="991"/>
      <c r="CB24" s="991"/>
      <c r="CC24" s="991"/>
      <c r="CD24" s="991"/>
      <c r="CE24" s="991"/>
      <c r="CF24" s="991"/>
      <c r="CG24" s="1012"/>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222"/>
    </row>
    <row r="25" spans="1:131" ht="26.25" customHeight="1" thickBot="1" x14ac:dyDescent="0.2">
      <c r="A25" s="1057" t="s">
        <v>380</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20"/>
      <c r="BK25" s="220"/>
      <c r="BL25" s="220"/>
      <c r="BM25" s="220"/>
      <c r="BN25" s="220"/>
      <c r="BO25" s="228"/>
      <c r="BP25" s="228"/>
      <c r="BQ25" s="225">
        <v>19</v>
      </c>
      <c r="BR25" s="226"/>
      <c r="BS25" s="990"/>
      <c r="BT25" s="991"/>
      <c r="BU25" s="991"/>
      <c r="BV25" s="991"/>
      <c r="BW25" s="991"/>
      <c r="BX25" s="991"/>
      <c r="BY25" s="991"/>
      <c r="BZ25" s="991"/>
      <c r="CA25" s="991"/>
      <c r="CB25" s="991"/>
      <c r="CC25" s="991"/>
      <c r="CD25" s="991"/>
      <c r="CE25" s="991"/>
      <c r="CF25" s="991"/>
      <c r="CG25" s="1012"/>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218"/>
    </row>
    <row r="26" spans="1:131" ht="26.25" customHeight="1" x14ac:dyDescent="0.15">
      <c r="A26" s="993" t="s">
        <v>357</v>
      </c>
      <c r="B26" s="994"/>
      <c r="C26" s="994"/>
      <c r="D26" s="994"/>
      <c r="E26" s="994"/>
      <c r="F26" s="994"/>
      <c r="G26" s="994"/>
      <c r="H26" s="994"/>
      <c r="I26" s="994"/>
      <c r="J26" s="994"/>
      <c r="K26" s="994"/>
      <c r="L26" s="994"/>
      <c r="M26" s="994"/>
      <c r="N26" s="994"/>
      <c r="O26" s="994"/>
      <c r="P26" s="995"/>
      <c r="Q26" s="999" t="s">
        <v>381</v>
      </c>
      <c r="R26" s="1000"/>
      <c r="S26" s="1000"/>
      <c r="T26" s="1000"/>
      <c r="U26" s="1001"/>
      <c r="V26" s="999" t="s">
        <v>382</v>
      </c>
      <c r="W26" s="1000"/>
      <c r="X26" s="1000"/>
      <c r="Y26" s="1000"/>
      <c r="Z26" s="1001"/>
      <c r="AA26" s="999" t="s">
        <v>383</v>
      </c>
      <c r="AB26" s="1000"/>
      <c r="AC26" s="1000"/>
      <c r="AD26" s="1000"/>
      <c r="AE26" s="1000"/>
      <c r="AF26" s="1053" t="s">
        <v>384</v>
      </c>
      <c r="AG26" s="1006"/>
      <c r="AH26" s="1006"/>
      <c r="AI26" s="1006"/>
      <c r="AJ26" s="1054"/>
      <c r="AK26" s="1000" t="s">
        <v>385</v>
      </c>
      <c r="AL26" s="1000"/>
      <c r="AM26" s="1000"/>
      <c r="AN26" s="1000"/>
      <c r="AO26" s="1001"/>
      <c r="AP26" s="999" t="s">
        <v>386</v>
      </c>
      <c r="AQ26" s="1000"/>
      <c r="AR26" s="1000"/>
      <c r="AS26" s="1000"/>
      <c r="AT26" s="1001"/>
      <c r="AU26" s="999" t="s">
        <v>387</v>
      </c>
      <c r="AV26" s="1000"/>
      <c r="AW26" s="1000"/>
      <c r="AX26" s="1000"/>
      <c r="AY26" s="1001"/>
      <c r="AZ26" s="999" t="s">
        <v>388</v>
      </c>
      <c r="BA26" s="1000"/>
      <c r="BB26" s="1000"/>
      <c r="BC26" s="1000"/>
      <c r="BD26" s="1001"/>
      <c r="BE26" s="999" t="s">
        <v>364</v>
      </c>
      <c r="BF26" s="1000"/>
      <c r="BG26" s="1000"/>
      <c r="BH26" s="1000"/>
      <c r="BI26" s="1013"/>
      <c r="BJ26" s="220"/>
      <c r="BK26" s="220"/>
      <c r="BL26" s="220"/>
      <c r="BM26" s="220"/>
      <c r="BN26" s="220"/>
      <c r="BO26" s="228"/>
      <c r="BP26" s="228"/>
      <c r="BQ26" s="225">
        <v>20</v>
      </c>
      <c r="BR26" s="226"/>
      <c r="BS26" s="990"/>
      <c r="BT26" s="991"/>
      <c r="BU26" s="991"/>
      <c r="BV26" s="991"/>
      <c r="BW26" s="991"/>
      <c r="BX26" s="991"/>
      <c r="BY26" s="991"/>
      <c r="BZ26" s="991"/>
      <c r="CA26" s="991"/>
      <c r="CB26" s="991"/>
      <c r="CC26" s="991"/>
      <c r="CD26" s="991"/>
      <c r="CE26" s="991"/>
      <c r="CF26" s="991"/>
      <c r="CG26" s="1012"/>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218"/>
    </row>
    <row r="27" spans="1:131" ht="26.25" customHeight="1" thickBot="1" x14ac:dyDescent="0.2">
      <c r="A27" s="996"/>
      <c r="B27" s="997"/>
      <c r="C27" s="997"/>
      <c r="D27" s="997"/>
      <c r="E27" s="997"/>
      <c r="F27" s="997"/>
      <c r="G27" s="997"/>
      <c r="H27" s="997"/>
      <c r="I27" s="997"/>
      <c r="J27" s="997"/>
      <c r="K27" s="997"/>
      <c r="L27" s="997"/>
      <c r="M27" s="997"/>
      <c r="N27" s="997"/>
      <c r="O27" s="997"/>
      <c r="P27" s="998"/>
      <c r="Q27" s="1002"/>
      <c r="R27" s="1003"/>
      <c r="S27" s="1003"/>
      <c r="T27" s="1003"/>
      <c r="U27" s="1004"/>
      <c r="V27" s="1002"/>
      <c r="W27" s="1003"/>
      <c r="X27" s="1003"/>
      <c r="Y27" s="1003"/>
      <c r="Z27" s="1004"/>
      <c r="AA27" s="1002"/>
      <c r="AB27" s="1003"/>
      <c r="AC27" s="1003"/>
      <c r="AD27" s="1003"/>
      <c r="AE27" s="1003"/>
      <c r="AF27" s="1055"/>
      <c r="AG27" s="1009"/>
      <c r="AH27" s="1009"/>
      <c r="AI27" s="1009"/>
      <c r="AJ27" s="1056"/>
      <c r="AK27" s="1003"/>
      <c r="AL27" s="1003"/>
      <c r="AM27" s="1003"/>
      <c r="AN27" s="1003"/>
      <c r="AO27" s="1004"/>
      <c r="AP27" s="1002"/>
      <c r="AQ27" s="1003"/>
      <c r="AR27" s="1003"/>
      <c r="AS27" s="1003"/>
      <c r="AT27" s="1004"/>
      <c r="AU27" s="1002"/>
      <c r="AV27" s="1003"/>
      <c r="AW27" s="1003"/>
      <c r="AX27" s="1003"/>
      <c r="AY27" s="1004"/>
      <c r="AZ27" s="1002"/>
      <c r="BA27" s="1003"/>
      <c r="BB27" s="1003"/>
      <c r="BC27" s="1003"/>
      <c r="BD27" s="1004"/>
      <c r="BE27" s="1002"/>
      <c r="BF27" s="1003"/>
      <c r="BG27" s="1003"/>
      <c r="BH27" s="1003"/>
      <c r="BI27" s="1014"/>
      <c r="BJ27" s="220"/>
      <c r="BK27" s="220"/>
      <c r="BL27" s="220"/>
      <c r="BM27" s="220"/>
      <c r="BN27" s="220"/>
      <c r="BO27" s="228"/>
      <c r="BP27" s="228"/>
      <c r="BQ27" s="225">
        <v>21</v>
      </c>
      <c r="BR27" s="226"/>
      <c r="BS27" s="990"/>
      <c r="BT27" s="991"/>
      <c r="BU27" s="991"/>
      <c r="BV27" s="991"/>
      <c r="BW27" s="991"/>
      <c r="BX27" s="991"/>
      <c r="BY27" s="991"/>
      <c r="BZ27" s="991"/>
      <c r="CA27" s="991"/>
      <c r="CB27" s="991"/>
      <c r="CC27" s="991"/>
      <c r="CD27" s="991"/>
      <c r="CE27" s="991"/>
      <c r="CF27" s="991"/>
      <c r="CG27" s="1012"/>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218"/>
    </row>
    <row r="28" spans="1:131" ht="26.25" customHeight="1" thickTop="1" x14ac:dyDescent="0.15">
      <c r="A28" s="229">
        <v>1</v>
      </c>
      <c r="B28" s="1045" t="s">
        <v>389</v>
      </c>
      <c r="C28" s="1046"/>
      <c r="D28" s="1046"/>
      <c r="E28" s="1046"/>
      <c r="F28" s="1046"/>
      <c r="G28" s="1046"/>
      <c r="H28" s="1046"/>
      <c r="I28" s="1046"/>
      <c r="J28" s="1046"/>
      <c r="K28" s="1046"/>
      <c r="L28" s="1046"/>
      <c r="M28" s="1046"/>
      <c r="N28" s="1046"/>
      <c r="O28" s="1046"/>
      <c r="P28" s="1047"/>
      <c r="Q28" s="1048">
        <v>1259</v>
      </c>
      <c r="R28" s="1049"/>
      <c r="S28" s="1049"/>
      <c r="T28" s="1049"/>
      <c r="U28" s="1049"/>
      <c r="V28" s="1049">
        <v>1229</v>
      </c>
      <c r="W28" s="1049"/>
      <c r="X28" s="1049"/>
      <c r="Y28" s="1049"/>
      <c r="Z28" s="1049"/>
      <c r="AA28" s="1049">
        <v>30</v>
      </c>
      <c r="AB28" s="1049"/>
      <c r="AC28" s="1049"/>
      <c r="AD28" s="1049"/>
      <c r="AE28" s="1050"/>
      <c r="AF28" s="1051">
        <v>30</v>
      </c>
      <c r="AG28" s="1049"/>
      <c r="AH28" s="1049"/>
      <c r="AI28" s="1049"/>
      <c r="AJ28" s="1052"/>
      <c r="AK28" s="1040">
        <v>153</v>
      </c>
      <c r="AL28" s="1041"/>
      <c r="AM28" s="1041"/>
      <c r="AN28" s="1041"/>
      <c r="AO28" s="1041"/>
      <c r="AP28" s="1041">
        <v>0</v>
      </c>
      <c r="AQ28" s="1041"/>
      <c r="AR28" s="1041"/>
      <c r="AS28" s="1041"/>
      <c r="AT28" s="1041"/>
      <c r="AU28" s="1041">
        <v>0</v>
      </c>
      <c r="AV28" s="1041"/>
      <c r="AW28" s="1041"/>
      <c r="AX28" s="1041"/>
      <c r="AY28" s="1041"/>
      <c r="AZ28" s="1042"/>
      <c r="BA28" s="1042"/>
      <c r="BB28" s="1042"/>
      <c r="BC28" s="1042"/>
      <c r="BD28" s="1042"/>
      <c r="BE28" s="1043"/>
      <c r="BF28" s="1043"/>
      <c r="BG28" s="1043"/>
      <c r="BH28" s="1043"/>
      <c r="BI28" s="1044"/>
      <c r="BJ28" s="220"/>
      <c r="BK28" s="220"/>
      <c r="BL28" s="220"/>
      <c r="BM28" s="220"/>
      <c r="BN28" s="220"/>
      <c r="BO28" s="228"/>
      <c r="BP28" s="228"/>
      <c r="BQ28" s="225">
        <v>22</v>
      </c>
      <c r="BR28" s="226"/>
      <c r="BS28" s="990"/>
      <c r="BT28" s="991"/>
      <c r="BU28" s="991"/>
      <c r="BV28" s="991"/>
      <c r="BW28" s="991"/>
      <c r="BX28" s="991"/>
      <c r="BY28" s="991"/>
      <c r="BZ28" s="991"/>
      <c r="CA28" s="991"/>
      <c r="CB28" s="991"/>
      <c r="CC28" s="991"/>
      <c r="CD28" s="991"/>
      <c r="CE28" s="991"/>
      <c r="CF28" s="991"/>
      <c r="CG28" s="1012"/>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218"/>
    </row>
    <row r="29" spans="1:131" ht="26.25" customHeight="1" x14ac:dyDescent="0.15">
      <c r="A29" s="229">
        <v>2</v>
      </c>
      <c r="B29" s="1028" t="s">
        <v>390</v>
      </c>
      <c r="C29" s="1029"/>
      <c r="D29" s="1029"/>
      <c r="E29" s="1029"/>
      <c r="F29" s="1029"/>
      <c r="G29" s="1029"/>
      <c r="H29" s="1029"/>
      <c r="I29" s="1029"/>
      <c r="J29" s="1029"/>
      <c r="K29" s="1029"/>
      <c r="L29" s="1029"/>
      <c r="M29" s="1029"/>
      <c r="N29" s="1029"/>
      <c r="O29" s="1029"/>
      <c r="P29" s="1030"/>
      <c r="Q29" s="1036">
        <v>1610</v>
      </c>
      <c r="R29" s="1037"/>
      <c r="S29" s="1037"/>
      <c r="T29" s="1037"/>
      <c r="U29" s="1037"/>
      <c r="V29" s="1037">
        <v>1547</v>
      </c>
      <c r="W29" s="1037"/>
      <c r="X29" s="1037"/>
      <c r="Y29" s="1037"/>
      <c r="Z29" s="1037"/>
      <c r="AA29" s="1037">
        <v>62</v>
      </c>
      <c r="AB29" s="1037"/>
      <c r="AC29" s="1037"/>
      <c r="AD29" s="1037"/>
      <c r="AE29" s="1038"/>
      <c r="AF29" s="1033">
        <v>62</v>
      </c>
      <c r="AG29" s="1034"/>
      <c r="AH29" s="1034"/>
      <c r="AI29" s="1034"/>
      <c r="AJ29" s="1035"/>
      <c r="AK29" s="981">
        <v>256</v>
      </c>
      <c r="AL29" s="972"/>
      <c r="AM29" s="972"/>
      <c r="AN29" s="972"/>
      <c r="AO29" s="972"/>
      <c r="AP29" s="972">
        <v>0</v>
      </c>
      <c r="AQ29" s="972"/>
      <c r="AR29" s="972"/>
      <c r="AS29" s="972"/>
      <c r="AT29" s="972"/>
      <c r="AU29" s="972">
        <v>0</v>
      </c>
      <c r="AV29" s="972"/>
      <c r="AW29" s="972"/>
      <c r="AX29" s="972"/>
      <c r="AY29" s="972"/>
      <c r="AZ29" s="1039"/>
      <c r="BA29" s="1039"/>
      <c r="BB29" s="1039"/>
      <c r="BC29" s="1039"/>
      <c r="BD29" s="1039"/>
      <c r="BE29" s="973"/>
      <c r="BF29" s="973"/>
      <c r="BG29" s="973"/>
      <c r="BH29" s="973"/>
      <c r="BI29" s="974"/>
      <c r="BJ29" s="220"/>
      <c r="BK29" s="220"/>
      <c r="BL29" s="220"/>
      <c r="BM29" s="220"/>
      <c r="BN29" s="220"/>
      <c r="BO29" s="228"/>
      <c r="BP29" s="228"/>
      <c r="BQ29" s="225">
        <v>23</v>
      </c>
      <c r="BR29" s="226"/>
      <c r="BS29" s="990"/>
      <c r="BT29" s="991"/>
      <c r="BU29" s="991"/>
      <c r="BV29" s="991"/>
      <c r="BW29" s="991"/>
      <c r="BX29" s="991"/>
      <c r="BY29" s="991"/>
      <c r="BZ29" s="991"/>
      <c r="CA29" s="991"/>
      <c r="CB29" s="991"/>
      <c r="CC29" s="991"/>
      <c r="CD29" s="991"/>
      <c r="CE29" s="991"/>
      <c r="CF29" s="991"/>
      <c r="CG29" s="1012"/>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218"/>
    </row>
    <row r="30" spans="1:131" ht="26.25" customHeight="1" x14ac:dyDescent="0.15">
      <c r="A30" s="229">
        <v>3</v>
      </c>
      <c r="B30" s="1028" t="s">
        <v>391</v>
      </c>
      <c r="C30" s="1029"/>
      <c r="D30" s="1029"/>
      <c r="E30" s="1029"/>
      <c r="F30" s="1029"/>
      <c r="G30" s="1029"/>
      <c r="H30" s="1029"/>
      <c r="I30" s="1029"/>
      <c r="J30" s="1029"/>
      <c r="K30" s="1029"/>
      <c r="L30" s="1029"/>
      <c r="M30" s="1029"/>
      <c r="N30" s="1029"/>
      <c r="O30" s="1029"/>
      <c r="P30" s="1030"/>
      <c r="Q30" s="1036">
        <v>171</v>
      </c>
      <c r="R30" s="1037"/>
      <c r="S30" s="1037"/>
      <c r="T30" s="1037"/>
      <c r="U30" s="1037"/>
      <c r="V30" s="1037">
        <v>171</v>
      </c>
      <c r="W30" s="1037"/>
      <c r="X30" s="1037"/>
      <c r="Y30" s="1037"/>
      <c r="Z30" s="1037"/>
      <c r="AA30" s="1037">
        <v>0</v>
      </c>
      <c r="AB30" s="1037"/>
      <c r="AC30" s="1037"/>
      <c r="AD30" s="1037"/>
      <c r="AE30" s="1038"/>
      <c r="AF30" s="1033">
        <v>0</v>
      </c>
      <c r="AG30" s="1034"/>
      <c r="AH30" s="1034"/>
      <c r="AI30" s="1034"/>
      <c r="AJ30" s="1035"/>
      <c r="AK30" s="981">
        <v>46</v>
      </c>
      <c r="AL30" s="972"/>
      <c r="AM30" s="972"/>
      <c r="AN30" s="972"/>
      <c r="AO30" s="972"/>
      <c r="AP30" s="972">
        <v>0</v>
      </c>
      <c r="AQ30" s="972"/>
      <c r="AR30" s="972"/>
      <c r="AS30" s="972"/>
      <c r="AT30" s="972"/>
      <c r="AU30" s="972">
        <v>0</v>
      </c>
      <c r="AV30" s="972"/>
      <c r="AW30" s="972"/>
      <c r="AX30" s="972"/>
      <c r="AY30" s="972"/>
      <c r="AZ30" s="1039"/>
      <c r="BA30" s="1039"/>
      <c r="BB30" s="1039"/>
      <c r="BC30" s="1039"/>
      <c r="BD30" s="1039"/>
      <c r="BE30" s="973"/>
      <c r="BF30" s="973"/>
      <c r="BG30" s="973"/>
      <c r="BH30" s="973"/>
      <c r="BI30" s="974"/>
      <c r="BJ30" s="220"/>
      <c r="BK30" s="220"/>
      <c r="BL30" s="220"/>
      <c r="BM30" s="220"/>
      <c r="BN30" s="220"/>
      <c r="BO30" s="228"/>
      <c r="BP30" s="228"/>
      <c r="BQ30" s="225">
        <v>24</v>
      </c>
      <c r="BR30" s="226"/>
      <c r="BS30" s="990"/>
      <c r="BT30" s="991"/>
      <c r="BU30" s="991"/>
      <c r="BV30" s="991"/>
      <c r="BW30" s="991"/>
      <c r="BX30" s="991"/>
      <c r="BY30" s="991"/>
      <c r="BZ30" s="991"/>
      <c r="CA30" s="991"/>
      <c r="CB30" s="991"/>
      <c r="CC30" s="991"/>
      <c r="CD30" s="991"/>
      <c r="CE30" s="991"/>
      <c r="CF30" s="991"/>
      <c r="CG30" s="1012"/>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218"/>
    </row>
    <row r="31" spans="1:131" ht="26.25" customHeight="1" x14ac:dyDescent="0.15">
      <c r="A31" s="229">
        <v>4</v>
      </c>
      <c r="B31" s="1028" t="s">
        <v>392</v>
      </c>
      <c r="C31" s="1029"/>
      <c r="D31" s="1029"/>
      <c r="E31" s="1029"/>
      <c r="F31" s="1029"/>
      <c r="G31" s="1029"/>
      <c r="H31" s="1029"/>
      <c r="I31" s="1029"/>
      <c r="J31" s="1029"/>
      <c r="K31" s="1029"/>
      <c r="L31" s="1029"/>
      <c r="M31" s="1029"/>
      <c r="N31" s="1029"/>
      <c r="O31" s="1029"/>
      <c r="P31" s="1030"/>
      <c r="Q31" s="1036">
        <v>338</v>
      </c>
      <c r="R31" s="1037"/>
      <c r="S31" s="1037"/>
      <c r="T31" s="1037"/>
      <c r="U31" s="1037"/>
      <c r="V31" s="1037">
        <v>321</v>
      </c>
      <c r="W31" s="1037"/>
      <c r="X31" s="1037"/>
      <c r="Y31" s="1037"/>
      <c r="Z31" s="1037"/>
      <c r="AA31" s="1037">
        <v>17</v>
      </c>
      <c r="AB31" s="1037"/>
      <c r="AC31" s="1037"/>
      <c r="AD31" s="1037"/>
      <c r="AE31" s="1038"/>
      <c r="AF31" s="1033">
        <v>150</v>
      </c>
      <c r="AG31" s="1034"/>
      <c r="AH31" s="1034"/>
      <c r="AI31" s="1034"/>
      <c r="AJ31" s="1035"/>
      <c r="AK31" s="981">
        <v>43</v>
      </c>
      <c r="AL31" s="972"/>
      <c r="AM31" s="972"/>
      <c r="AN31" s="972"/>
      <c r="AO31" s="972"/>
      <c r="AP31" s="972">
        <v>1991</v>
      </c>
      <c r="AQ31" s="972"/>
      <c r="AR31" s="972"/>
      <c r="AS31" s="972"/>
      <c r="AT31" s="972"/>
      <c r="AU31" s="972">
        <v>219</v>
      </c>
      <c r="AV31" s="972"/>
      <c r="AW31" s="972"/>
      <c r="AX31" s="972"/>
      <c r="AY31" s="972"/>
      <c r="AZ31" s="1039" t="s">
        <v>549</v>
      </c>
      <c r="BA31" s="1039"/>
      <c r="BB31" s="1039"/>
      <c r="BC31" s="1039"/>
      <c r="BD31" s="1039"/>
      <c r="BE31" s="973" t="s">
        <v>393</v>
      </c>
      <c r="BF31" s="973"/>
      <c r="BG31" s="973"/>
      <c r="BH31" s="973"/>
      <c r="BI31" s="974"/>
      <c r="BJ31" s="220"/>
      <c r="BK31" s="220"/>
      <c r="BL31" s="220"/>
      <c r="BM31" s="220"/>
      <c r="BN31" s="220"/>
      <c r="BO31" s="228"/>
      <c r="BP31" s="228"/>
      <c r="BQ31" s="225">
        <v>25</v>
      </c>
      <c r="BR31" s="226"/>
      <c r="BS31" s="990"/>
      <c r="BT31" s="991"/>
      <c r="BU31" s="991"/>
      <c r="BV31" s="991"/>
      <c r="BW31" s="991"/>
      <c r="BX31" s="991"/>
      <c r="BY31" s="991"/>
      <c r="BZ31" s="991"/>
      <c r="CA31" s="991"/>
      <c r="CB31" s="991"/>
      <c r="CC31" s="991"/>
      <c r="CD31" s="991"/>
      <c r="CE31" s="991"/>
      <c r="CF31" s="991"/>
      <c r="CG31" s="1012"/>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218"/>
    </row>
    <row r="32" spans="1:131" ht="26.25" customHeight="1" x14ac:dyDescent="0.15">
      <c r="A32" s="229">
        <v>5</v>
      </c>
      <c r="B32" s="1028" t="s">
        <v>394</v>
      </c>
      <c r="C32" s="1029"/>
      <c r="D32" s="1029"/>
      <c r="E32" s="1029"/>
      <c r="F32" s="1029"/>
      <c r="G32" s="1029"/>
      <c r="H32" s="1029"/>
      <c r="I32" s="1029"/>
      <c r="J32" s="1029"/>
      <c r="K32" s="1029"/>
      <c r="L32" s="1029"/>
      <c r="M32" s="1029"/>
      <c r="N32" s="1029"/>
      <c r="O32" s="1029"/>
      <c r="P32" s="1030"/>
      <c r="Q32" s="1036">
        <v>50</v>
      </c>
      <c r="R32" s="1037"/>
      <c r="S32" s="1037"/>
      <c r="T32" s="1037"/>
      <c r="U32" s="1037"/>
      <c r="V32" s="1037">
        <v>44</v>
      </c>
      <c r="W32" s="1037"/>
      <c r="X32" s="1037"/>
      <c r="Y32" s="1037"/>
      <c r="Z32" s="1037"/>
      <c r="AA32" s="1037">
        <v>6</v>
      </c>
      <c r="AB32" s="1037"/>
      <c r="AC32" s="1037"/>
      <c r="AD32" s="1037"/>
      <c r="AE32" s="1038"/>
      <c r="AF32" s="1033">
        <v>4</v>
      </c>
      <c r="AG32" s="1034"/>
      <c r="AH32" s="1034"/>
      <c r="AI32" s="1034"/>
      <c r="AJ32" s="1035"/>
      <c r="AK32" s="981">
        <v>31</v>
      </c>
      <c r="AL32" s="972"/>
      <c r="AM32" s="972"/>
      <c r="AN32" s="972"/>
      <c r="AO32" s="972"/>
      <c r="AP32" s="972">
        <v>116</v>
      </c>
      <c r="AQ32" s="972"/>
      <c r="AR32" s="972"/>
      <c r="AS32" s="972"/>
      <c r="AT32" s="972"/>
      <c r="AU32" s="972">
        <v>101</v>
      </c>
      <c r="AV32" s="972"/>
      <c r="AW32" s="972"/>
      <c r="AX32" s="972"/>
      <c r="AY32" s="972"/>
      <c r="AZ32" s="1039" t="s">
        <v>549</v>
      </c>
      <c r="BA32" s="1039"/>
      <c r="BB32" s="1039"/>
      <c r="BC32" s="1039"/>
      <c r="BD32" s="1039"/>
      <c r="BE32" s="973" t="s">
        <v>393</v>
      </c>
      <c r="BF32" s="973"/>
      <c r="BG32" s="973"/>
      <c r="BH32" s="973"/>
      <c r="BI32" s="974"/>
      <c r="BJ32" s="220"/>
      <c r="BK32" s="220"/>
      <c r="BL32" s="220"/>
      <c r="BM32" s="220"/>
      <c r="BN32" s="220"/>
      <c r="BO32" s="228"/>
      <c r="BP32" s="228"/>
      <c r="BQ32" s="225">
        <v>26</v>
      </c>
      <c r="BR32" s="226"/>
      <c r="BS32" s="990"/>
      <c r="BT32" s="991"/>
      <c r="BU32" s="991"/>
      <c r="BV32" s="991"/>
      <c r="BW32" s="991"/>
      <c r="BX32" s="991"/>
      <c r="BY32" s="991"/>
      <c r="BZ32" s="991"/>
      <c r="CA32" s="991"/>
      <c r="CB32" s="991"/>
      <c r="CC32" s="991"/>
      <c r="CD32" s="991"/>
      <c r="CE32" s="991"/>
      <c r="CF32" s="991"/>
      <c r="CG32" s="1012"/>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218"/>
    </row>
    <row r="33" spans="1:131" ht="26.25" customHeight="1" x14ac:dyDescent="0.15">
      <c r="A33" s="229">
        <v>6</v>
      </c>
      <c r="B33" s="1028" t="s">
        <v>395</v>
      </c>
      <c r="C33" s="1029"/>
      <c r="D33" s="1029"/>
      <c r="E33" s="1029"/>
      <c r="F33" s="1029"/>
      <c r="G33" s="1029"/>
      <c r="H33" s="1029"/>
      <c r="I33" s="1029"/>
      <c r="J33" s="1029"/>
      <c r="K33" s="1029"/>
      <c r="L33" s="1029"/>
      <c r="M33" s="1029"/>
      <c r="N33" s="1029"/>
      <c r="O33" s="1029"/>
      <c r="P33" s="1030"/>
      <c r="Q33" s="1036">
        <v>334</v>
      </c>
      <c r="R33" s="1037"/>
      <c r="S33" s="1037"/>
      <c r="T33" s="1037"/>
      <c r="U33" s="1037"/>
      <c r="V33" s="1037">
        <v>315</v>
      </c>
      <c r="W33" s="1037"/>
      <c r="X33" s="1037"/>
      <c r="Y33" s="1037"/>
      <c r="Z33" s="1037"/>
      <c r="AA33" s="1037">
        <v>18</v>
      </c>
      <c r="AB33" s="1037"/>
      <c r="AC33" s="1037"/>
      <c r="AD33" s="1037"/>
      <c r="AE33" s="1038"/>
      <c r="AF33" s="1033">
        <v>18</v>
      </c>
      <c r="AG33" s="1034"/>
      <c r="AH33" s="1034"/>
      <c r="AI33" s="1034"/>
      <c r="AJ33" s="1035"/>
      <c r="AK33" s="981">
        <v>191</v>
      </c>
      <c r="AL33" s="972"/>
      <c r="AM33" s="972"/>
      <c r="AN33" s="972"/>
      <c r="AO33" s="972"/>
      <c r="AP33" s="972">
        <v>1699</v>
      </c>
      <c r="AQ33" s="972"/>
      <c r="AR33" s="972"/>
      <c r="AS33" s="972"/>
      <c r="AT33" s="972"/>
      <c r="AU33" s="972">
        <v>1176</v>
      </c>
      <c r="AV33" s="972"/>
      <c r="AW33" s="972"/>
      <c r="AX33" s="972"/>
      <c r="AY33" s="972"/>
      <c r="AZ33" s="1039" t="s">
        <v>549</v>
      </c>
      <c r="BA33" s="1039"/>
      <c r="BB33" s="1039"/>
      <c r="BC33" s="1039"/>
      <c r="BD33" s="1039"/>
      <c r="BE33" s="973" t="s">
        <v>393</v>
      </c>
      <c r="BF33" s="973"/>
      <c r="BG33" s="973"/>
      <c r="BH33" s="973"/>
      <c r="BI33" s="974"/>
      <c r="BJ33" s="220"/>
      <c r="BK33" s="220"/>
      <c r="BL33" s="220"/>
      <c r="BM33" s="220"/>
      <c r="BN33" s="220"/>
      <c r="BO33" s="228"/>
      <c r="BP33" s="228"/>
      <c r="BQ33" s="225">
        <v>27</v>
      </c>
      <c r="BR33" s="226"/>
      <c r="BS33" s="990"/>
      <c r="BT33" s="991"/>
      <c r="BU33" s="991"/>
      <c r="BV33" s="991"/>
      <c r="BW33" s="991"/>
      <c r="BX33" s="991"/>
      <c r="BY33" s="991"/>
      <c r="BZ33" s="991"/>
      <c r="CA33" s="991"/>
      <c r="CB33" s="991"/>
      <c r="CC33" s="991"/>
      <c r="CD33" s="991"/>
      <c r="CE33" s="991"/>
      <c r="CF33" s="991"/>
      <c r="CG33" s="1012"/>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218"/>
    </row>
    <row r="34" spans="1:131" ht="26.25" customHeight="1" x14ac:dyDescent="0.15">
      <c r="A34" s="229">
        <v>7</v>
      </c>
      <c r="B34" s="1028"/>
      <c r="C34" s="1029"/>
      <c r="D34" s="1029"/>
      <c r="E34" s="1029"/>
      <c r="F34" s="1029"/>
      <c r="G34" s="1029"/>
      <c r="H34" s="1029"/>
      <c r="I34" s="1029"/>
      <c r="J34" s="1029"/>
      <c r="K34" s="1029"/>
      <c r="L34" s="1029"/>
      <c r="M34" s="1029"/>
      <c r="N34" s="1029"/>
      <c r="O34" s="1029"/>
      <c r="P34" s="1030"/>
      <c r="Q34" s="1036"/>
      <c r="R34" s="1037"/>
      <c r="S34" s="1037"/>
      <c r="T34" s="1037"/>
      <c r="U34" s="1037"/>
      <c r="V34" s="1037"/>
      <c r="W34" s="1037"/>
      <c r="X34" s="1037"/>
      <c r="Y34" s="1037"/>
      <c r="Z34" s="1037"/>
      <c r="AA34" s="1037"/>
      <c r="AB34" s="1037"/>
      <c r="AC34" s="1037"/>
      <c r="AD34" s="1037"/>
      <c r="AE34" s="1038"/>
      <c r="AF34" s="1033"/>
      <c r="AG34" s="1034"/>
      <c r="AH34" s="1034"/>
      <c r="AI34" s="1034"/>
      <c r="AJ34" s="1035"/>
      <c r="AK34" s="981"/>
      <c r="AL34" s="972"/>
      <c r="AM34" s="972"/>
      <c r="AN34" s="972"/>
      <c r="AO34" s="972"/>
      <c r="AP34" s="972"/>
      <c r="AQ34" s="972"/>
      <c r="AR34" s="972"/>
      <c r="AS34" s="972"/>
      <c r="AT34" s="972"/>
      <c r="AU34" s="972"/>
      <c r="AV34" s="972"/>
      <c r="AW34" s="972"/>
      <c r="AX34" s="972"/>
      <c r="AY34" s="972"/>
      <c r="AZ34" s="1039"/>
      <c r="BA34" s="1039"/>
      <c r="BB34" s="1039"/>
      <c r="BC34" s="1039"/>
      <c r="BD34" s="1039"/>
      <c r="BE34" s="973"/>
      <c r="BF34" s="973"/>
      <c r="BG34" s="973"/>
      <c r="BH34" s="973"/>
      <c r="BI34" s="974"/>
      <c r="BJ34" s="220"/>
      <c r="BK34" s="220"/>
      <c r="BL34" s="220"/>
      <c r="BM34" s="220"/>
      <c r="BN34" s="220"/>
      <c r="BO34" s="228"/>
      <c r="BP34" s="228"/>
      <c r="BQ34" s="225">
        <v>28</v>
      </c>
      <c r="BR34" s="226"/>
      <c r="BS34" s="990"/>
      <c r="BT34" s="991"/>
      <c r="BU34" s="991"/>
      <c r="BV34" s="991"/>
      <c r="BW34" s="991"/>
      <c r="BX34" s="991"/>
      <c r="BY34" s="991"/>
      <c r="BZ34" s="991"/>
      <c r="CA34" s="991"/>
      <c r="CB34" s="991"/>
      <c r="CC34" s="991"/>
      <c r="CD34" s="991"/>
      <c r="CE34" s="991"/>
      <c r="CF34" s="991"/>
      <c r="CG34" s="1012"/>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218"/>
    </row>
    <row r="35" spans="1:131" ht="26.25" customHeight="1" x14ac:dyDescent="0.15">
      <c r="A35" s="229">
        <v>8</v>
      </c>
      <c r="B35" s="1028"/>
      <c r="C35" s="1029"/>
      <c r="D35" s="1029"/>
      <c r="E35" s="1029"/>
      <c r="F35" s="1029"/>
      <c r="G35" s="1029"/>
      <c r="H35" s="1029"/>
      <c r="I35" s="1029"/>
      <c r="J35" s="1029"/>
      <c r="K35" s="1029"/>
      <c r="L35" s="1029"/>
      <c r="M35" s="1029"/>
      <c r="N35" s="1029"/>
      <c r="O35" s="1029"/>
      <c r="P35" s="1030"/>
      <c r="Q35" s="1036"/>
      <c r="R35" s="1037"/>
      <c r="S35" s="1037"/>
      <c r="T35" s="1037"/>
      <c r="U35" s="1037"/>
      <c r="V35" s="1037"/>
      <c r="W35" s="1037"/>
      <c r="X35" s="1037"/>
      <c r="Y35" s="1037"/>
      <c r="Z35" s="1037"/>
      <c r="AA35" s="1037"/>
      <c r="AB35" s="1037"/>
      <c r="AC35" s="1037"/>
      <c r="AD35" s="1037"/>
      <c r="AE35" s="1038"/>
      <c r="AF35" s="1033"/>
      <c r="AG35" s="1034"/>
      <c r="AH35" s="1034"/>
      <c r="AI35" s="1034"/>
      <c r="AJ35" s="1035"/>
      <c r="AK35" s="981"/>
      <c r="AL35" s="972"/>
      <c r="AM35" s="972"/>
      <c r="AN35" s="972"/>
      <c r="AO35" s="972"/>
      <c r="AP35" s="972"/>
      <c r="AQ35" s="972"/>
      <c r="AR35" s="972"/>
      <c r="AS35" s="972"/>
      <c r="AT35" s="972"/>
      <c r="AU35" s="972"/>
      <c r="AV35" s="972"/>
      <c r="AW35" s="972"/>
      <c r="AX35" s="972"/>
      <c r="AY35" s="972"/>
      <c r="AZ35" s="1039"/>
      <c r="BA35" s="1039"/>
      <c r="BB35" s="1039"/>
      <c r="BC35" s="1039"/>
      <c r="BD35" s="1039"/>
      <c r="BE35" s="973"/>
      <c r="BF35" s="973"/>
      <c r="BG35" s="973"/>
      <c r="BH35" s="973"/>
      <c r="BI35" s="974"/>
      <c r="BJ35" s="220"/>
      <c r="BK35" s="220"/>
      <c r="BL35" s="220"/>
      <c r="BM35" s="220"/>
      <c r="BN35" s="220"/>
      <c r="BO35" s="228"/>
      <c r="BP35" s="228"/>
      <c r="BQ35" s="225">
        <v>29</v>
      </c>
      <c r="BR35" s="226"/>
      <c r="BS35" s="990"/>
      <c r="BT35" s="991"/>
      <c r="BU35" s="991"/>
      <c r="BV35" s="991"/>
      <c r="BW35" s="991"/>
      <c r="BX35" s="991"/>
      <c r="BY35" s="991"/>
      <c r="BZ35" s="991"/>
      <c r="CA35" s="991"/>
      <c r="CB35" s="991"/>
      <c r="CC35" s="991"/>
      <c r="CD35" s="991"/>
      <c r="CE35" s="991"/>
      <c r="CF35" s="991"/>
      <c r="CG35" s="1012"/>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218"/>
    </row>
    <row r="36" spans="1:131" ht="26.25" customHeight="1" x14ac:dyDescent="0.15">
      <c r="A36" s="229">
        <v>9</v>
      </c>
      <c r="B36" s="1028"/>
      <c r="C36" s="1029"/>
      <c r="D36" s="1029"/>
      <c r="E36" s="1029"/>
      <c r="F36" s="1029"/>
      <c r="G36" s="1029"/>
      <c r="H36" s="1029"/>
      <c r="I36" s="1029"/>
      <c r="J36" s="1029"/>
      <c r="K36" s="1029"/>
      <c r="L36" s="1029"/>
      <c r="M36" s="1029"/>
      <c r="N36" s="1029"/>
      <c r="O36" s="1029"/>
      <c r="P36" s="1030"/>
      <c r="Q36" s="1036"/>
      <c r="R36" s="1037"/>
      <c r="S36" s="1037"/>
      <c r="T36" s="1037"/>
      <c r="U36" s="1037"/>
      <c r="V36" s="1037"/>
      <c r="W36" s="1037"/>
      <c r="X36" s="1037"/>
      <c r="Y36" s="1037"/>
      <c r="Z36" s="1037"/>
      <c r="AA36" s="1037"/>
      <c r="AB36" s="1037"/>
      <c r="AC36" s="1037"/>
      <c r="AD36" s="1037"/>
      <c r="AE36" s="1038"/>
      <c r="AF36" s="1033"/>
      <c r="AG36" s="1034"/>
      <c r="AH36" s="1034"/>
      <c r="AI36" s="1034"/>
      <c r="AJ36" s="1035"/>
      <c r="AK36" s="981"/>
      <c r="AL36" s="972"/>
      <c r="AM36" s="972"/>
      <c r="AN36" s="972"/>
      <c r="AO36" s="972"/>
      <c r="AP36" s="972"/>
      <c r="AQ36" s="972"/>
      <c r="AR36" s="972"/>
      <c r="AS36" s="972"/>
      <c r="AT36" s="972"/>
      <c r="AU36" s="972"/>
      <c r="AV36" s="972"/>
      <c r="AW36" s="972"/>
      <c r="AX36" s="972"/>
      <c r="AY36" s="972"/>
      <c r="AZ36" s="1039"/>
      <c r="BA36" s="1039"/>
      <c r="BB36" s="1039"/>
      <c r="BC36" s="1039"/>
      <c r="BD36" s="1039"/>
      <c r="BE36" s="973"/>
      <c r="BF36" s="973"/>
      <c r="BG36" s="973"/>
      <c r="BH36" s="973"/>
      <c r="BI36" s="974"/>
      <c r="BJ36" s="220"/>
      <c r="BK36" s="220"/>
      <c r="BL36" s="220"/>
      <c r="BM36" s="220"/>
      <c r="BN36" s="220"/>
      <c r="BO36" s="228"/>
      <c r="BP36" s="228"/>
      <c r="BQ36" s="225">
        <v>30</v>
      </c>
      <c r="BR36" s="226"/>
      <c r="BS36" s="990"/>
      <c r="BT36" s="991"/>
      <c r="BU36" s="991"/>
      <c r="BV36" s="991"/>
      <c r="BW36" s="991"/>
      <c r="BX36" s="991"/>
      <c r="BY36" s="991"/>
      <c r="BZ36" s="991"/>
      <c r="CA36" s="991"/>
      <c r="CB36" s="991"/>
      <c r="CC36" s="991"/>
      <c r="CD36" s="991"/>
      <c r="CE36" s="991"/>
      <c r="CF36" s="991"/>
      <c r="CG36" s="1012"/>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218"/>
    </row>
    <row r="37" spans="1:131" ht="26.25" customHeight="1" x14ac:dyDescent="0.15">
      <c r="A37" s="229">
        <v>10</v>
      </c>
      <c r="B37" s="1028"/>
      <c r="C37" s="1029"/>
      <c r="D37" s="1029"/>
      <c r="E37" s="1029"/>
      <c r="F37" s="1029"/>
      <c r="G37" s="1029"/>
      <c r="H37" s="1029"/>
      <c r="I37" s="1029"/>
      <c r="J37" s="1029"/>
      <c r="K37" s="1029"/>
      <c r="L37" s="1029"/>
      <c r="M37" s="1029"/>
      <c r="N37" s="1029"/>
      <c r="O37" s="1029"/>
      <c r="P37" s="1030"/>
      <c r="Q37" s="1036"/>
      <c r="R37" s="1037"/>
      <c r="S37" s="1037"/>
      <c r="T37" s="1037"/>
      <c r="U37" s="1037"/>
      <c r="V37" s="1037"/>
      <c r="W37" s="1037"/>
      <c r="X37" s="1037"/>
      <c r="Y37" s="1037"/>
      <c r="Z37" s="1037"/>
      <c r="AA37" s="1037"/>
      <c r="AB37" s="1037"/>
      <c r="AC37" s="1037"/>
      <c r="AD37" s="1037"/>
      <c r="AE37" s="1038"/>
      <c r="AF37" s="1033"/>
      <c r="AG37" s="1034"/>
      <c r="AH37" s="1034"/>
      <c r="AI37" s="1034"/>
      <c r="AJ37" s="1035"/>
      <c r="AK37" s="981"/>
      <c r="AL37" s="972"/>
      <c r="AM37" s="972"/>
      <c r="AN37" s="972"/>
      <c r="AO37" s="972"/>
      <c r="AP37" s="972"/>
      <c r="AQ37" s="972"/>
      <c r="AR37" s="972"/>
      <c r="AS37" s="972"/>
      <c r="AT37" s="972"/>
      <c r="AU37" s="972"/>
      <c r="AV37" s="972"/>
      <c r="AW37" s="972"/>
      <c r="AX37" s="972"/>
      <c r="AY37" s="972"/>
      <c r="AZ37" s="1039"/>
      <c r="BA37" s="1039"/>
      <c r="BB37" s="1039"/>
      <c r="BC37" s="1039"/>
      <c r="BD37" s="1039"/>
      <c r="BE37" s="973"/>
      <c r="BF37" s="973"/>
      <c r="BG37" s="973"/>
      <c r="BH37" s="973"/>
      <c r="BI37" s="974"/>
      <c r="BJ37" s="220"/>
      <c r="BK37" s="220"/>
      <c r="BL37" s="220"/>
      <c r="BM37" s="220"/>
      <c r="BN37" s="220"/>
      <c r="BO37" s="228"/>
      <c r="BP37" s="228"/>
      <c r="BQ37" s="225">
        <v>31</v>
      </c>
      <c r="BR37" s="226"/>
      <c r="BS37" s="990"/>
      <c r="BT37" s="991"/>
      <c r="BU37" s="991"/>
      <c r="BV37" s="991"/>
      <c r="BW37" s="991"/>
      <c r="BX37" s="991"/>
      <c r="BY37" s="991"/>
      <c r="BZ37" s="991"/>
      <c r="CA37" s="991"/>
      <c r="CB37" s="991"/>
      <c r="CC37" s="991"/>
      <c r="CD37" s="991"/>
      <c r="CE37" s="991"/>
      <c r="CF37" s="991"/>
      <c r="CG37" s="1012"/>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218"/>
    </row>
    <row r="38" spans="1:131" ht="26.25" customHeight="1" x14ac:dyDescent="0.15">
      <c r="A38" s="229">
        <v>11</v>
      </c>
      <c r="B38" s="1028"/>
      <c r="C38" s="1029"/>
      <c r="D38" s="1029"/>
      <c r="E38" s="1029"/>
      <c r="F38" s="1029"/>
      <c r="G38" s="1029"/>
      <c r="H38" s="1029"/>
      <c r="I38" s="1029"/>
      <c r="J38" s="1029"/>
      <c r="K38" s="1029"/>
      <c r="L38" s="1029"/>
      <c r="M38" s="1029"/>
      <c r="N38" s="1029"/>
      <c r="O38" s="1029"/>
      <c r="P38" s="1030"/>
      <c r="Q38" s="1036"/>
      <c r="R38" s="1037"/>
      <c r="S38" s="1037"/>
      <c r="T38" s="1037"/>
      <c r="U38" s="1037"/>
      <c r="V38" s="1037"/>
      <c r="W38" s="1037"/>
      <c r="X38" s="1037"/>
      <c r="Y38" s="1037"/>
      <c r="Z38" s="1037"/>
      <c r="AA38" s="1037"/>
      <c r="AB38" s="1037"/>
      <c r="AC38" s="1037"/>
      <c r="AD38" s="1037"/>
      <c r="AE38" s="1038"/>
      <c r="AF38" s="1033"/>
      <c r="AG38" s="1034"/>
      <c r="AH38" s="1034"/>
      <c r="AI38" s="1034"/>
      <c r="AJ38" s="1035"/>
      <c r="AK38" s="981"/>
      <c r="AL38" s="972"/>
      <c r="AM38" s="972"/>
      <c r="AN38" s="972"/>
      <c r="AO38" s="972"/>
      <c r="AP38" s="972"/>
      <c r="AQ38" s="972"/>
      <c r="AR38" s="972"/>
      <c r="AS38" s="972"/>
      <c r="AT38" s="972"/>
      <c r="AU38" s="972"/>
      <c r="AV38" s="972"/>
      <c r="AW38" s="972"/>
      <c r="AX38" s="972"/>
      <c r="AY38" s="972"/>
      <c r="AZ38" s="1039"/>
      <c r="BA38" s="1039"/>
      <c r="BB38" s="1039"/>
      <c r="BC38" s="1039"/>
      <c r="BD38" s="1039"/>
      <c r="BE38" s="973"/>
      <c r="BF38" s="973"/>
      <c r="BG38" s="973"/>
      <c r="BH38" s="973"/>
      <c r="BI38" s="974"/>
      <c r="BJ38" s="220"/>
      <c r="BK38" s="220"/>
      <c r="BL38" s="220"/>
      <c r="BM38" s="220"/>
      <c r="BN38" s="220"/>
      <c r="BO38" s="228"/>
      <c r="BP38" s="228"/>
      <c r="BQ38" s="225">
        <v>32</v>
      </c>
      <c r="BR38" s="226"/>
      <c r="BS38" s="990"/>
      <c r="BT38" s="991"/>
      <c r="BU38" s="991"/>
      <c r="BV38" s="991"/>
      <c r="BW38" s="991"/>
      <c r="BX38" s="991"/>
      <c r="BY38" s="991"/>
      <c r="BZ38" s="991"/>
      <c r="CA38" s="991"/>
      <c r="CB38" s="991"/>
      <c r="CC38" s="991"/>
      <c r="CD38" s="991"/>
      <c r="CE38" s="991"/>
      <c r="CF38" s="991"/>
      <c r="CG38" s="1012"/>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218"/>
    </row>
    <row r="39" spans="1:131" ht="26.25" customHeight="1" x14ac:dyDescent="0.15">
      <c r="A39" s="229">
        <v>12</v>
      </c>
      <c r="B39" s="1028"/>
      <c r="C39" s="1029"/>
      <c r="D39" s="1029"/>
      <c r="E39" s="1029"/>
      <c r="F39" s="1029"/>
      <c r="G39" s="1029"/>
      <c r="H39" s="1029"/>
      <c r="I39" s="1029"/>
      <c r="J39" s="1029"/>
      <c r="K39" s="1029"/>
      <c r="L39" s="1029"/>
      <c r="M39" s="1029"/>
      <c r="N39" s="1029"/>
      <c r="O39" s="1029"/>
      <c r="P39" s="1030"/>
      <c r="Q39" s="1036"/>
      <c r="R39" s="1037"/>
      <c r="S39" s="1037"/>
      <c r="T39" s="1037"/>
      <c r="U39" s="1037"/>
      <c r="V39" s="1037"/>
      <c r="W39" s="1037"/>
      <c r="X39" s="1037"/>
      <c r="Y39" s="1037"/>
      <c r="Z39" s="1037"/>
      <c r="AA39" s="1037"/>
      <c r="AB39" s="1037"/>
      <c r="AC39" s="1037"/>
      <c r="AD39" s="1037"/>
      <c r="AE39" s="1038"/>
      <c r="AF39" s="1033"/>
      <c r="AG39" s="1034"/>
      <c r="AH39" s="1034"/>
      <c r="AI39" s="1034"/>
      <c r="AJ39" s="1035"/>
      <c r="AK39" s="981"/>
      <c r="AL39" s="972"/>
      <c r="AM39" s="972"/>
      <c r="AN39" s="972"/>
      <c r="AO39" s="972"/>
      <c r="AP39" s="972"/>
      <c r="AQ39" s="972"/>
      <c r="AR39" s="972"/>
      <c r="AS39" s="972"/>
      <c r="AT39" s="972"/>
      <c r="AU39" s="972"/>
      <c r="AV39" s="972"/>
      <c r="AW39" s="972"/>
      <c r="AX39" s="972"/>
      <c r="AY39" s="972"/>
      <c r="AZ39" s="1039"/>
      <c r="BA39" s="1039"/>
      <c r="BB39" s="1039"/>
      <c r="BC39" s="1039"/>
      <c r="BD39" s="1039"/>
      <c r="BE39" s="973"/>
      <c r="BF39" s="973"/>
      <c r="BG39" s="973"/>
      <c r="BH39" s="973"/>
      <c r="BI39" s="974"/>
      <c r="BJ39" s="220"/>
      <c r="BK39" s="220"/>
      <c r="BL39" s="220"/>
      <c r="BM39" s="220"/>
      <c r="BN39" s="220"/>
      <c r="BO39" s="228"/>
      <c r="BP39" s="228"/>
      <c r="BQ39" s="225">
        <v>33</v>
      </c>
      <c r="BR39" s="226"/>
      <c r="BS39" s="990"/>
      <c r="BT39" s="991"/>
      <c r="BU39" s="991"/>
      <c r="BV39" s="991"/>
      <c r="BW39" s="991"/>
      <c r="BX39" s="991"/>
      <c r="BY39" s="991"/>
      <c r="BZ39" s="991"/>
      <c r="CA39" s="991"/>
      <c r="CB39" s="991"/>
      <c r="CC39" s="991"/>
      <c r="CD39" s="991"/>
      <c r="CE39" s="991"/>
      <c r="CF39" s="991"/>
      <c r="CG39" s="1012"/>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218"/>
    </row>
    <row r="40" spans="1:131" ht="26.25" customHeight="1" x14ac:dyDescent="0.15">
      <c r="A40" s="225">
        <v>13</v>
      </c>
      <c r="B40" s="1028"/>
      <c r="C40" s="1029"/>
      <c r="D40" s="1029"/>
      <c r="E40" s="1029"/>
      <c r="F40" s="1029"/>
      <c r="G40" s="1029"/>
      <c r="H40" s="1029"/>
      <c r="I40" s="1029"/>
      <c r="J40" s="1029"/>
      <c r="K40" s="1029"/>
      <c r="L40" s="1029"/>
      <c r="M40" s="1029"/>
      <c r="N40" s="1029"/>
      <c r="O40" s="1029"/>
      <c r="P40" s="1030"/>
      <c r="Q40" s="1036"/>
      <c r="R40" s="1037"/>
      <c r="S40" s="1037"/>
      <c r="T40" s="1037"/>
      <c r="U40" s="1037"/>
      <c r="V40" s="1037"/>
      <c r="W40" s="1037"/>
      <c r="X40" s="1037"/>
      <c r="Y40" s="1037"/>
      <c r="Z40" s="1037"/>
      <c r="AA40" s="1037"/>
      <c r="AB40" s="1037"/>
      <c r="AC40" s="1037"/>
      <c r="AD40" s="1037"/>
      <c r="AE40" s="1038"/>
      <c r="AF40" s="1033"/>
      <c r="AG40" s="1034"/>
      <c r="AH40" s="1034"/>
      <c r="AI40" s="1034"/>
      <c r="AJ40" s="1035"/>
      <c r="AK40" s="981"/>
      <c r="AL40" s="972"/>
      <c r="AM40" s="972"/>
      <c r="AN40" s="972"/>
      <c r="AO40" s="972"/>
      <c r="AP40" s="972"/>
      <c r="AQ40" s="972"/>
      <c r="AR40" s="972"/>
      <c r="AS40" s="972"/>
      <c r="AT40" s="972"/>
      <c r="AU40" s="972"/>
      <c r="AV40" s="972"/>
      <c r="AW40" s="972"/>
      <c r="AX40" s="972"/>
      <c r="AY40" s="972"/>
      <c r="AZ40" s="1039"/>
      <c r="BA40" s="1039"/>
      <c r="BB40" s="1039"/>
      <c r="BC40" s="1039"/>
      <c r="BD40" s="1039"/>
      <c r="BE40" s="973"/>
      <c r="BF40" s="973"/>
      <c r="BG40" s="973"/>
      <c r="BH40" s="973"/>
      <c r="BI40" s="974"/>
      <c r="BJ40" s="220"/>
      <c r="BK40" s="220"/>
      <c r="BL40" s="220"/>
      <c r="BM40" s="220"/>
      <c r="BN40" s="220"/>
      <c r="BO40" s="228"/>
      <c r="BP40" s="228"/>
      <c r="BQ40" s="225">
        <v>34</v>
      </c>
      <c r="BR40" s="226"/>
      <c r="BS40" s="990"/>
      <c r="BT40" s="991"/>
      <c r="BU40" s="991"/>
      <c r="BV40" s="991"/>
      <c r="BW40" s="991"/>
      <c r="BX40" s="991"/>
      <c r="BY40" s="991"/>
      <c r="BZ40" s="991"/>
      <c r="CA40" s="991"/>
      <c r="CB40" s="991"/>
      <c r="CC40" s="991"/>
      <c r="CD40" s="991"/>
      <c r="CE40" s="991"/>
      <c r="CF40" s="991"/>
      <c r="CG40" s="1012"/>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218"/>
    </row>
    <row r="41" spans="1:131" ht="26.25" customHeight="1" x14ac:dyDescent="0.15">
      <c r="A41" s="225">
        <v>14</v>
      </c>
      <c r="B41" s="1028"/>
      <c r="C41" s="1029"/>
      <c r="D41" s="1029"/>
      <c r="E41" s="1029"/>
      <c r="F41" s="1029"/>
      <c r="G41" s="1029"/>
      <c r="H41" s="1029"/>
      <c r="I41" s="1029"/>
      <c r="J41" s="1029"/>
      <c r="K41" s="1029"/>
      <c r="L41" s="1029"/>
      <c r="M41" s="1029"/>
      <c r="N41" s="1029"/>
      <c r="O41" s="1029"/>
      <c r="P41" s="1030"/>
      <c r="Q41" s="1036"/>
      <c r="R41" s="1037"/>
      <c r="S41" s="1037"/>
      <c r="T41" s="1037"/>
      <c r="U41" s="1037"/>
      <c r="V41" s="1037"/>
      <c r="W41" s="1037"/>
      <c r="X41" s="1037"/>
      <c r="Y41" s="1037"/>
      <c r="Z41" s="1037"/>
      <c r="AA41" s="1037"/>
      <c r="AB41" s="1037"/>
      <c r="AC41" s="1037"/>
      <c r="AD41" s="1037"/>
      <c r="AE41" s="1038"/>
      <c r="AF41" s="1033"/>
      <c r="AG41" s="1034"/>
      <c r="AH41" s="1034"/>
      <c r="AI41" s="1034"/>
      <c r="AJ41" s="1035"/>
      <c r="AK41" s="981"/>
      <c r="AL41" s="972"/>
      <c r="AM41" s="972"/>
      <c r="AN41" s="972"/>
      <c r="AO41" s="972"/>
      <c r="AP41" s="972"/>
      <c r="AQ41" s="972"/>
      <c r="AR41" s="972"/>
      <c r="AS41" s="972"/>
      <c r="AT41" s="972"/>
      <c r="AU41" s="972"/>
      <c r="AV41" s="972"/>
      <c r="AW41" s="972"/>
      <c r="AX41" s="972"/>
      <c r="AY41" s="972"/>
      <c r="AZ41" s="1039"/>
      <c r="BA41" s="1039"/>
      <c r="BB41" s="1039"/>
      <c r="BC41" s="1039"/>
      <c r="BD41" s="1039"/>
      <c r="BE41" s="973"/>
      <c r="BF41" s="973"/>
      <c r="BG41" s="973"/>
      <c r="BH41" s="973"/>
      <c r="BI41" s="974"/>
      <c r="BJ41" s="220"/>
      <c r="BK41" s="220"/>
      <c r="BL41" s="220"/>
      <c r="BM41" s="220"/>
      <c r="BN41" s="220"/>
      <c r="BO41" s="228"/>
      <c r="BP41" s="228"/>
      <c r="BQ41" s="225">
        <v>35</v>
      </c>
      <c r="BR41" s="226"/>
      <c r="BS41" s="990"/>
      <c r="BT41" s="991"/>
      <c r="BU41" s="991"/>
      <c r="BV41" s="991"/>
      <c r="BW41" s="991"/>
      <c r="BX41" s="991"/>
      <c r="BY41" s="991"/>
      <c r="BZ41" s="991"/>
      <c r="CA41" s="991"/>
      <c r="CB41" s="991"/>
      <c r="CC41" s="991"/>
      <c r="CD41" s="991"/>
      <c r="CE41" s="991"/>
      <c r="CF41" s="991"/>
      <c r="CG41" s="1012"/>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218"/>
    </row>
    <row r="42" spans="1:131" ht="26.25" customHeight="1" x14ac:dyDescent="0.15">
      <c r="A42" s="225">
        <v>15</v>
      </c>
      <c r="B42" s="1028"/>
      <c r="C42" s="1029"/>
      <c r="D42" s="1029"/>
      <c r="E42" s="1029"/>
      <c r="F42" s="1029"/>
      <c r="G42" s="1029"/>
      <c r="H42" s="1029"/>
      <c r="I42" s="1029"/>
      <c r="J42" s="1029"/>
      <c r="K42" s="1029"/>
      <c r="L42" s="1029"/>
      <c r="M42" s="1029"/>
      <c r="N42" s="1029"/>
      <c r="O42" s="1029"/>
      <c r="P42" s="1030"/>
      <c r="Q42" s="1036"/>
      <c r="R42" s="1037"/>
      <c r="S42" s="1037"/>
      <c r="T42" s="1037"/>
      <c r="U42" s="1037"/>
      <c r="V42" s="1037"/>
      <c r="W42" s="1037"/>
      <c r="X42" s="1037"/>
      <c r="Y42" s="1037"/>
      <c r="Z42" s="1037"/>
      <c r="AA42" s="1037"/>
      <c r="AB42" s="1037"/>
      <c r="AC42" s="1037"/>
      <c r="AD42" s="1037"/>
      <c r="AE42" s="1038"/>
      <c r="AF42" s="1033"/>
      <c r="AG42" s="1034"/>
      <c r="AH42" s="1034"/>
      <c r="AI42" s="1034"/>
      <c r="AJ42" s="1035"/>
      <c r="AK42" s="981"/>
      <c r="AL42" s="972"/>
      <c r="AM42" s="972"/>
      <c r="AN42" s="972"/>
      <c r="AO42" s="972"/>
      <c r="AP42" s="972"/>
      <c r="AQ42" s="972"/>
      <c r="AR42" s="972"/>
      <c r="AS42" s="972"/>
      <c r="AT42" s="972"/>
      <c r="AU42" s="972"/>
      <c r="AV42" s="972"/>
      <c r="AW42" s="972"/>
      <c r="AX42" s="972"/>
      <c r="AY42" s="972"/>
      <c r="AZ42" s="1039"/>
      <c r="BA42" s="1039"/>
      <c r="BB42" s="1039"/>
      <c r="BC42" s="1039"/>
      <c r="BD42" s="1039"/>
      <c r="BE42" s="973"/>
      <c r="BF42" s="973"/>
      <c r="BG42" s="973"/>
      <c r="BH42" s="973"/>
      <c r="BI42" s="974"/>
      <c r="BJ42" s="220"/>
      <c r="BK42" s="220"/>
      <c r="BL42" s="220"/>
      <c r="BM42" s="220"/>
      <c r="BN42" s="220"/>
      <c r="BO42" s="228"/>
      <c r="BP42" s="228"/>
      <c r="BQ42" s="225">
        <v>36</v>
      </c>
      <c r="BR42" s="226"/>
      <c r="BS42" s="990"/>
      <c r="BT42" s="991"/>
      <c r="BU42" s="991"/>
      <c r="BV42" s="991"/>
      <c r="BW42" s="991"/>
      <c r="BX42" s="991"/>
      <c r="BY42" s="991"/>
      <c r="BZ42" s="991"/>
      <c r="CA42" s="991"/>
      <c r="CB42" s="991"/>
      <c r="CC42" s="991"/>
      <c r="CD42" s="991"/>
      <c r="CE42" s="991"/>
      <c r="CF42" s="991"/>
      <c r="CG42" s="1012"/>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218"/>
    </row>
    <row r="43" spans="1:131" ht="26.25" customHeight="1" x14ac:dyDescent="0.15">
      <c r="A43" s="225">
        <v>16</v>
      </c>
      <c r="B43" s="1028"/>
      <c r="C43" s="1029"/>
      <c r="D43" s="1029"/>
      <c r="E43" s="1029"/>
      <c r="F43" s="1029"/>
      <c r="G43" s="1029"/>
      <c r="H43" s="1029"/>
      <c r="I43" s="1029"/>
      <c r="J43" s="1029"/>
      <c r="K43" s="1029"/>
      <c r="L43" s="1029"/>
      <c r="M43" s="1029"/>
      <c r="N43" s="1029"/>
      <c r="O43" s="1029"/>
      <c r="P43" s="1030"/>
      <c r="Q43" s="1036"/>
      <c r="R43" s="1037"/>
      <c r="S43" s="1037"/>
      <c r="T43" s="1037"/>
      <c r="U43" s="1037"/>
      <c r="V43" s="1037"/>
      <c r="W43" s="1037"/>
      <c r="X43" s="1037"/>
      <c r="Y43" s="1037"/>
      <c r="Z43" s="1037"/>
      <c r="AA43" s="1037"/>
      <c r="AB43" s="1037"/>
      <c r="AC43" s="1037"/>
      <c r="AD43" s="1037"/>
      <c r="AE43" s="1038"/>
      <c r="AF43" s="1033"/>
      <c r="AG43" s="1034"/>
      <c r="AH43" s="1034"/>
      <c r="AI43" s="1034"/>
      <c r="AJ43" s="1035"/>
      <c r="AK43" s="981"/>
      <c r="AL43" s="972"/>
      <c r="AM43" s="972"/>
      <c r="AN43" s="972"/>
      <c r="AO43" s="972"/>
      <c r="AP43" s="972"/>
      <c r="AQ43" s="972"/>
      <c r="AR43" s="972"/>
      <c r="AS43" s="972"/>
      <c r="AT43" s="972"/>
      <c r="AU43" s="972"/>
      <c r="AV43" s="972"/>
      <c r="AW43" s="972"/>
      <c r="AX43" s="972"/>
      <c r="AY43" s="972"/>
      <c r="AZ43" s="1039"/>
      <c r="BA43" s="1039"/>
      <c r="BB43" s="1039"/>
      <c r="BC43" s="1039"/>
      <c r="BD43" s="1039"/>
      <c r="BE43" s="973"/>
      <c r="BF43" s="973"/>
      <c r="BG43" s="973"/>
      <c r="BH43" s="973"/>
      <c r="BI43" s="974"/>
      <c r="BJ43" s="220"/>
      <c r="BK43" s="220"/>
      <c r="BL43" s="220"/>
      <c r="BM43" s="220"/>
      <c r="BN43" s="220"/>
      <c r="BO43" s="228"/>
      <c r="BP43" s="228"/>
      <c r="BQ43" s="225">
        <v>37</v>
      </c>
      <c r="BR43" s="226"/>
      <c r="BS43" s="990"/>
      <c r="BT43" s="991"/>
      <c r="BU43" s="991"/>
      <c r="BV43" s="991"/>
      <c r="BW43" s="991"/>
      <c r="BX43" s="991"/>
      <c r="BY43" s="991"/>
      <c r="BZ43" s="991"/>
      <c r="CA43" s="991"/>
      <c r="CB43" s="991"/>
      <c r="CC43" s="991"/>
      <c r="CD43" s="991"/>
      <c r="CE43" s="991"/>
      <c r="CF43" s="991"/>
      <c r="CG43" s="1012"/>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218"/>
    </row>
    <row r="44" spans="1:131" ht="26.25" customHeight="1" x14ac:dyDescent="0.15">
      <c r="A44" s="225">
        <v>17</v>
      </c>
      <c r="B44" s="1028"/>
      <c r="C44" s="1029"/>
      <c r="D44" s="1029"/>
      <c r="E44" s="1029"/>
      <c r="F44" s="1029"/>
      <c r="G44" s="1029"/>
      <c r="H44" s="1029"/>
      <c r="I44" s="1029"/>
      <c r="J44" s="1029"/>
      <c r="K44" s="1029"/>
      <c r="L44" s="1029"/>
      <c r="M44" s="1029"/>
      <c r="N44" s="1029"/>
      <c r="O44" s="1029"/>
      <c r="P44" s="1030"/>
      <c r="Q44" s="1036"/>
      <c r="R44" s="1037"/>
      <c r="S44" s="1037"/>
      <c r="T44" s="1037"/>
      <c r="U44" s="1037"/>
      <c r="V44" s="1037"/>
      <c r="W44" s="1037"/>
      <c r="X44" s="1037"/>
      <c r="Y44" s="1037"/>
      <c r="Z44" s="1037"/>
      <c r="AA44" s="1037"/>
      <c r="AB44" s="1037"/>
      <c r="AC44" s="1037"/>
      <c r="AD44" s="1037"/>
      <c r="AE44" s="1038"/>
      <c r="AF44" s="1033"/>
      <c r="AG44" s="1034"/>
      <c r="AH44" s="1034"/>
      <c r="AI44" s="1034"/>
      <c r="AJ44" s="1035"/>
      <c r="AK44" s="981"/>
      <c r="AL44" s="972"/>
      <c r="AM44" s="972"/>
      <c r="AN44" s="972"/>
      <c r="AO44" s="972"/>
      <c r="AP44" s="972"/>
      <c r="AQ44" s="972"/>
      <c r="AR44" s="972"/>
      <c r="AS44" s="972"/>
      <c r="AT44" s="972"/>
      <c r="AU44" s="972"/>
      <c r="AV44" s="972"/>
      <c r="AW44" s="972"/>
      <c r="AX44" s="972"/>
      <c r="AY44" s="972"/>
      <c r="AZ44" s="1039"/>
      <c r="BA44" s="1039"/>
      <c r="BB44" s="1039"/>
      <c r="BC44" s="1039"/>
      <c r="BD44" s="1039"/>
      <c r="BE44" s="973"/>
      <c r="BF44" s="973"/>
      <c r="BG44" s="973"/>
      <c r="BH44" s="973"/>
      <c r="BI44" s="974"/>
      <c r="BJ44" s="220"/>
      <c r="BK44" s="220"/>
      <c r="BL44" s="220"/>
      <c r="BM44" s="220"/>
      <c r="BN44" s="220"/>
      <c r="BO44" s="228"/>
      <c r="BP44" s="228"/>
      <c r="BQ44" s="225">
        <v>38</v>
      </c>
      <c r="BR44" s="226"/>
      <c r="BS44" s="990"/>
      <c r="BT44" s="991"/>
      <c r="BU44" s="991"/>
      <c r="BV44" s="991"/>
      <c r="BW44" s="991"/>
      <c r="BX44" s="991"/>
      <c r="BY44" s="991"/>
      <c r="BZ44" s="991"/>
      <c r="CA44" s="991"/>
      <c r="CB44" s="991"/>
      <c r="CC44" s="991"/>
      <c r="CD44" s="991"/>
      <c r="CE44" s="991"/>
      <c r="CF44" s="991"/>
      <c r="CG44" s="1012"/>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218"/>
    </row>
    <row r="45" spans="1:131" ht="26.25" customHeight="1" x14ac:dyDescent="0.15">
      <c r="A45" s="225">
        <v>18</v>
      </c>
      <c r="B45" s="1028"/>
      <c r="C45" s="1029"/>
      <c r="D45" s="1029"/>
      <c r="E45" s="1029"/>
      <c r="F45" s="1029"/>
      <c r="G45" s="1029"/>
      <c r="H45" s="1029"/>
      <c r="I45" s="1029"/>
      <c r="J45" s="1029"/>
      <c r="K45" s="1029"/>
      <c r="L45" s="1029"/>
      <c r="M45" s="1029"/>
      <c r="N45" s="1029"/>
      <c r="O45" s="1029"/>
      <c r="P45" s="1030"/>
      <c r="Q45" s="1036"/>
      <c r="R45" s="1037"/>
      <c r="S45" s="1037"/>
      <c r="T45" s="1037"/>
      <c r="U45" s="1037"/>
      <c r="V45" s="1037"/>
      <c r="W45" s="1037"/>
      <c r="X45" s="1037"/>
      <c r="Y45" s="1037"/>
      <c r="Z45" s="1037"/>
      <c r="AA45" s="1037"/>
      <c r="AB45" s="1037"/>
      <c r="AC45" s="1037"/>
      <c r="AD45" s="1037"/>
      <c r="AE45" s="1038"/>
      <c r="AF45" s="1033"/>
      <c r="AG45" s="1034"/>
      <c r="AH45" s="1034"/>
      <c r="AI45" s="1034"/>
      <c r="AJ45" s="1035"/>
      <c r="AK45" s="981"/>
      <c r="AL45" s="972"/>
      <c r="AM45" s="972"/>
      <c r="AN45" s="972"/>
      <c r="AO45" s="972"/>
      <c r="AP45" s="972"/>
      <c r="AQ45" s="972"/>
      <c r="AR45" s="972"/>
      <c r="AS45" s="972"/>
      <c r="AT45" s="972"/>
      <c r="AU45" s="972"/>
      <c r="AV45" s="972"/>
      <c r="AW45" s="972"/>
      <c r="AX45" s="972"/>
      <c r="AY45" s="972"/>
      <c r="AZ45" s="1039"/>
      <c r="BA45" s="1039"/>
      <c r="BB45" s="1039"/>
      <c r="BC45" s="1039"/>
      <c r="BD45" s="1039"/>
      <c r="BE45" s="973"/>
      <c r="BF45" s="973"/>
      <c r="BG45" s="973"/>
      <c r="BH45" s="973"/>
      <c r="BI45" s="974"/>
      <c r="BJ45" s="220"/>
      <c r="BK45" s="220"/>
      <c r="BL45" s="220"/>
      <c r="BM45" s="220"/>
      <c r="BN45" s="220"/>
      <c r="BO45" s="228"/>
      <c r="BP45" s="228"/>
      <c r="BQ45" s="225">
        <v>39</v>
      </c>
      <c r="BR45" s="226"/>
      <c r="BS45" s="990"/>
      <c r="BT45" s="991"/>
      <c r="BU45" s="991"/>
      <c r="BV45" s="991"/>
      <c r="BW45" s="991"/>
      <c r="BX45" s="991"/>
      <c r="BY45" s="991"/>
      <c r="BZ45" s="991"/>
      <c r="CA45" s="991"/>
      <c r="CB45" s="991"/>
      <c r="CC45" s="991"/>
      <c r="CD45" s="991"/>
      <c r="CE45" s="991"/>
      <c r="CF45" s="991"/>
      <c r="CG45" s="1012"/>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218"/>
    </row>
    <row r="46" spans="1:131" ht="26.25" customHeight="1" x14ac:dyDescent="0.15">
      <c r="A46" s="225">
        <v>19</v>
      </c>
      <c r="B46" s="1028"/>
      <c r="C46" s="1029"/>
      <c r="D46" s="1029"/>
      <c r="E46" s="1029"/>
      <c r="F46" s="1029"/>
      <c r="G46" s="1029"/>
      <c r="H46" s="1029"/>
      <c r="I46" s="1029"/>
      <c r="J46" s="1029"/>
      <c r="K46" s="1029"/>
      <c r="L46" s="1029"/>
      <c r="M46" s="1029"/>
      <c r="N46" s="1029"/>
      <c r="O46" s="1029"/>
      <c r="P46" s="1030"/>
      <c r="Q46" s="1036"/>
      <c r="R46" s="1037"/>
      <c r="S46" s="1037"/>
      <c r="T46" s="1037"/>
      <c r="U46" s="1037"/>
      <c r="V46" s="1037"/>
      <c r="W46" s="1037"/>
      <c r="X46" s="1037"/>
      <c r="Y46" s="1037"/>
      <c r="Z46" s="1037"/>
      <c r="AA46" s="1037"/>
      <c r="AB46" s="1037"/>
      <c r="AC46" s="1037"/>
      <c r="AD46" s="1037"/>
      <c r="AE46" s="1038"/>
      <c r="AF46" s="1033"/>
      <c r="AG46" s="1034"/>
      <c r="AH46" s="1034"/>
      <c r="AI46" s="1034"/>
      <c r="AJ46" s="1035"/>
      <c r="AK46" s="981"/>
      <c r="AL46" s="972"/>
      <c r="AM46" s="972"/>
      <c r="AN46" s="972"/>
      <c r="AO46" s="972"/>
      <c r="AP46" s="972"/>
      <c r="AQ46" s="972"/>
      <c r="AR46" s="972"/>
      <c r="AS46" s="972"/>
      <c r="AT46" s="972"/>
      <c r="AU46" s="972"/>
      <c r="AV46" s="972"/>
      <c r="AW46" s="972"/>
      <c r="AX46" s="972"/>
      <c r="AY46" s="972"/>
      <c r="AZ46" s="1039"/>
      <c r="BA46" s="1039"/>
      <c r="BB46" s="1039"/>
      <c r="BC46" s="1039"/>
      <c r="BD46" s="1039"/>
      <c r="BE46" s="973"/>
      <c r="BF46" s="973"/>
      <c r="BG46" s="973"/>
      <c r="BH46" s="973"/>
      <c r="BI46" s="974"/>
      <c r="BJ46" s="220"/>
      <c r="BK46" s="220"/>
      <c r="BL46" s="220"/>
      <c r="BM46" s="220"/>
      <c r="BN46" s="220"/>
      <c r="BO46" s="228"/>
      <c r="BP46" s="228"/>
      <c r="BQ46" s="225">
        <v>40</v>
      </c>
      <c r="BR46" s="226"/>
      <c r="BS46" s="990"/>
      <c r="BT46" s="991"/>
      <c r="BU46" s="991"/>
      <c r="BV46" s="991"/>
      <c r="BW46" s="991"/>
      <c r="BX46" s="991"/>
      <c r="BY46" s="991"/>
      <c r="BZ46" s="991"/>
      <c r="CA46" s="991"/>
      <c r="CB46" s="991"/>
      <c r="CC46" s="991"/>
      <c r="CD46" s="991"/>
      <c r="CE46" s="991"/>
      <c r="CF46" s="991"/>
      <c r="CG46" s="1012"/>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218"/>
    </row>
    <row r="47" spans="1:131" ht="26.25" customHeight="1" x14ac:dyDescent="0.15">
      <c r="A47" s="225">
        <v>20</v>
      </c>
      <c r="B47" s="1028"/>
      <c r="C47" s="1029"/>
      <c r="D47" s="1029"/>
      <c r="E47" s="1029"/>
      <c r="F47" s="1029"/>
      <c r="G47" s="1029"/>
      <c r="H47" s="1029"/>
      <c r="I47" s="1029"/>
      <c r="J47" s="1029"/>
      <c r="K47" s="1029"/>
      <c r="L47" s="1029"/>
      <c r="M47" s="1029"/>
      <c r="N47" s="1029"/>
      <c r="O47" s="1029"/>
      <c r="P47" s="1030"/>
      <c r="Q47" s="1036"/>
      <c r="R47" s="1037"/>
      <c r="S47" s="1037"/>
      <c r="T47" s="1037"/>
      <c r="U47" s="1037"/>
      <c r="V47" s="1037"/>
      <c r="W47" s="1037"/>
      <c r="X47" s="1037"/>
      <c r="Y47" s="1037"/>
      <c r="Z47" s="1037"/>
      <c r="AA47" s="1037"/>
      <c r="AB47" s="1037"/>
      <c r="AC47" s="1037"/>
      <c r="AD47" s="1037"/>
      <c r="AE47" s="1038"/>
      <c r="AF47" s="1033"/>
      <c r="AG47" s="1034"/>
      <c r="AH47" s="1034"/>
      <c r="AI47" s="1034"/>
      <c r="AJ47" s="1035"/>
      <c r="AK47" s="981"/>
      <c r="AL47" s="972"/>
      <c r="AM47" s="972"/>
      <c r="AN47" s="972"/>
      <c r="AO47" s="972"/>
      <c r="AP47" s="972"/>
      <c r="AQ47" s="972"/>
      <c r="AR47" s="972"/>
      <c r="AS47" s="972"/>
      <c r="AT47" s="972"/>
      <c r="AU47" s="972"/>
      <c r="AV47" s="972"/>
      <c r="AW47" s="972"/>
      <c r="AX47" s="972"/>
      <c r="AY47" s="972"/>
      <c r="AZ47" s="1039"/>
      <c r="BA47" s="1039"/>
      <c r="BB47" s="1039"/>
      <c r="BC47" s="1039"/>
      <c r="BD47" s="1039"/>
      <c r="BE47" s="973"/>
      <c r="BF47" s="973"/>
      <c r="BG47" s="973"/>
      <c r="BH47" s="973"/>
      <c r="BI47" s="974"/>
      <c r="BJ47" s="220"/>
      <c r="BK47" s="220"/>
      <c r="BL47" s="220"/>
      <c r="BM47" s="220"/>
      <c r="BN47" s="220"/>
      <c r="BO47" s="228"/>
      <c r="BP47" s="228"/>
      <c r="BQ47" s="225">
        <v>41</v>
      </c>
      <c r="BR47" s="226"/>
      <c r="BS47" s="990"/>
      <c r="BT47" s="991"/>
      <c r="BU47" s="991"/>
      <c r="BV47" s="991"/>
      <c r="BW47" s="991"/>
      <c r="BX47" s="991"/>
      <c r="BY47" s="991"/>
      <c r="BZ47" s="991"/>
      <c r="CA47" s="991"/>
      <c r="CB47" s="991"/>
      <c r="CC47" s="991"/>
      <c r="CD47" s="991"/>
      <c r="CE47" s="991"/>
      <c r="CF47" s="991"/>
      <c r="CG47" s="1012"/>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218"/>
    </row>
    <row r="48" spans="1:131" ht="26.25" customHeight="1" x14ac:dyDescent="0.15">
      <c r="A48" s="225">
        <v>21</v>
      </c>
      <c r="B48" s="1028"/>
      <c r="C48" s="1029"/>
      <c r="D48" s="1029"/>
      <c r="E48" s="1029"/>
      <c r="F48" s="1029"/>
      <c r="G48" s="1029"/>
      <c r="H48" s="1029"/>
      <c r="I48" s="1029"/>
      <c r="J48" s="1029"/>
      <c r="K48" s="1029"/>
      <c r="L48" s="1029"/>
      <c r="M48" s="1029"/>
      <c r="N48" s="1029"/>
      <c r="O48" s="1029"/>
      <c r="P48" s="1030"/>
      <c r="Q48" s="1036"/>
      <c r="R48" s="1037"/>
      <c r="S48" s="1037"/>
      <c r="T48" s="1037"/>
      <c r="U48" s="1037"/>
      <c r="V48" s="1037"/>
      <c r="W48" s="1037"/>
      <c r="X48" s="1037"/>
      <c r="Y48" s="1037"/>
      <c r="Z48" s="1037"/>
      <c r="AA48" s="1037"/>
      <c r="AB48" s="1037"/>
      <c r="AC48" s="1037"/>
      <c r="AD48" s="1037"/>
      <c r="AE48" s="1038"/>
      <c r="AF48" s="1033"/>
      <c r="AG48" s="1034"/>
      <c r="AH48" s="1034"/>
      <c r="AI48" s="1034"/>
      <c r="AJ48" s="1035"/>
      <c r="AK48" s="981"/>
      <c r="AL48" s="972"/>
      <c r="AM48" s="972"/>
      <c r="AN48" s="972"/>
      <c r="AO48" s="972"/>
      <c r="AP48" s="972"/>
      <c r="AQ48" s="972"/>
      <c r="AR48" s="972"/>
      <c r="AS48" s="972"/>
      <c r="AT48" s="972"/>
      <c r="AU48" s="972"/>
      <c r="AV48" s="972"/>
      <c r="AW48" s="972"/>
      <c r="AX48" s="972"/>
      <c r="AY48" s="972"/>
      <c r="AZ48" s="1039"/>
      <c r="BA48" s="1039"/>
      <c r="BB48" s="1039"/>
      <c r="BC48" s="1039"/>
      <c r="BD48" s="1039"/>
      <c r="BE48" s="973"/>
      <c r="BF48" s="973"/>
      <c r="BG48" s="973"/>
      <c r="BH48" s="973"/>
      <c r="BI48" s="974"/>
      <c r="BJ48" s="220"/>
      <c r="BK48" s="220"/>
      <c r="BL48" s="220"/>
      <c r="BM48" s="220"/>
      <c r="BN48" s="220"/>
      <c r="BO48" s="228"/>
      <c r="BP48" s="228"/>
      <c r="BQ48" s="225">
        <v>42</v>
      </c>
      <c r="BR48" s="226"/>
      <c r="BS48" s="990"/>
      <c r="BT48" s="991"/>
      <c r="BU48" s="991"/>
      <c r="BV48" s="991"/>
      <c r="BW48" s="991"/>
      <c r="BX48" s="991"/>
      <c r="BY48" s="991"/>
      <c r="BZ48" s="991"/>
      <c r="CA48" s="991"/>
      <c r="CB48" s="991"/>
      <c r="CC48" s="991"/>
      <c r="CD48" s="991"/>
      <c r="CE48" s="991"/>
      <c r="CF48" s="991"/>
      <c r="CG48" s="1012"/>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218"/>
    </row>
    <row r="49" spans="1:131" ht="26.25" customHeight="1" x14ac:dyDescent="0.15">
      <c r="A49" s="225">
        <v>22</v>
      </c>
      <c r="B49" s="1028"/>
      <c r="C49" s="1029"/>
      <c r="D49" s="1029"/>
      <c r="E49" s="1029"/>
      <c r="F49" s="1029"/>
      <c r="G49" s="1029"/>
      <c r="H49" s="1029"/>
      <c r="I49" s="1029"/>
      <c r="J49" s="1029"/>
      <c r="K49" s="1029"/>
      <c r="L49" s="1029"/>
      <c r="M49" s="1029"/>
      <c r="N49" s="1029"/>
      <c r="O49" s="1029"/>
      <c r="P49" s="1030"/>
      <c r="Q49" s="1036"/>
      <c r="R49" s="1037"/>
      <c r="S49" s="1037"/>
      <c r="T49" s="1037"/>
      <c r="U49" s="1037"/>
      <c r="V49" s="1037"/>
      <c r="W49" s="1037"/>
      <c r="X49" s="1037"/>
      <c r="Y49" s="1037"/>
      <c r="Z49" s="1037"/>
      <c r="AA49" s="1037"/>
      <c r="AB49" s="1037"/>
      <c r="AC49" s="1037"/>
      <c r="AD49" s="1037"/>
      <c r="AE49" s="1038"/>
      <c r="AF49" s="1033"/>
      <c r="AG49" s="1034"/>
      <c r="AH49" s="1034"/>
      <c r="AI49" s="1034"/>
      <c r="AJ49" s="1035"/>
      <c r="AK49" s="981"/>
      <c r="AL49" s="972"/>
      <c r="AM49" s="972"/>
      <c r="AN49" s="972"/>
      <c r="AO49" s="972"/>
      <c r="AP49" s="972"/>
      <c r="AQ49" s="972"/>
      <c r="AR49" s="972"/>
      <c r="AS49" s="972"/>
      <c r="AT49" s="972"/>
      <c r="AU49" s="972"/>
      <c r="AV49" s="972"/>
      <c r="AW49" s="972"/>
      <c r="AX49" s="972"/>
      <c r="AY49" s="972"/>
      <c r="AZ49" s="1039"/>
      <c r="BA49" s="1039"/>
      <c r="BB49" s="1039"/>
      <c r="BC49" s="1039"/>
      <c r="BD49" s="1039"/>
      <c r="BE49" s="973"/>
      <c r="BF49" s="973"/>
      <c r="BG49" s="973"/>
      <c r="BH49" s="973"/>
      <c r="BI49" s="974"/>
      <c r="BJ49" s="220"/>
      <c r="BK49" s="220"/>
      <c r="BL49" s="220"/>
      <c r="BM49" s="220"/>
      <c r="BN49" s="220"/>
      <c r="BO49" s="228"/>
      <c r="BP49" s="228"/>
      <c r="BQ49" s="225">
        <v>43</v>
      </c>
      <c r="BR49" s="226"/>
      <c r="BS49" s="990"/>
      <c r="BT49" s="991"/>
      <c r="BU49" s="991"/>
      <c r="BV49" s="991"/>
      <c r="BW49" s="991"/>
      <c r="BX49" s="991"/>
      <c r="BY49" s="991"/>
      <c r="BZ49" s="991"/>
      <c r="CA49" s="991"/>
      <c r="CB49" s="991"/>
      <c r="CC49" s="991"/>
      <c r="CD49" s="991"/>
      <c r="CE49" s="991"/>
      <c r="CF49" s="991"/>
      <c r="CG49" s="1012"/>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218"/>
    </row>
    <row r="50" spans="1:131" ht="26.25" customHeight="1" x14ac:dyDescent="0.15">
      <c r="A50" s="225">
        <v>23</v>
      </c>
      <c r="B50" s="1028"/>
      <c r="C50" s="1029"/>
      <c r="D50" s="1029"/>
      <c r="E50" s="1029"/>
      <c r="F50" s="1029"/>
      <c r="G50" s="1029"/>
      <c r="H50" s="1029"/>
      <c r="I50" s="1029"/>
      <c r="J50" s="1029"/>
      <c r="K50" s="1029"/>
      <c r="L50" s="1029"/>
      <c r="M50" s="1029"/>
      <c r="N50" s="1029"/>
      <c r="O50" s="1029"/>
      <c r="P50" s="1030"/>
      <c r="Q50" s="1031"/>
      <c r="R50" s="1023"/>
      <c r="S50" s="1023"/>
      <c r="T50" s="1023"/>
      <c r="U50" s="1023"/>
      <c r="V50" s="1023"/>
      <c r="W50" s="1023"/>
      <c r="X50" s="1023"/>
      <c r="Y50" s="1023"/>
      <c r="Z50" s="1023"/>
      <c r="AA50" s="1023"/>
      <c r="AB50" s="1023"/>
      <c r="AC50" s="1023"/>
      <c r="AD50" s="1023"/>
      <c r="AE50" s="1032"/>
      <c r="AF50" s="1033"/>
      <c r="AG50" s="1034"/>
      <c r="AH50" s="1034"/>
      <c r="AI50" s="1034"/>
      <c r="AJ50" s="1035"/>
      <c r="AK50" s="1022"/>
      <c r="AL50" s="1023"/>
      <c r="AM50" s="1023"/>
      <c r="AN50" s="1023"/>
      <c r="AO50" s="1023"/>
      <c r="AP50" s="1023"/>
      <c r="AQ50" s="1023"/>
      <c r="AR50" s="1023"/>
      <c r="AS50" s="1023"/>
      <c r="AT50" s="1023"/>
      <c r="AU50" s="1023"/>
      <c r="AV50" s="1023"/>
      <c r="AW50" s="1023"/>
      <c r="AX50" s="1023"/>
      <c r="AY50" s="1023"/>
      <c r="AZ50" s="1024"/>
      <c r="BA50" s="1024"/>
      <c r="BB50" s="1024"/>
      <c r="BC50" s="1024"/>
      <c r="BD50" s="1024"/>
      <c r="BE50" s="973"/>
      <c r="BF50" s="973"/>
      <c r="BG50" s="973"/>
      <c r="BH50" s="973"/>
      <c r="BI50" s="974"/>
      <c r="BJ50" s="220"/>
      <c r="BK50" s="220"/>
      <c r="BL50" s="220"/>
      <c r="BM50" s="220"/>
      <c r="BN50" s="220"/>
      <c r="BO50" s="228"/>
      <c r="BP50" s="228"/>
      <c r="BQ50" s="225">
        <v>44</v>
      </c>
      <c r="BR50" s="226"/>
      <c r="BS50" s="990"/>
      <c r="BT50" s="991"/>
      <c r="BU50" s="991"/>
      <c r="BV50" s="991"/>
      <c r="BW50" s="991"/>
      <c r="BX50" s="991"/>
      <c r="BY50" s="991"/>
      <c r="BZ50" s="991"/>
      <c r="CA50" s="991"/>
      <c r="CB50" s="991"/>
      <c r="CC50" s="991"/>
      <c r="CD50" s="991"/>
      <c r="CE50" s="991"/>
      <c r="CF50" s="991"/>
      <c r="CG50" s="1012"/>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218"/>
    </row>
    <row r="51" spans="1:131" ht="26.25" customHeight="1" x14ac:dyDescent="0.15">
      <c r="A51" s="225">
        <v>24</v>
      </c>
      <c r="B51" s="1028"/>
      <c r="C51" s="1029"/>
      <c r="D51" s="1029"/>
      <c r="E51" s="1029"/>
      <c r="F51" s="1029"/>
      <c r="G51" s="1029"/>
      <c r="H51" s="1029"/>
      <c r="I51" s="1029"/>
      <c r="J51" s="1029"/>
      <c r="K51" s="1029"/>
      <c r="L51" s="1029"/>
      <c r="M51" s="1029"/>
      <c r="N51" s="1029"/>
      <c r="O51" s="1029"/>
      <c r="P51" s="1030"/>
      <c r="Q51" s="1031"/>
      <c r="R51" s="1023"/>
      <c r="S51" s="1023"/>
      <c r="T51" s="1023"/>
      <c r="U51" s="1023"/>
      <c r="V51" s="1023"/>
      <c r="W51" s="1023"/>
      <c r="X51" s="1023"/>
      <c r="Y51" s="1023"/>
      <c r="Z51" s="1023"/>
      <c r="AA51" s="1023"/>
      <c r="AB51" s="1023"/>
      <c r="AC51" s="1023"/>
      <c r="AD51" s="1023"/>
      <c r="AE51" s="1032"/>
      <c r="AF51" s="1033"/>
      <c r="AG51" s="1034"/>
      <c r="AH51" s="1034"/>
      <c r="AI51" s="1034"/>
      <c r="AJ51" s="1035"/>
      <c r="AK51" s="1022"/>
      <c r="AL51" s="1023"/>
      <c r="AM51" s="1023"/>
      <c r="AN51" s="1023"/>
      <c r="AO51" s="1023"/>
      <c r="AP51" s="1023"/>
      <c r="AQ51" s="1023"/>
      <c r="AR51" s="1023"/>
      <c r="AS51" s="1023"/>
      <c r="AT51" s="1023"/>
      <c r="AU51" s="1023"/>
      <c r="AV51" s="1023"/>
      <c r="AW51" s="1023"/>
      <c r="AX51" s="1023"/>
      <c r="AY51" s="1023"/>
      <c r="AZ51" s="1024"/>
      <c r="BA51" s="1024"/>
      <c r="BB51" s="1024"/>
      <c r="BC51" s="1024"/>
      <c r="BD51" s="1024"/>
      <c r="BE51" s="973"/>
      <c r="BF51" s="973"/>
      <c r="BG51" s="973"/>
      <c r="BH51" s="973"/>
      <c r="BI51" s="974"/>
      <c r="BJ51" s="220"/>
      <c r="BK51" s="220"/>
      <c r="BL51" s="220"/>
      <c r="BM51" s="220"/>
      <c r="BN51" s="220"/>
      <c r="BO51" s="228"/>
      <c r="BP51" s="228"/>
      <c r="BQ51" s="225">
        <v>45</v>
      </c>
      <c r="BR51" s="226"/>
      <c r="BS51" s="990"/>
      <c r="BT51" s="991"/>
      <c r="BU51" s="991"/>
      <c r="BV51" s="991"/>
      <c r="BW51" s="991"/>
      <c r="BX51" s="991"/>
      <c r="BY51" s="991"/>
      <c r="BZ51" s="991"/>
      <c r="CA51" s="991"/>
      <c r="CB51" s="991"/>
      <c r="CC51" s="991"/>
      <c r="CD51" s="991"/>
      <c r="CE51" s="991"/>
      <c r="CF51" s="991"/>
      <c r="CG51" s="1012"/>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218"/>
    </row>
    <row r="52" spans="1:131" ht="26.25" customHeight="1" x14ac:dyDescent="0.15">
      <c r="A52" s="225">
        <v>25</v>
      </c>
      <c r="B52" s="1028"/>
      <c r="C52" s="1029"/>
      <c r="D52" s="1029"/>
      <c r="E52" s="1029"/>
      <c r="F52" s="1029"/>
      <c r="G52" s="1029"/>
      <c r="H52" s="1029"/>
      <c r="I52" s="1029"/>
      <c r="J52" s="1029"/>
      <c r="K52" s="1029"/>
      <c r="L52" s="1029"/>
      <c r="M52" s="1029"/>
      <c r="N52" s="1029"/>
      <c r="O52" s="1029"/>
      <c r="P52" s="1030"/>
      <c r="Q52" s="1031"/>
      <c r="R52" s="1023"/>
      <c r="S52" s="1023"/>
      <c r="T52" s="1023"/>
      <c r="U52" s="1023"/>
      <c r="V52" s="1023"/>
      <c r="W52" s="1023"/>
      <c r="X52" s="1023"/>
      <c r="Y52" s="1023"/>
      <c r="Z52" s="1023"/>
      <c r="AA52" s="1023"/>
      <c r="AB52" s="1023"/>
      <c r="AC52" s="1023"/>
      <c r="AD52" s="1023"/>
      <c r="AE52" s="1032"/>
      <c r="AF52" s="1033"/>
      <c r="AG52" s="1034"/>
      <c r="AH52" s="1034"/>
      <c r="AI52" s="1034"/>
      <c r="AJ52" s="1035"/>
      <c r="AK52" s="1022"/>
      <c r="AL52" s="1023"/>
      <c r="AM52" s="1023"/>
      <c r="AN52" s="1023"/>
      <c r="AO52" s="1023"/>
      <c r="AP52" s="1023"/>
      <c r="AQ52" s="1023"/>
      <c r="AR52" s="1023"/>
      <c r="AS52" s="1023"/>
      <c r="AT52" s="1023"/>
      <c r="AU52" s="1023"/>
      <c r="AV52" s="1023"/>
      <c r="AW52" s="1023"/>
      <c r="AX52" s="1023"/>
      <c r="AY52" s="1023"/>
      <c r="AZ52" s="1024"/>
      <c r="BA52" s="1024"/>
      <c r="BB52" s="1024"/>
      <c r="BC52" s="1024"/>
      <c r="BD52" s="1024"/>
      <c r="BE52" s="973"/>
      <c r="BF52" s="973"/>
      <c r="BG52" s="973"/>
      <c r="BH52" s="973"/>
      <c r="BI52" s="974"/>
      <c r="BJ52" s="220"/>
      <c r="BK52" s="220"/>
      <c r="BL52" s="220"/>
      <c r="BM52" s="220"/>
      <c r="BN52" s="220"/>
      <c r="BO52" s="228"/>
      <c r="BP52" s="228"/>
      <c r="BQ52" s="225">
        <v>46</v>
      </c>
      <c r="BR52" s="226"/>
      <c r="BS52" s="990"/>
      <c r="BT52" s="991"/>
      <c r="BU52" s="991"/>
      <c r="BV52" s="991"/>
      <c r="BW52" s="991"/>
      <c r="BX52" s="991"/>
      <c r="BY52" s="991"/>
      <c r="BZ52" s="991"/>
      <c r="CA52" s="991"/>
      <c r="CB52" s="991"/>
      <c r="CC52" s="991"/>
      <c r="CD52" s="991"/>
      <c r="CE52" s="991"/>
      <c r="CF52" s="991"/>
      <c r="CG52" s="1012"/>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218"/>
    </row>
    <row r="53" spans="1:131" ht="26.25" customHeight="1" x14ac:dyDescent="0.15">
      <c r="A53" s="225">
        <v>26</v>
      </c>
      <c r="B53" s="1028"/>
      <c r="C53" s="1029"/>
      <c r="D53" s="1029"/>
      <c r="E53" s="1029"/>
      <c r="F53" s="1029"/>
      <c r="G53" s="1029"/>
      <c r="H53" s="1029"/>
      <c r="I53" s="1029"/>
      <c r="J53" s="1029"/>
      <c r="K53" s="1029"/>
      <c r="L53" s="1029"/>
      <c r="M53" s="1029"/>
      <c r="N53" s="1029"/>
      <c r="O53" s="1029"/>
      <c r="P53" s="1030"/>
      <c r="Q53" s="1031"/>
      <c r="R53" s="1023"/>
      <c r="S53" s="1023"/>
      <c r="T53" s="1023"/>
      <c r="U53" s="1023"/>
      <c r="V53" s="1023"/>
      <c r="W53" s="1023"/>
      <c r="X53" s="1023"/>
      <c r="Y53" s="1023"/>
      <c r="Z53" s="1023"/>
      <c r="AA53" s="1023"/>
      <c r="AB53" s="1023"/>
      <c r="AC53" s="1023"/>
      <c r="AD53" s="1023"/>
      <c r="AE53" s="1032"/>
      <c r="AF53" s="1033"/>
      <c r="AG53" s="1034"/>
      <c r="AH53" s="1034"/>
      <c r="AI53" s="1034"/>
      <c r="AJ53" s="1035"/>
      <c r="AK53" s="1022"/>
      <c r="AL53" s="1023"/>
      <c r="AM53" s="1023"/>
      <c r="AN53" s="1023"/>
      <c r="AO53" s="1023"/>
      <c r="AP53" s="1023"/>
      <c r="AQ53" s="1023"/>
      <c r="AR53" s="1023"/>
      <c r="AS53" s="1023"/>
      <c r="AT53" s="1023"/>
      <c r="AU53" s="1023"/>
      <c r="AV53" s="1023"/>
      <c r="AW53" s="1023"/>
      <c r="AX53" s="1023"/>
      <c r="AY53" s="1023"/>
      <c r="AZ53" s="1024"/>
      <c r="BA53" s="1024"/>
      <c r="BB53" s="1024"/>
      <c r="BC53" s="1024"/>
      <c r="BD53" s="1024"/>
      <c r="BE53" s="973"/>
      <c r="BF53" s="973"/>
      <c r="BG53" s="973"/>
      <c r="BH53" s="973"/>
      <c r="BI53" s="974"/>
      <c r="BJ53" s="220"/>
      <c r="BK53" s="220"/>
      <c r="BL53" s="220"/>
      <c r="BM53" s="220"/>
      <c r="BN53" s="220"/>
      <c r="BO53" s="228"/>
      <c r="BP53" s="228"/>
      <c r="BQ53" s="225">
        <v>47</v>
      </c>
      <c r="BR53" s="226"/>
      <c r="BS53" s="990"/>
      <c r="BT53" s="991"/>
      <c r="BU53" s="991"/>
      <c r="BV53" s="991"/>
      <c r="BW53" s="991"/>
      <c r="BX53" s="991"/>
      <c r="BY53" s="991"/>
      <c r="BZ53" s="991"/>
      <c r="CA53" s="991"/>
      <c r="CB53" s="991"/>
      <c r="CC53" s="991"/>
      <c r="CD53" s="991"/>
      <c r="CE53" s="991"/>
      <c r="CF53" s="991"/>
      <c r="CG53" s="1012"/>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218"/>
    </row>
    <row r="54" spans="1:131" ht="26.25" customHeight="1" x14ac:dyDescent="0.15">
      <c r="A54" s="225">
        <v>27</v>
      </c>
      <c r="B54" s="1028"/>
      <c r="C54" s="1029"/>
      <c r="D54" s="1029"/>
      <c r="E54" s="1029"/>
      <c r="F54" s="1029"/>
      <c r="G54" s="1029"/>
      <c r="H54" s="1029"/>
      <c r="I54" s="1029"/>
      <c r="J54" s="1029"/>
      <c r="K54" s="1029"/>
      <c r="L54" s="1029"/>
      <c r="M54" s="1029"/>
      <c r="N54" s="1029"/>
      <c r="O54" s="1029"/>
      <c r="P54" s="1030"/>
      <c r="Q54" s="1031"/>
      <c r="R54" s="1023"/>
      <c r="S54" s="1023"/>
      <c r="T54" s="1023"/>
      <c r="U54" s="1023"/>
      <c r="V54" s="1023"/>
      <c r="W54" s="1023"/>
      <c r="X54" s="1023"/>
      <c r="Y54" s="1023"/>
      <c r="Z54" s="1023"/>
      <c r="AA54" s="1023"/>
      <c r="AB54" s="1023"/>
      <c r="AC54" s="1023"/>
      <c r="AD54" s="1023"/>
      <c r="AE54" s="1032"/>
      <c r="AF54" s="1033"/>
      <c r="AG54" s="1034"/>
      <c r="AH54" s="1034"/>
      <c r="AI54" s="1034"/>
      <c r="AJ54" s="1035"/>
      <c r="AK54" s="1022"/>
      <c r="AL54" s="1023"/>
      <c r="AM54" s="1023"/>
      <c r="AN54" s="1023"/>
      <c r="AO54" s="1023"/>
      <c r="AP54" s="1023"/>
      <c r="AQ54" s="1023"/>
      <c r="AR54" s="1023"/>
      <c r="AS54" s="1023"/>
      <c r="AT54" s="1023"/>
      <c r="AU54" s="1023"/>
      <c r="AV54" s="1023"/>
      <c r="AW54" s="1023"/>
      <c r="AX54" s="1023"/>
      <c r="AY54" s="1023"/>
      <c r="AZ54" s="1024"/>
      <c r="BA54" s="1024"/>
      <c r="BB54" s="1024"/>
      <c r="BC54" s="1024"/>
      <c r="BD54" s="1024"/>
      <c r="BE54" s="973"/>
      <c r="BF54" s="973"/>
      <c r="BG54" s="973"/>
      <c r="BH54" s="973"/>
      <c r="BI54" s="974"/>
      <c r="BJ54" s="220"/>
      <c r="BK54" s="220"/>
      <c r="BL54" s="220"/>
      <c r="BM54" s="220"/>
      <c r="BN54" s="220"/>
      <c r="BO54" s="228"/>
      <c r="BP54" s="228"/>
      <c r="BQ54" s="225">
        <v>48</v>
      </c>
      <c r="BR54" s="226"/>
      <c r="BS54" s="990"/>
      <c r="BT54" s="991"/>
      <c r="BU54" s="991"/>
      <c r="BV54" s="991"/>
      <c r="BW54" s="991"/>
      <c r="BX54" s="991"/>
      <c r="BY54" s="991"/>
      <c r="BZ54" s="991"/>
      <c r="CA54" s="991"/>
      <c r="CB54" s="991"/>
      <c r="CC54" s="991"/>
      <c r="CD54" s="991"/>
      <c r="CE54" s="991"/>
      <c r="CF54" s="991"/>
      <c r="CG54" s="1012"/>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218"/>
    </row>
    <row r="55" spans="1:131" ht="26.25" customHeight="1" x14ac:dyDescent="0.15">
      <c r="A55" s="225">
        <v>28</v>
      </c>
      <c r="B55" s="1028"/>
      <c r="C55" s="1029"/>
      <c r="D55" s="1029"/>
      <c r="E55" s="1029"/>
      <c r="F55" s="1029"/>
      <c r="G55" s="1029"/>
      <c r="H55" s="1029"/>
      <c r="I55" s="1029"/>
      <c r="J55" s="1029"/>
      <c r="K55" s="1029"/>
      <c r="L55" s="1029"/>
      <c r="M55" s="1029"/>
      <c r="N55" s="1029"/>
      <c r="O55" s="1029"/>
      <c r="P55" s="1030"/>
      <c r="Q55" s="1031"/>
      <c r="R55" s="1023"/>
      <c r="S55" s="1023"/>
      <c r="T55" s="1023"/>
      <c r="U55" s="1023"/>
      <c r="V55" s="1023"/>
      <c r="W55" s="1023"/>
      <c r="X55" s="1023"/>
      <c r="Y55" s="1023"/>
      <c r="Z55" s="1023"/>
      <c r="AA55" s="1023"/>
      <c r="AB55" s="1023"/>
      <c r="AC55" s="1023"/>
      <c r="AD55" s="1023"/>
      <c r="AE55" s="1032"/>
      <c r="AF55" s="1033"/>
      <c r="AG55" s="1034"/>
      <c r="AH55" s="1034"/>
      <c r="AI55" s="1034"/>
      <c r="AJ55" s="1035"/>
      <c r="AK55" s="1022"/>
      <c r="AL55" s="1023"/>
      <c r="AM55" s="1023"/>
      <c r="AN55" s="1023"/>
      <c r="AO55" s="1023"/>
      <c r="AP55" s="1023"/>
      <c r="AQ55" s="1023"/>
      <c r="AR55" s="1023"/>
      <c r="AS55" s="1023"/>
      <c r="AT55" s="1023"/>
      <c r="AU55" s="1023"/>
      <c r="AV55" s="1023"/>
      <c r="AW55" s="1023"/>
      <c r="AX55" s="1023"/>
      <c r="AY55" s="1023"/>
      <c r="AZ55" s="1024"/>
      <c r="BA55" s="1024"/>
      <c r="BB55" s="1024"/>
      <c r="BC55" s="1024"/>
      <c r="BD55" s="1024"/>
      <c r="BE55" s="973"/>
      <c r="BF55" s="973"/>
      <c r="BG55" s="973"/>
      <c r="BH55" s="973"/>
      <c r="BI55" s="974"/>
      <c r="BJ55" s="220"/>
      <c r="BK55" s="220"/>
      <c r="BL55" s="220"/>
      <c r="BM55" s="220"/>
      <c r="BN55" s="220"/>
      <c r="BO55" s="228"/>
      <c r="BP55" s="228"/>
      <c r="BQ55" s="225">
        <v>49</v>
      </c>
      <c r="BR55" s="226"/>
      <c r="BS55" s="990"/>
      <c r="BT55" s="991"/>
      <c r="BU55" s="991"/>
      <c r="BV55" s="991"/>
      <c r="BW55" s="991"/>
      <c r="BX55" s="991"/>
      <c r="BY55" s="991"/>
      <c r="BZ55" s="991"/>
      <c r="CA55" s="991"/>
      <c r="CB55" s="991"/>
      <c r="CC55" s="991"/>
      <c r="CD55" s="991"/>
      <c r="CE55" s="991"/>
      <c r="CF55" s="991"/>
      <c r="CG55" s="1012"/>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218"/>
    </row>
    <row r="56" spans="1:131" ht="26.25" customHeight="1" x14ac:dyDescent="0.15">
      <c r="A56" s="225">
        <v>29</v>
      </c>
      <c r="B56" s="1028"/>
      <c r="C56" s="1029"/>
      <c r="D56" s="1029"/>
      <c r="E56" s="1029"/>
      <c r="F56" s="1029"/>
      <c r="G56" s="1029"/>
      <c r="H56" s="1029"/>
      <c r="I56" s="1029"/>
      <c r="J56" s="1029"/>
      <c r="K56" s="1029"/>
      <c r="L56" s="1029"/>
      <c r="M56" s="1029"/>
      <c r="N56" s="1029"/>
      <c r="O56" s="1029"/>
      <c r="P56" s="1030"/>
      <c r="Q56" s="1031"/>
      <c r="R56" s="1023"/>
      <c r="S56" s="1023"/>
      <c r="T56" s="1023"/>
      <c r="U56" s="1023"/>
      <c r="V56" s="1023"/>
      <c r="W56" s="1023"/>
      <c r="X56" s="1023"/>
      <c r="Y56" s="1023"/>
      <c r="Z56" s="1023"/>
      <c r="AA56" s="1023"/>
      <c r="AB56" s="1023"/>
      <c r="AC56" s="1023"/>
      <c r="AD56" s="1023"/>
      <c r="AE56" s="1032"/>
      <c r="AF56" s="1033"/>
      <c r="AG56" s="1034"/>
      <c r="AH56" s="1034"/>
      <c r="AI56" s="1034"/>
      <c r="AJ56" s="1035"/>
      <c r="AK56" s="1022"/>
      <c r="AL56" s="1023"/>
      <c r="AM56" s="1023"/>
      <c r="AN56" s="1023"/>
      <c r="AO56" s="1023"/>
      <c r="AP56" s="1023"/>
      <c r="AQ56" s="1023"/>
      <c r="AR56" s="1023"/>
      <c r="AS56" s="1023"/>
      <c r="AT56" s="1023"/>
      <c r="AU56" s="1023"/>
      <c r="AV56" s="1023"/>
      <c r="AW56" s="1023"/>
      <c r="AX56" s="1023"/>
      <c r="AY56" s="1023"/>
      <c r="AZ56" s="1024"/>
      <c r="BA56" s="1024"/>
      <c r="BB56" s="1024"/>
      <c r="BC56" s="1024"/>
      <c r="BD56" s="1024"/>
      <c r="BE56" s="973"/>
      <c r="BF56" s="973"/>
      <c r="BG56" s="973"/>
      <c r="BH56" s="973"/>
      <c r="BI56" s="974"/>
      <c r="BJ56" s="220"/>
      <c r="BK56" s="220"/>
      <c r="BL56" s="220"/>
      <c r="BM56" s="220"/>
      <c r="BN56" s="220"/>
      <c r="BO56" s="228"/>
      <c r="BP56" s="228"/>
      <c r="BQ56" s="225">
        <v>50</v>
      </c>
      <c r="BR56" s="226"/>
      <c r="BS56" s="990"/>
      <c r="BT56" s="991"/>
      <c r="BU56" s="991"/>
      <c r="BV56" s="991"/>
      <c r="BW56" s="991"/>
      <c r="BX56" s="991"/>
      <c r="BY56" s="991"/>
      <c r="BZ56" s="991"/>
      <c r="CA56" s="991"/>
      <c r="CB56" s="991"/>
      <c r="CC56" s="991"/>
      <c r="CD56" s="991"/>
      <c r="CE56" s="991"/>
      <c r="CF56" s="991"/>
      <c r="CG56" s="1012"/>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218"/>
    </row>
    <row r="57" spans="1:131" ht="26.25" customHeight="1" x14ac:dyDescent="0.15">
      <c r="A57" s="225">
        <v>30</v>
      </c>
      <c r="B57" s="1028"/>
      <c r="C57" s="1029"/>
      <c r="D57" s="1029"/>
      <c r="E57" s="1029"/>
      <c r="F57" s="1029"/>
      <c r="G57" s="1029"/>
      <c r="H57" s="1029"/>
      <c r="I57" s="1029"/>
      <c r="J57" s="1029"/>
      <c r="K57" s="1029"/>
      <c r="L57" s="1029"/>
      <c r="M57" s="1029"/>
      <c r="N57" s="1029"/>
      <c r="O57" s="1029"/>
      <c r="P57" s="1030"/>
      <c r="Q57" s="1031"/>
      <c r="R57" s="1023"/>
      <c r="S57" s="1023"/>
      <c r="T57" s="1023"/>
      <c r="U57" s="1023"/>
      <c r="V57" s="1023"/>
      <c r="W57" s="1023"/>
      <c r="X57" s="1023"/>
      <c r="Y57" s="1023"/>
      <c r="Z57" s="1023"/>
      <c r="AA57" s="1023"/>
      <c r="AB57" s="1023"/>
      <c r="AC57" s="1023"/>
      <c r="AD57" s="1023"/>
      <c r="AE57" s="1032"/>
      <c r="AF57" s="1033"/>
      <c r="AG57" s="1034"/>
      <c r="AH57" s="1034"/>
      <c r="AI57" s="1034"/>
      <c r="AJ57" s="1035"/>
      <c r="AK57" s="1022"/>
      <c r="AL57" s="1023"/>
      <c r="AM57" s="1023"/>
      <c r="AN57" s="1023"/>
      <c r="AO57" s="1023"/>
      <c r="AP57" s="1023"/>
      <c r="AQ57" s="1023"/>
      <c r="AR57" s="1023"/>
      <c r="AS57" s="1023"/>
      <c r="AT57" s="1023"/>
      <c r="AU57" s="1023"/>
      <c r="AV57" s="1023"/>
      <c r="AW57" s="1023"/>
      <c r="AX57" s="1023"/>
      <c r="AY57" s="1023"/>
      <c r="AZ57" s="1024"/>
      <c r="BA57" s="1024"/>
      <c r="BB57" s="1024"/>
      <c r="BC57" s="1024"/>
      <c r="BD57" s="1024"/>
      <c r="BE57" s="973"/>
      <c r="BF57" s="973"/>
      <c r="BG57" s="973"/>
      <c r="BH57" s="973"/>
      <c r="BI57" s="974"/>
      <c r="BJ57" s="220"/>
      <c r="BK57" s="220"/>
      <c r="BL57" s="220"/>
      <c r="BM57" s="220"/>
      <c r="BN57" s="220"/>
      <c r="BO57" s="228"/>
      <c r="BP57" s="228"/>
      <c r="BQ57" s="225">
        <v>51</v>
      </c>
      <c r="BR57" s="226"/>
      <c r="BS57" s="990"/>
      <c r="BT57" s="991"/>
      <c r="BU57" s="991"/>
      <c r="BV57" s="991"/>
      <c r="BW57" s="991"/>
      <c r="BX57" s="991"/>
      <c r="BY57" s="991"/>
      <c r="BZ57" s="991"/>
      <c r="CA57" s="991"/>
      <c r="CB57" s="991"/>
      <c r="CC57" s="991"/>
      <c r="CD57" s="991"/>
      <c r="CE57" s="991"/>
      <c r="CF57" s="991"/>
      <c r="CG57" s="1012"/>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218"/>
    </row>
    <row r="58" spans="1:131" ht="26.25" customHeight="1" x14ac:dyDescent="0.15">
      <c r="A58" s="225">
        <v>31</v>
      </c>
      <c r="B58" s="1028"/>
      <c r="C58" s="1029"/>
      <c r="D58" s="1029"/>
      <c r="E58" s="1029"/>
      <c r="F58" s="1029"/>
      <c r="G58" s="1029"/>
      <c r="H58" s="1029"/>
      <c r="I58" s="1029"/>
      <c r="J58" s="1029"/>
      <c r="K58" s="1029"/>
      <c r="L58" s="1029"/>
      <c r="M58" s="1029"/>
      <c r="N58" s="1029"/>
      <c r="O58" s="1029"/>
      <c r="P58" s="1030"/>
      <c r="Q58" s="1031"/>
      <c r="R58" s="1023"/>
      <c r="S58" s="1023"/>
      <c r="T58" s="1023"/>
      <c r="U58" s="1023"/>
      <c r="V58" s="1023"/>
      <c r="W58" s="1023"/>
      <c r="X58" s="1023"/>
      <c r="Y58" s="1023"/>
      <c r="Z58" s="1023"/>
      <c r="AA58" s="1023"/>
      <c r="AB58" s="1023"/>
      <c r="AC58" s="1023"/>
      <c r="AD58" s="1023"/>
      <c r="AE58" s="1032"/>
      <c r="AF58" s="1033"/>
      <c r="AG58" s="1034"/>
      <c r="AH58" s="1034"/>
      <c r="AI58" s="1034"/>
      <c r="AJ58" s="1035"/>
      <c r="AK58" s="1022"/>
      <c r="AL58" s="1023"/>
      <c r="AM58" s="1023"/>
      <c r="AN58" s="1023"/>
      <c r="AO58" s="1023"/>
      <c r="AP58" s="1023"/>
      <c r="AQ58" s="1023"/>
      <c r="AR58" s="1023"/>
      <c r="AS58" s="1023"/>
      <c r="AT58" s="1023"/>
      <c r="AU58" s="1023"/>
      <c r="AV58" s="1023"/>
      <c r="AW58" s="1023"/>
      <c r="AX58" s="1023"/>
      <c r="AY58" s="1023"/>
      <c r="AZ58" s="1024"/>
      <c r="BA58" s="1024"/>
      <c r="BB58" s="1024"/>
      <c r="BC58" s="1024"/>
      <c r="BD58" s="1024"/>
      <c r="BE58" s="973"/>
      <c r="BF58" s="973"/>
      <c r="BG58" s="973"/>
      <c r="BH58" s="973"/>
      <c r="BI58" s="974"/>
      <c r="BJ58" s="220"/>
      <c r="BK58" s="220"/>
      <c r="BL58" s="220"/>
      <c r="BM58" s="220"/>
      <c r="BN58" s="220"/>
      <c r="BO58" s="228"/>
      <c r="BP58" s="228"/>
      <c r="BQ58" s="225">
        <v>52</v>
      </c>
      <c r="BR58" s="226"/>
      <c r="BS58" s="990"/>
      <c r="BT58" s="991"/>
      <c r="BU58" s="991"/>
      <c r="BV58" s="991"/>
      <c r="BW58" s="991"/>
      <c r="BX58" s="991"/>
      <c r="BY58" s="991"/>
      <c r="BZ58" s="991"/>
      <c r="CA58" s="991"/>
      <c r="CB58" s="991"/>
      <c r="CC58" s="991"/>
      <c r="CD58" s="991"/>
      <c r="CE58" s="991"/>
      <c r="CF58" s="991"/>
      <c r="CG58" s="1012"/>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218"/>
    </row>
    <row r="59" spans="1:131" ht="26.25" customHeight="1" x14ac:dyDescent="0.15">
      <c r="A59" s="225">
        <v>32</v>
      </c>
      <c r="B59" s="1028"/>
      <c r="C59" s="1029"/>
      <c r="D59" s="1029"/>
      <c r="E59" s="1029"/>
      <c r="F59" s="1029"/>
      <c r="G59" s="1029"/>
      <c r="H59" s="1029"/>
      <c r="I59" s="1029"/>
      <c r="J59" s="1029"/>
      <c r="K59" s="1029"/>
      <c r="L59" s="1029"/>
      <c r="M59" s="1029"/>
      <c r="N59" s="1029"/>
      <c r="O59" s="1029"/>
      <c r="P59" s="1030"/>
      <c r="Q59" s="1031"/>
      <c r="R59" s="1023"/>
      <c r="S59" s="1023"/>
      <c r="T59" s="1023"/>
      <c r="U59" s="1023"/>
      <c r="V59" s="1023"/>
      <c r="W59" s="1023"/>
      <c r="X59" s="1023"/>
      <c r="Y59" s="1023"/>
      <c r="Z59" s="1023"/>
      <c r="AA59" s="1023"/>
      <c r="AB59" s="1023"/>
      <c r="AC59" s="1023"/>
      <c r="AD59" s="1023"/>
      <c r="AE59" s="1032"/>
      <c r="AF59" s="1033"/>
      <c r="AG59" s="1034"/>
      <c r="AH59" s="1034"/>
      <c r="AI59" s="1034"/>
      <c r="AJ59" s="1035"/>
      <c r="AK59" s="1022"/>
      <c r="AL59" s="1023"/>
      <c r="AM59" s="1023"/>
      <c r="AN59" s="1023"/>
      <c r="AO59" s="1023"/>
      <c r="AP59" s="1023"/>
      <c r="AQ59" s="1023"/>
      <c r="AR59" s="1023"/>
      <c r="AS59" s="1023"/>
      <c r="AT59" s="1023"/>
      <c r="AU59" s="1023"/>
      <c r="AV59" s="1023"/>
      <c r="AW59" s="1023"/>
      <c r="AX59" s="1023"/>
      <c r="AY59" s="1023"/>
      <c r="AZ59" s="1024"/>
      <c r="BA59" s="1024"/>
      <c r="BB59" s="1024"/>
      <c r="BC59" s="1024"/>
      <c r="BD59" s="1024"/>
      <c r="BE59" s="973"/>
      <c r="BF59" s="973"/>
      <c r="BG59" s="973"/>
      <c r="BH59" s="973"/>
      <c r="BI59" s="974"/>
      <c r="BJ59" s="220"/>
      <c r="BK59" s="220"/>
      <c r="BL59" s="220"/>
      <c r="BM59" s="220"/>
      <c r="BN59" s="220"/>
      <c r="BO59" s="228"/>
      <c r="BP59" s="228"/>
      <c r="BQ59" s="225">
        <v>53</v>
      </c>
      <c r="BR59" s="226"/>
      <c r="BS59" s="990"/>
      <c r="BT59" s="991"/>
      <c r="BU59" s="991"/>
      <c r="BV59" s="991"/>
      <c r="BW59" s="991"/>
      <c r="BX59" s="991"/>
      <c r="BY59" s="991"/>
      <c r="BZ59" s="991"/>
      <c r="CA59" s="991"/>
      <c r="CB59" s="991"/>
      <c r="CC59" s="991"/>
      <c r="CD59" s="991"/>
      <c r="CE59" s="991"/>
      <c r="CF59" s="991"/>
      <c r="CG59" s="1012"/>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218"/>
    </row>
    <row r="60" spans="1:131" ht="26.25" customHeight="1" x14ac:dyDescent="0.15">
      <c r="A60" s="225">
        <v>33</v>
      </c>
      <c r="B60" s="1028"/>
      <c r="C60" s="1029"/>
      <c r="D60" s="1029"/>
      <c r="E60" s="1029"/>
      <c r="F60" s="1029"/>
      <c r="G60" s="1029"/>
      <c r="H60" s="1029"/>
      <c r="I60" s="1029"/>
      <c r="J60" s="1029"/>
      <c r="K60" s="1029"/>
      <c r="L60" s="1029"/>
      <c r="M60" s="1029"/>
      <c r="N60" s="1029"/>
      <c r="O60" s="1029"/>
      <c r="P60" s="1030"/>
      <c r="Q60" s="1031"/>
      <c r="R60" s="1023"/>
      <c r="S60" s="1023"/>
      <c r="T60" s="1023"/>
      <c r="U60" s="1023"/>
      <c r="V60" s="1023"/>
      <c r="W60" s="1023"/>
      <c r="X60" s="1023"/>
      <c r="Y60" s="1023"/>
      <c r="Z60" s="1023"/>
      <c r="AA60" s="1023"/>
      <c r="AB60" s="1023"/>
      <c r="AC60" s="1023"/>
      <c r="AD60" s="1023"/>
      <c r="AE60" s="1032"/>
      <c r="AF60" s="1033"/>
      <c r="AG60" s="1034"/>
      <c r="AH60" s="1034"/>
      <c r="AI60" s="1034"/>
      <c r="AJ60" s="1035"/>
      <c r="AK60" s="1022"/>
      <c r="AL60" s="1023"/>
      <c r="AM60" s="1023"/>
      <c r="AN60" s="1023"/>
      <c r="AO60" s="1023"/>
      <c r="AP60" s="1023"/>
      <c r="AQ60" s="1023"/>
      <c r="AR60" s="1023"/>
      <c r="AS60" s="1023"/>
      <c r="AT60" s="1023"/>
      <c r="AU60" s="1023"/>
      <c r="AV60" s="1023"/>
      <c r="AW60" s="1023"/>
      <c r="AX60" s="1023"/>
      <c r="AY60" s="1023"/>
      <c r="AZ60" s="1024"/>
      <c r="BA60" s="1024"/>
      <c r="BB60" s="1024"/>
      <c r="BC60" s="1024"/>
      <c r="BD60" s="1024"/>
      <c r="BE60" s="973"/>
      <c r="BF60" s="973"/>
      <c r="BG60" s="973"/>
      <c r="BH60" s="973"/>
      <c r="BI60" s="974"/>
      <c r="BJ60" s="220"/>
      <c r="BK60" s="220"/>
      <c r="BL60" s="220"/>
      <c r="BM60" s="220"/>
      <c r="BN60" s="220"/>
      <c r="BO60" s="228"/>
      <c r="BP60" s="228"/>
      <c r="BQ60" s="225">
        <v>54</v>
      </c>
      <c r="BR60" s="226"/>
      <c r="BS60" s="990"/>
      <c r="BT60" s="991"/>
      <c r="BU60" s="991"/>
      <c r="BV60" s="991"/>
      <c r="BW60" s="991"/>
      <c r="BX60" s="991"/>
      <c r="BY60" s="991"/>
      <c r="BZ60" s="991"/>
      <c r="CA60" s="991"/>
      <c r="CB60" s="991"/>
      <c r="CC60" s="991"/>
      <c r="CD60" s="991"/>
      <c r="CE60" s="991"/>
      <c r="CF60" s="991"/>
      <c r="CG60" s="1012"/>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218"/>
    </row>
    <row r="61" spans="1:131" ht="26.25" customHeight="1" thickBot="1" x14ac:dyDescent="0.2">
      <c r="A61" s="225">
        <v>34</v>
      </c>
      <c r="B61" s="1028"/>
      <c r="C61" s="1029"/>
      <c r="D61" s="1029"/>
      <c r="E61" s="1029"/>
      <c r="F61" s="1029"/>
      <c r="G61" s="1029"/>
      <c r="H61" s="1029"/>
      <c r="I61" s="1029"/>
      <c r="J61" s="1029"/>
      <c r="K61" s="1029"/>
      <c r="L61" s="1029"/>
      <c r="M61" s="1029"/>
      <c r="N61" s="1029"/>
      <c r="O61" s="1029"/>
      <c r="P61" s="1030"/>
      <c r="Q61" s="1031"/>
      <c r="R61" s="1023"/>
      <c r="S61" s="1023"/>
      <c r="T61" s="1023"/>
      <c r="U61" s="1023"/>
      <c r="V61" s="1023"/>
      <c r="W61" s="1023"/>
      <c r="X61" s="1023"/>
      <c r="Y61" s="1023"/>
      <c r="Z61" s="1023"/>
      <c r="AA61" s="1023"/>
      <c r="AB61" s="1023"/>
      <c r="AC61" s="1023"/>
      <c r="AD61" s="1023"/>
      <c r="AE61" s="1032"/>
      <c r="AF61" s="1033"/>
      <c r="AG61" s="1034"/>
      <c r="AH61" s="1034"/>
      <c r="AI61" s="1034"/>
      <c r="AJ61" s="1035"/>
      <c r="AK61" s="1022"/>
      <c r="AL61" s="1023"/>
      <c r="AM61" s="1023"/>
      <c r="AN61" s="1023"/>
      <c r="AO61" s="1023"/>
      <c r="AP61" s="1023"/>
      <c r="AQ61" s="1023"/>
      <c r="AR61" s="1023"/>
      <c r="AS61" s="1023"/>
      <c r="AT61" s="1023"/>
      <c r="AU61" s="1023"/>
      <c r="AV61" s="1023"/>
      <c r="AW61" s="1023"/>
      <c r="AX61" s="1023"/>
      <c r="AY61" s="1023"/>
      <c r="AZ61" s="1024"/>
      <c r="BA61" s="1024"/>
      <c r="BB61" s="1024"/>
      <c r="BC61" s="1024"/>
      <c r="BD61" s="1024"/>
      <c r="BE61" s="973"/>
      <c r="BF61" s="973"/>
      <c r="BG61" s="973"/>
      <c r="BH61" s="973"/>
      <c r="BI61" s="974"/>
      <c r="BJ61" s="220"/>
      <c r="BK61" s="220"/>
      <c r="BL61" s="220"/>
      <c r="BM61" s="220"/>
      <c r="BN61" s="220"/>
      <c r="BO61" s="228"/>
      <c r="BP61" s="228"/>
      <c r="BQ61" s="225">
        <v>55</v>
      </c>
      <c r="BR61" s="226"/>
      <c r="BS61" s="990"/>
      <c r="BT61" s="991"/>
      <c r="BU61" s="991"/>
      <c r="BV61" s="991"/>
      <c r="BW61" s="991"/>
      <c r="BX61" s="991"/>
      <c r="BY61" s="991"/>
      <c r="BZ61" s="991"/>
      <c r="CA61" s="991"/>
      <c r="CB61" s="991"/>
      <c r="CC61" s="991"/>
      <c r="CD61" s="991"/>
      <c r="CE61" s="991"/>
      <c r="CF61" s="991"/>
      <c r="CG61" s="1012"/>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218"/>
    </row>
    <row r="62" spans="1:131" ht="26.25" customHeight="1" x14ac:dyDescent="0.15">
      <c r="A62" s="225">
        <v>35</v>
      </c>
      <c r="B62" s="1028"/>
      <c r="C62" s="1029"/>
      <c r="D62" s="1029"/>
      <c r="E62" s="1029"/>
      <c r="F62" s="1029"/>
      <c r="G62" s="1029"/>
      <c r="H62" s="1029"/>
      <c r="I62" s="1029"/>
      <c r="J62" s="1029"/>
      <c r="K62" s="1029"/>
      <c r="L62" s="1029"/>
      <c r="M62" s="1029"/>
      <c r="N62" s="1029"/>
      <c r="O62" s="1029"/>
      <c r="P62" s="1030"/>
      <c r="Q62" s="1031"/>
      <c r="R62" s="1023"/>
      <c r="S62" s="1023"/>
      <c r="T62" s="1023"/>
      <c r="U62" s="1023"/>
      <c r="V62" s="1023"/>
      <c r="W62" s="1023"/>
      <c r="X62" s="1023"/>
      <c r="Y62" s="1023"/>
      <c r="Z62" s="1023"/>
      <c r="AA62" s="1023"/>
      <c r="AB62" s="1023"/>
      <c r="AC62" s="1023"/>
      <c r="AD62" s="1023"/>
      <c r="AE62" s="1032"/>
      <c r="AF62" s="1033"/>
      <c r="AG62" s="1034"/>
      <c r="AH62" s="1034"/>
      <c r="AI62" s="1034"/>
      <c r="AJ62" s="1035"/>
      <c r="AK62" s="1022"/>
      <c r="AL62" s="1023"/>
      <c r="AM62" s="1023"/>
      <c r="AN62" s="1023"/>
      <c r="AO62" s="1023"/>
      <c r="AP62" s="1023"/>
      <c r="AQ62" s="1023"/>
      <c r="AR62" s="1023"/>
      <c r="AS62" s="1023"/>
      <c r="AT62" s="1023"/>
      <c r="AU62" s="1023"/>
      <c r="AV62" s="1023"/>
      <c r="AW62" s="1023"/>
      <c r="AX62" s="1023"/>
      <c r="AY62" s="1023"/>
      <c r="AZ62" s="1024"/>
      <c r="BA62" s="1024"/>
      <c r="BB62" s="1024"/>
      <c r="BC62" s="1024"/>
      <c r="BD62" s="1024"/>
      <c r="BE62" s="973"/>
      <c r="BF62" s="973"/>
      <c r="BG62" s="973"/>
      <c r="BH62" s="973"/>
      <c r="BI62" s="974"/>
      <c r="BJ62" s="1025" t="s">
        <v>396</v>
      </c>
      <c r="BK62" s="1026"/>
      <c r="BL62" s="1026"/>
      <c r="BM62" s="1026"/>
      <c r="BN62" s="1027"/>
      <c r="BO62" s="228"/>
      <c r="BP62" s="228"/>
      <c r="BQ62" s="225">
        <v>56</v>
      </c>
      <c r="BR62" s="226"/>
      <c r="BS62" s="990"/>
      <c r="BT62" s="991"/>
      <c r="BU62" s="991"/>
      <c r="BV62" s="991"/>
      <c r="BW62" s="991"/>
      <c r="BX62" s="991"/>
      <c r="BY62" s="991"/>
      <c r="BZ62" s="991"/>
      <c r="CA62" s="991"/>
      <c r="CB62" s="991"/>
      <c r="CC62" s="991"/>
      <c r="CD62" s="991"/>
      <c r="CE62" s="991"/>
      <c r="CF62" s="991"/>
      <c r="CG62" s="1012"/>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218"/>
    </row>
    <row r="63" spans="1:131" ht="26.25" customHeight="1" thickBot="1" x14ac:dyDescent="0.2">
      <c r="A63" s="227" t="s">
        <v>377</v>
      </c>
      <c r="B63" s="938" t="s">
        <v>397</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18"/>
      <c r="AF63" s="1019">
        <v>265</v>
      </c>
      <c r="AG63" s="960"/>
      <c r="AH63" s="960"/>
      <c r="AI63" s="960"/>
      <c r="AJ63" s="1020"/>
      <c r="AK63" s="1021"/>
      <c r="AL63" s="964"/>
      <c r="AM63" s="964"/>
      <c r="AN63" s="964"/>
      <c r="AO63" s="964"/>
      <c r="AP63" s="960">
        <v>3806</v>
      </c>
      <c r="AQ63" s="960"/>
      <c r="AR63" s="960"/>
      <c r="AS63" s="960"/>
      <c r="AT63" s="960"/>
      <c r="AU63" s="960">
        <v>1496</v>
      </c>
      <c r="AV63" s="960"/>
      <c r="AW63" s="960"/>
      <c r="AX63" s="960"/>
      <c r="AY63" s="960"/>
      <c r="AZ63" s="1015"/>
      <c r="BA63" s="1015"/>
      <c r="BB63" s="1015"/>
      <c r="BC63" s="1015"/>
      <c r="BD63" s="1015"/>
      <c r="BE63" s="961"/>
      <c r="BF63" s="961"/>
      <c r="BG63" s="961"/>
      <c r="BH63" s="961"/>
      <c r="BI63" s="962"/>
      <c r="BJ63" s="1016" t="s">
        <v>122</v>
      </c>
      <c r="BK63" s="954"/>
      <c r="BL63" s="954"/>
      <c r="BM63" s="954"/>
      <c r="BN63" s="1017"/>
      <c r="BO63" s="228"/>
      <c r="BP63" s="228"/>
      <c r="BQ63" s="225">
        <v>57</v>
      </c>
      <c r="BR63" s="226"/>
      <c r="BS63" s="990"/>
      <c r="BT63" s="991"/>
      <c r="BU63" s="991"/>
      <c r="BV63" s="991"/>
      <c r="BW63" s="991"/>
      <c r="BX63" s="991"/>
      <c r="BY63" s="991"/>
      <c r="BZ63" s="991"/>
      <c r="CA63" s="991"/>
      <c r="CB63" s="991"/>
      <c r="CC63" s="991"/>
      <c r="CD63" s="991"/>
      <c r="CE63" s="991"/>
      <c r="CF63" s="991"/>
      <c r="CG63" s="1012"/>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218"/>
    </row>
    <row r="64" spans="1:131" ht="26.25" customHeight="1" x14ac:dyDescent="0.15">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5">
        <v>58</v>
      </c>
      <c r="BR64" s="226"/>
      <c r="BS64" s="990"/>
      <c r="BT64" s="991"/>
      <c r="BU64" s="991"/>
      <c r="BV64" s="991"/>
      <c r="BW64" s="991"/>
      <c r="BX64" s="991"/>
      <c r="BY64" s="991"/>
      <c r="BZ64" s="991"/>
      <c r="CA64" s="991"/>
      <c r="CB64" s="991"/>
      <c r="CC64" s="991"/>
      <c r="CD64" s="991"/>
      <c r="CE64" s="991"/>
      <c r="CF64" s="991"/>
      <c r="CG64" s="1012"/>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8"/>
      <c r="BF65" s="228"/>
      <c r="BG65" s="228"/>
      <c r="BH65" s="228"/>
      <c r="BI65" s="228"/>
      <c r="BJ65" s="228"/>
      <c r="BK65" s="228"/>
      <c r="BL65" s="228"/>
      <c r="BM65" s="228"/>
      <c r="BN65" s="228"/>
      <c r="BO65" s="228"/>
      <c r="BP65" s="228"/>
      <c r="BQ65" s="225">
        <v>59</v>
      </c>
      <c r="BR65" s="226"/>
      <c r="BS65" s="990"/>
      <c r="BT65" s="991"/>
      <c r="BU65" s="991"/>
      <c r="BV65" s="991"/>
      <c r="BW65" s="991"/>
      <c r="BX65" s="991"/>
      <c r="BY65" s="991"/>
      <c r="BZ65" s="991"/>
      <c r="CA65" s="991"/>
      <c r="CB65" s="991"/>
      <c r="CC65" s="991"/>
      <c r="CD65" s="991"/>
      <c r="CE65" s="991"/>
      <c r="CF65" s="991"/>
      <c r="CG65" s="1012"/>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218"/>
    </row>
    <row r="66" spans="1:131" ht="26.25" customHeight="1" x14ac:dyDescent="0.15">
      <c r="A66" s="993" t="s">
        <v>399</v>
      </c>
      <c r="B66" s="994"/>
      <c r="C66" s="994"/>
      <c r="D66" s="994"/>
      <c r="E66" s="994"/>
      <c r="F66" s="994"/>
      <c r="G66" s="994"/>
      <c r="H66" s="994"/>
      <c r="I66" s="994"/>
      <c r="J66" s="994"/>
      <c r="K66" s="994"/>
      <c r="L66" s="994"/>
      <c r="M66" s="994"/>
      <c r="N66" s="994"/>
      <c r="O66" s="994"/>
      <c r="P66" s="995"/>
      <c r="Q66" s="999" t="s">
        <v>381</v>
      </c>
      <c r="R66" s="1000"/>
      <c r="S66" s="1000"/>
      <c r="T66" s="1000"/>
      <c r="U66" s="1001"/>
      <c r="V66" s="999" t="s">
        <v>382</v>
      </c>
      <c r="W66" s="1000"/>
      <c r="X66" s="1000"/>
      <c r="Y66" s="1000"/>
      <c r="Z66" s="1001"/>
      <c r="AA66" s="999" t="s">
        <v>383</v>
      </c>
      <c r="AB66" s="1000"/>
      <c r="AC66" s="1000"/>
      <c r="AD66" s="1000"/>
      <c r="AE66" s="1001"/>
      <c r="AF66" s="1005" t="s">
        <v>384</v>
      </c>
      <c r="AG66" s="1006"/>
      <c r="AH66" s="1006"/>
      <c r="AI66" s="1006"/>
      <c r="AJ66" s="1007"/>
      <c r="AK66" s="999" t="s">
        <v>385</v>
      </c>
      <c r="AL66" s="994"/>
      <c r="AM66" s="994"/>
      <c r="AN66" s="994"/>
      <c r="AO66" s="995"/>
      <c r="AP66" s="999" t="s">
        <v>386</v>
      </c>
      <c r="AQ66" s="1000"/>
      <c r="AR66" s="1000"/>
      <c r="AS66" s="1000"/>
      <c r="AT66" s="1001"/>
      <c r="AU66" s="999" t="s">
        <v>400</v>
      </c>
      <c r="AV66" s="1000"/>
      <c r="AW66" s="1000"/>
      <c r="AX66" s="1000"/>
      <c r="AY66" s="1001"/>
      <c r="AZ66" s="999" t="s">
        <v>364</v>
      </c>
      <c r="BA66" s="1000"/>
      <c r="BB66" s="1000"/>
      <c r="BC66" s="1000"/>
      <c r="BD66" s="1013"/>
      <c r="BE66" s="228"/>
      <c r="BF66" s="228"/>
      <c r="BG66" s="228"/>
      <c r="BH66" s="228"/>
      <c r="BI66" s="228"/>
      <c r="BJ66" s="228"/>
      <c r="BK66" s="228"/>
      <c r="BL66" s="228"/>
      <c r="BM66" s="228"/>
      <c r="BN66" s="228"/>
      <c r="BO66" s="228"/>
      <c r="BP66" s="228"/>
      <c r="BQ66" s="225">
        <v>60</v>
      </c>
      <c r="BR66" s="230"/>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8"/>
    </row>
    <row r="67" spans="1:131" ht="26.25" customHeight="1" thickBot="1" x14ac:dyDescent="0.2">
      <c r="A67" s="996"/>
      <c r="B67" s="997"/>
      <c r="C67" s="997"/>
      <c r="D67" s="997"/>
      <c r="E67" s="997"/>
      <c r="F67" s="997"/>
      <c r="G67" s="997"/>
      <c r="H67" s="997"/>
      <c r="I67" s="997"/>
      <c r="J67" s="997"/>
      <c r="K67" s="997"/>
      <c r="L67" s="997"/>
      <c r="M67" s="997"/>
      <c r="N67" s="997"/>
      <c r="O67" s="997"/>
      <c r="P67" s="998"/>
      <c r="Q67" s="1002"/>
      <c r="R67" s="1003"/>
      <c r="S67" s="1003"/>
      <c r="T67" s="1003"/>
      <c r="U67" s="1004"/>
      <c r="V67" s="1002"/>
      <c r="W67" s="1003"/>
      <c r="X67" s="1003"/>
      <c r="Y67" s="1003"/>
      <c r="Z67" s="1004"/>
      <c r="AA67" s="1002"/>
      <c r="AB67" s="1003"/>
      <c r="AC67" s="1003"/>
      <c r="AD67" s="1003"/>
      <c r="AE67" s="1004"/>
      <c r="AF67" s="1008"/>
      <c r="AG67" s="1009"/>
      <c r="AH67" s="1009"/>
      <c r="AI67" s="1009"/>
      <c r="AJ67" s="1010"/>
      <c r="AK67" s="1011"/>
      <c r="AL67" s="997"/>
      <c r="AM67" s="997"/>
      <c r="AN67" s="997"/>
      <c r="AO67" s="998"/>
      <c r="AP67" s="1002"/>
      <c r="AQ67" s="1003"/>
      <c r="AR67" s="1003"/>
      <c r="AS67" s="1003"/>
      <c r="AT67" s="1004"/>
      <c r="AU67" s="1002"/>
      <c r="AV67" s="1003"/>
      <c r="AW67" s="1003"/>
      <c r="AX67" s="1003"/>
      <c r="AY67" s="1004"/>
      <c r="AZ67" s="1002"/>
      <c r="BA67" s="1003"/>
      <c r="BB67" s="1003"/>
      <c r="BC67" s="1003"/>
      <c r="BD67" s="1014"/>
      <c r="BE67" s="228"/>
      <c r="BF67" s="228"/>
      <c r="BG67" s="228"/>
      <c r="BH67" s="228"/>
      <c r="BI67" s="228"/>
      <c r="BJ67" s="228"/>
      <c r="BK67" s="228"/>
      <c r="BL67" s="228"/>
      <c r="BM67" s="228"/>
      <c r="BN67" s="228"/>
      <c r="BO67" s="228"/>
      <c r="BP67" s="228"/>
      <c r="BQ67" s="225">
        <v>61</v>
      </c>
      <c r="BR67" s="230"/>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8"/>
    </row>
    <row r="68" spans="1:131" ht="26.25" customHeight="1" thickTop="1" x14ac:dyDescent="0.15">
      <c r="A68" s="224">
        <v>1</v>
      </c>
      <c r="B68" s="1094" t="s">
        <v>550</v>
      </c>
      <c r="C68" s="1095"/>
      <c r="D68" s="1095"/>
      <c r="E68" s="1095"/>
      <c r="F68" s="1095"/>
      <c r="G68" s="1095"/>
      <c r="H68" s="1095"/>
      <c r="I68" s="1095"/>
      <c r="J68" s="1095"/>
      <c r="K68" s="1095"/>
      <c r="L68" s="1095"/>
      <c r="M68" s="1095"/>
      <c r="N68" s="1095"/>
      <c r="O68" s="1095"/>
      <c r="P68" s="1096"/>
      <c r="Q68" s="986">
        <v>962</v>
      </c>
      <c r="R68" s="983"/>
      <c r="S68" s="983"/>
      <c r="T68" s="983"/>
      <c r="U68" s="983"/>
      <c r="V68" s="983">
        <v>896</v>
      </c>
      <c r="W68" s="983"/>
      <c r="X68" s="983"/>
      <c r="Y68" s="983"/>
      <c r="Z68" s="983"/>
      <c r="AA68" s="983">
        <v>66</v>
      </c>
      <c r="AB68" s="983"/>
      <c r="AC68" s="983"/>
      <c r="AD68" s="983"/>
      <c r="AE68" s="983"/>
      <c r="AF68" s="983">
        <v>66</v>
      </c>
      <c r="AG68" s="983"/>
      <c r="AH68" s="983"/>
      <c r="AI68" s="983"/>
      <c r="AJ68" s="983"/>
      <c r="AK68" s="983">
        <v>0</v>
      </c>
      <c r="AL68" s="983"/>
      <c r="AM68" s="983"/>
      <c r="AN68" s="983"/>
      <c r="AO68" s="983"/>
      <c r="AP68" s="983">
        <v>485</v>
      </c>
      <c r="AQ68" s="983"/>
      <c r="AR68" s="983"/>
      <c r="AS68" s="983"/>
      <c r="AT68" s="983"/>
      <c r="AU68" s="983">
        <v>0</v>
      </c>
      <c r="AV68" s="983"/>
      <c r="AW68" s="983"/>
      <c r="AX68" s="983"/>
      <c r="AY68" s="983"/>
      <c r="AZ68" s="984"/>
      <c r="BA68" s="984"/>
      <c r="BB68" s="984"/>
      <c r="BC68" s="984"/>
      <c r="BD68" s="985"/>
      <c r="BE68" s="228"/>
      <c r="BF68" s="228"/>
      <c r="BG68" s="228"/>
      <c r="BH68" s="228"/>
      <c r="BI68" s="228"/>
      <c r="BJ68" s="228"/>
      <c r="BK68" s="228"/>
      <c r="BL68" s="228"/>
      <c r="BM68" s="228"/>
      <c r="BN68" s="228"/>
      <c r="BO68" s="228"/>
      <c r="BP68" s="228"/>
      <c r="BQ68" s="225">
        <v>62</v>
      </c>
      <c r="BR68" s="230"/>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8"/>
    </row>
    <row r="69" spans="1:131" ht="26.25" customHeight="1" x14ac:dyDescent="0.15">
      <c r="A69" s="225">
        <v>2</v>
      </c>
      <c r="B69" s="975" t="s">
        <v>551</v>
      </c>
      <c r="C69" s="976"/>
      <c r="D69" s="976"/>
      <c r="E69" s="976"/>
      <c r="F69" s="976"/>
      <c r="G69" s="976"/>
      <c r="H69" s="976"/>
      <c r="I69" s="976"/>
      <c r="J69" s="976"/>
      <c r="K69" s="976"/>
      <c r="L69" s="976"/>
      <c r="M69" s="976"/>
      <c r="N69" s="976"/>
      <c r="O69" s="976"/>
      <c r="P69" s="977"/>
      <c r="Q69" s="978">
        <v>4554</v>
      </c>
      <c r="R69" s="972"/>
      <c r="S69" s="972"/>
      <c r="T69" s="972"/>
      <c r="U69" s="972"/>
      <c r="V69" s="972">
        <v>4415</v>
      </c>
      <c r="W69" s="972"/>
      <c r="X69" s="972"/>
      <c r="Y69" s="972"/>
      <c r="Z69" s="972"/>
      <c r="AA69" s="972">
        <v>139</v>
      </c>
      <c r="AB69" s="972"/>
      <c r="AC69" s="972"/>
      <c r="AD69" s="972"/>
      <c r="AE69" s="972"/>
      <c r="AF69" s="972">
        <v>132</v>
      </c>
      <c r="AG69" s="972"/>
      <c r="AH69" s="972"/>
      <c r="AI69" s="972"/>
      <c r="AJ69" s="972"/>
      <c r="AK69" s="972">
        <v>0</v>
      </c>
      <c r="AL69" s="972"/>
      <c r="AM69" s="972"/>
      <c r="AN69" s="972"/>
      <c r="AO69" s="972"/>
      <c r="AP69" s="972">
        <v>492</v>
      </c>
      <c r="AQ69" s="972"/>
      <c r="AR69" s="972"/>
      <c r="AS69" s="972"/>
      <c r="AT69" s="972"/>
      <c r="AU69" s="972">
        <v>48</v>
      </c>
      <c r="AV69" s="972"/>
      <c r="AW69" s="972"/>
      <c r="AX69" s="972"/>
      <c r="AY69" s="972"/>
      <c r="AZ69" s="973"/>
      <c r="BA69" s="973"/>
      <c r="BB69" s="973"/>
      <c r="BC69" s="973"/>
      <c r="BD69" s="974"/>
      <c r="BE69" s="228"/>
      <c r="BF69" s="228"/>
      <c r="BG69" s="228"/>
      <c r="BH69" s="228"/>
      <c r="BI69" s="228"/>
      <c r="BJ69" s="228"/>
      <c r="BK69" s="228"/>
      <c r="BL69" s="228"/>
      <c r="BM69" s="228"/>
      <c r="BN69" s="228"/>
      <c r="BO69" s="228"/>
      <c r="BP69" s="228"/>
      <c r="BQ69" s="225">
        <v>63</v>
      </c>
      <c r="BR69" s="230"/>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8"/>
    </row>
    <row r="70" spans="1:131" ht="26.25" customHeight="1" x14ac:dyDescent="0.15">
      <c r="A70" s="225">
        <v>3</v>
      </c>
      <c r="B70" s="975" t="s">
        <v>552</v>
      </c>
      <c r="C70" s="976"/>
      <c r="D70" s="976"/>
      <c r="E70" s="976"/>
      <c r="F70" s="976"/>
      <c r="G70" s="976"/>
      <c r="H70" s="976"/>
      <c r="I70" s="976"/>
      <c r="J70" s="976"/>
      <c r="K70" s="976"/>
      <c r="L70" s="976"/>
      <c r="M70" s="976"/>
      <c r="N70" s="976"/>
      <c r="O70" s="976"/>
      <c r="P70" s="977"/>
      <c r="Q70" s="978">
        <v>1096</v>
      </c>
      <c r="R70" s="972"/>
      <c r="S70" s="972"/>
      <c r="T70" s="972"/>
      <c r="U70" s="972"/>
      <c r="V70" s="972">
        <v>916</v>
      </c>
      <c r="W70" s="972"/>
      <c r="X70" s="972"/>
      <c r="Y70" s="972"/>
      <c r="Z70" s="972"/>
      <c r="AA70" s="972">
        <v>180</v>
      </c>
      <c r="AB70" s="972"/>
      <c r="AC70" s="972"/>
      <c r="AD70" s="972"/>
      <c r="AE70" s="972"/>
      <c r="AF70" s="972">
        <v>930</v>
      </c>
      <c r="AG70" s="972"/>
      <c r="AH70" s="972"/>
      <c r="AI70" s="972"/>
      <c r="AJ70" s="972"/>
      <c r="AK70" s="972">
        <v>0</v>
      </c>
      <c r="AL70" s="972"/>
      <c r="AM70" s="972"/>
      <c r="AN70" s="972"/>
      <c r="AO70" s="972"/>
      <c r="AP70" s="972">
        <v>3220</v>
      </c>
      <c r="AQ70" s="972"/>
      <c r="AR70" s="972"/>
      <c r="AS70" s="972"/>
      <c r="AT70" s="972"/>
      <c r="AU70" s="972">
        <v>0</v>
      </c>
      <c r="AV70" s="972"/>
      <c r="AW70" s="972"/>
      <c r="AX70" s="972"/>
      <c r="AY70" s="972"/>
      <c r="AZ70" s="973"/>
      <c r="BA70" s="973"/>
      <c r="BB70" s="973"/>
      <c r="BC70" s="973"/>
      <c r="BD70" s="974"/>
      <c r="BE70" s="228"/>
      <c r="BF70" s="228"/>
      <c r="BG70" s="228"/>
      <c r="BH70" s="228"/>
      <c r="BI70" s="228"/>
      <c r="BJ70" s="228"/>
      <c r="BK70" s="228"/>
      <c r="BL70" s="228"/>
      <c r="BM70" s="228"/>
      <c r="BN70" s="228"/>
      <c r="BO70" s="228"/>
      <c r="BP70" s="228"/>
      <c r="BQ70" s="225">
        <v>64</v>
      </c>
      <c r="BR70" s="230"/>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8"/>
    </row>
    <row r="71" spans="1:131" ht="26.25" customHeight="1" x14ac:dyDescent="0.15">
      <c r="A71" s="225">
        <v>4</v>
      </c>
      <c r="B71" s="975" t="s">
        <v>553</v>
      </c>
      <c r="C71" s="976"/>
      <c r="D71" s="976"/>
      <c r="E71" s="976"/>
      <c r="F71" s="976"/>
      <c r="G71" s="976"/>
      <c r="H71" s="976"/>
      <c r="I71" s="976"/>
      <c r="J71" s="976"/>
      <c r="K71" s="976"/>
      <c r="L71" s="976"/>
      <c r="M71" s="976"/>
      <c r="N71" s="976"/>
      <c r="O71" s="976"/>
      <c r="P71" s="977"/>
      <c r="Q71" s="978">
        <v>997</v>
      </c>
      <c r="R71" s="972"/>
      <c r="S71" s="972"/>
      <c r="T71" s="972"/>
      <c r="U71" s="972"/>
      <c r="V71" s="972">
        <v>947</v>
      </c>
      <c r="W71" s="972"/>
      <c r="X71" s="972"/>
      <c r="Y71" s="972"/>
      <c r="Z71" s="972"/>
      <c r="AA71" s="972">
        <v>50</v>
      </c>
      <c r="AB71" s="972"/>
      <c r="AC71" s="972"/>
      <c r="AD71" s="972"/>
      <c r="AE71" s="972"/>
      <c r="AF71" s="972">
        <v>50</v>
      </c>
      <c r="AG71" s="972"/>
      <c r="AH71" s="972"/>
      <c r="AI71" s="972"/>
      <c r="AJ71" s="972"/>
      <c r="AK71" s="972">
        <v>0</v>
      </c>
      <c r="AL71" s="972"/>
      <c r="AM71" s="972"/>
      <c r="AN71" s="972"/>
      <c r="AO71" s="972"/>
      <c r="AP71" s="972">
        <v>0</v>
      </c>
      <c r="AQ71" s="972"/>
      <c r="AR71" s="972"/>
      <c r="AS71" s="972"/>
      <c r="AT71" s="972"/>
      <c r="AU71" s="972">
        <v>0</v>
      </c>
      <c r="AV71" s="972"/>
      <c r="AW71" s="972"/>
      <c r="AX71" s="972"/>
      <c r="AY71" s="972"/>
      <c r="AZ71" s="973"/>
      <c r="BA71" s="973"/>
      <c r="BB71" s="973"/>
      <c r="BC71" s="973"/>
      <c r="BD71" s="974"/>
      <c r="BE71" s="228"/>
      <c r="BF71" s="228"/>
      <c r="BG71" s="228"/>
      <c r="BH71" s="228"/>
      <c r="BI71" s="228"/>
      <c r="BJ71" s="228"/>
      <c r="BK71" s="228"/>
      <c r="BL71" s="228"/>
      <c r="BM71" s="228"/>
      <c r="BN71" s="228"/>
      <c r="BO71" s="228"/>
      <c r="BP71" s="228"/>
      <c r="BQ71" s="225">
        <v>65</v>
      </c>
      <c r="BR71" s="230"/>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8"/>
    </row>
    <row r="72" spans="1:131" ht="26.25" customHeight="1" x14ac:dyDescent="0.15">
      <c r="A72" s="225">
        <v>5</v>
      </c>
      <c r="B72" s="975" t="s">
        <v>554</v>
      </c>
      <c r="C72" s="976"/>
      <c r="D72" s="976"/>
      <c r="E72" s="976"/>
      <c r="F72" s="976"/>
      <c r="G72" s="976"/>
      <c r="H72" s="976"/>
      <c r="I72" s="976"/>
      <c r="J72" s="976"/>
      <c r="K72" s="976"/>
      <c r="L72" s="976"/>
      <c r="M72" s="976"/>
      <c r="N72" s="976"/>
      <c r="O72" s="976"/>
      <c r="P72" s="977"/>
      <c r="Q72" s="978">
        <v>259339</v>
      </c>
      <c r="R72" s="972"/>
      <c r="S72" s="972"/>
      <c r="T72" s="972"/>
      <c r="U72" s="972"/>
      <c r="V72" s="972">
        <v>254515</v>
      </c>
      <c r="W72" s="972"/>
      <c r="X72" s="972"/>
      <c r="Y72" s="972"/>
      <c r="Z72" s="972"/>
      <c r="AA72" s="972">
        <v>4824</v>
      </c>
      <c r="AB72" s="972"/>
      <c r="AC72" s="972"/>
      <c r="AD72" s="972"/>
      <c r="AE72" s="972"/>
      <c r="AF72" s="972">
        <v>4824</v>
      </c>
      <c r="AG72" s="972"/>
      <c r="AH72" s="972"/>
      <c r="AI72" s="972"/>
      <c r="AJ72" s="972"/>
      <c r="AK72" s="972">
        <v>1141</v>
      </c>
      <c r="AL72" s="972"/>
      <c r="AM72" s="972"/>
      <c r="AN72" s="972"/>
      <c r="AO72" s="972"/>
      <c r="AP72" s="972">
        <v>0</v>
      </c>
      <c r="AQ72" s="972"/>
      <c r="AR72" s="972"/>
      <c r="AS72" s="972"/>
      <c r="AT72" s="972"/>
      <c r="AU72" s="972">
        <v>0</v>
      </c>
      <c r="AV72" s="972"/>
      <c r="AW72" s="972"/>
      <c r="AX72" s="972"/>
      <c r="AY72" s="972"/>
      <c r="AZ72" s="973"/>
      <c r="BA72" s="973"/>
      <c r="BB72" s="973"/>
      <c r="BC72" s="973"/>
      <c r="BD72" s="974"/>
      <c r="BE72" s="228"/>
      <c r="BF72" s="228"/>
      <c r="BG72" s="228"/>
      <c r="BH72" s="228"/>
      <c r="BI72" s="228"/>
      <c r="BJ72" s="228"/>
      <c r="BK72" s="228"/>
      <c r="BL72" s="228"/>
      <c r="BM72" s="228"/>
      <c r="BN72" s="228"/>
      <c r="BO72" s="228"/>
      <c r="BP72" s="228"/>
      <c r="BQ72" s="225">
        <v>66</v>
      </c>
      <c r="BR72" s="230"/>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8"/>
    </row>
    <row r="73" spans="1:131" ht="26.25" customHeight="1" x14ac:dyDescent="0.15">
      <c r="A73" s="225">
        <v>6</v>
      </c>
      <c r="B73" s="975" t="s">
        <v>555</v>
      </c>
      <c r="C73" s="976"/>
      <c r="D73" s="976"/>
      <c r="E73" s="976"/>
      <c r="F73" s="976"/>
      <c r="G73" s="976"/>
      <c r="H73" s="976"/>
      <c r="I73" s="976"/>
      <c r="J73" s="976"/>
      <c r="K73" s="976"/>
      <c r="L73" s="976"/>
      <c r="M73" s="976"/>
      <c r="N73" s="976"/>
      <c r="O73" s="976"/>
      <c r="P73" s="977"/>
      <c r="Q73" s="978">
        <v>8445</v>
      </c>
      <c r="R73" s="972"/>
      <c r="S73" s="972"/>
      <c r="T73" s="972"/>
      <c r="U73" s="972"/>
      <c r="V73" s="972">
        <v>6617</v>
      </c>
      <c r="W73" s="972"/>
      <c r="X73" s="972"/>
      <c r="Y73" s="972"/>
      <c r="Z73" s="972"/>
      <c r="AA73" s="972">
        <v>1828</v>
      </c>
      <c r="AB73" s="972"/>
      <c r="AC73" s="972"/>
      <c r="AD73" s="972"/>
      <c r="AE73" s="972"/>
      <c r="AF73" s="972">
        <v>1828</v>
      </c>
      <c r="AG73" s="972"/>
      <c r="AH73" s="972"/>
      <c r="AI73" s="972"/>
      <c r="AJ73" s="972"/>
      <c r="AK73" s="972">
        <v>14</v>
      </c>
      <c r="AL73" s="972"/>
      <c r="AM73" s="972"/>
      <c r="AN73" s="972"/>
      <c r="AO73" s="972"/>
      <c r="AP73" s="972">
        <v>0</v>
      </c>
      <c r="AQ73" s="972"/>
      <c r="AR73" s="972"/>
      <c r="AS73" s="972"/>
      <c r="AT73" s="972"/>
      <c r="AU73" s="972">
        <v>0</v>
      </c>
      <c r="AV73" s="972"/>
      <c r="AW73" s="972"/>
      <c r="AX73" s="972"/>
      <c r="AY73" s="972"/>
      <c r="AZ73" s="973"/>
      <c r="BA73" s="973"/>
      <c r="BB73" s="973"/>
      <c r="BC73" s="973"/>
      <c r="BD73" s="974"/>
      <c r="BE73" s="228"/>
      <c r="BF73" s="228"/>
      <c r="BG73" s="228"/>
      <c r="BH73" s="228"/>
      <c r="BI73" s="228"/>
      <c r="BJ73" s="228"/>
      <c r="BK73" s="228"/>
      <c r="BL73" s="228"/>
      <c r="BM73" s="228"/>
      <c r="BN73" s="228"/>
      <c r="BO73" s="228"/>
      <c r="BP73" s="228"/>
      <c r="BQ73" s="225">
        <v>67</v>
      </c>
      <c r="BR73" s="230"/>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8"/>
    </row>
    <row r="74" spans="1:131" ht="26.25" customHeight="1" x14ac:dyDescent="0.15">
      <c r="A74" s="225">
        <v>7</v>
      </c>
      <c r="B74" s="975" t="s">
        <v>556</v>
      </c>
      <c r="C74" s="976"/>
      <c r="D74" s="976"/>
      <c r="E74" s="976"/>
      <c r="F74" s="976"/>
      <c r="G74" s="976"/>
      <c r="H74" s="976"/>
      <c r="I74" s="976"/>
      <c r="J74" s="976"/>
      <c r="K74" s="976"/>
      <c r="L74" s="976"/>
      <c r="M74" s="976"/>
      <c r="N74" s="976"/>
      <c r="O74" s="976"/>
      <c r="P74" s="977"/>
      <c r="Q74" s="978">
        <v>1514</v>
      </c>
      <c r="R74" s="972"/>
      <c r="S74" s="972"/>
      <c r="T74" s="972"/>
      <c r="U74" s="972"/>
      <c r="V74" s="972">
        <v>1513</v>
      </c>
      <c r="W74" s="972"/>
      <c r="X74" s="972"/>
      <c r="Y74" s="972"/>
      <c r="Z74" s="972"/>
      <c r="AA74" s="972">
        <v>1</v>
      </c>
      <c r="AB74" s="972"/>
      <c r="AC74" s="972"/>
      <c r="AD74" s="972"/>
      <c r="AE74" s="972"/>
      <c r="AF74" s="972">
        <v>1</v>
      </c>
      <c r="AG74" s="972"/>
      <c r="AH74" s="972"/>
      <c r="AI74" s="972"/>
      <c r="AJ74" s="972"/>
      <c r="AK74" s="972">
        <v>0</v>
      </c>
      <c r="AL74" s="972"/>
      <c r="AM74" s="972"/>
      <c r="AN74" s="972"/>
      <c r="AO74" s="972"/>
      <c r="AP74" s="972">
        <v>0</v>
      </c>
      <c r="AQ74" s="972"/>
      <c r="AR74" s="972"/>
      <c r="AS74" s="972"/>
      <c r="AT74" s="972"/>
      <c r="AU74" s="972">
        <v>0</v>
      </c>
      <c r="AV74" s="972"/>
      <c r="AW74" s="972"/>
      <c r="AX74" s="972"/>
      <c r="AY74" s="972"/>
      <c r="AZ74" s="973"/>
      <c r="BA74" s="973"/>
      <c r="BB74" s="973"/>
      <c r="BC74" s="973"/>
      <c r="BD74" s="974"/>
      <c r="BE74" s="228"/>
      <c r="BF74" s="228"/>
      <c r="BG74" s="228"/>
      <c r="BH74" s="228"/>
      <c r="BI74" s="228"/>
      <c r="BJ74" s="228"/>
      <c r="BK74" s="228"/>
      <c r="BL74" s="228"/>
      <c r="BM74" s="228"/>
      <c r="BN74" s="228"/>
      <c r="BO74" s="228"/>
      <c r="BP74" s="228"/>
      <c r="BQ74" s="225">
        <v>68</v>
      </c>
      <c r="BR74" s="230"/>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8"/>
    </row>
    <row r="75" spans="1:131" ht="26.25" customHeight="1" x14ac:dyDescent="0.15">
      <c r="A75" s="225">
        <v>8</v>
      </c>
      <c r="B75" s="975" t="s">
        <v>557</v>
      </c>
      <c r="C75" s="976"/>
      <c r="D75" s="976"/>
      <c r="E75" s="976"/>
      <c r="F75" s="976"/>
      <c r="G75" s="976"/>
      <c r="H75" s="976"/>
      <c r="I75" s="976"/>
      <c r="J75" s="976"/>
      <c r="K75" s="976"/>
      <c r="L75" s="976"/>
      <c r="M75" s="976"/>
      <c r="N75" s="976"/>
      <c r="O75" s="976"/>
      <c r="P75" s="977"/>
      <c r="Q75" s="979">
        <v>2</v>
      </c>
      <c r="R75" s="980"/>
      <c r="S75" s="980"/>
      <c r="T75" s="980"/>
      <c r="U75" s="981"/>
      <c r="V75" s="982">
        <v>0</v>
      </c>
      <c r="W75" s="980"/>
      <c r="X75" s="980"/>
      <c r="Y75" s="980"/>
      <c r="Z75" s="981"/>
      <c r="AA75" s="982">
        <v>2</v>
      </c>
      <c r="AB75" s="980"/>
      <c r="AC75" s="980"/>
      <c r="AD75" s="980"/>
      <c r="AE75" s="981"/>
      <c r="AF75" s="982">
        <v>2</v>
      </c>
      <c r="AG75" s="980"/>
      <c r="AH75" s="980"/>
      <c r="AI75" s="980"/>
      <c r="AJ75" s="981"/>
      <c r="AK75" s="982">
        <v>0</v>
      </c>
      <c r="AL75" s="980"/>
      <c r="AM75" s="980"/>
      <c r="AN75" s="980"/>
      <c r="AO75" s="981"/>
      <c r="AP75" s="982">
        <v>0</v>
      </c>
      <c r="AQ75" s="980"/>
      <c r="AR75" s="980"/>
      <c r="AS75" s="980"/>
      <c r="AT75" s="981"/>
      <c r="AU75" s="982">
        <v>0</v>
      </c>
      <c r="AV75" s="980"/>
      <c r="AW75" s="980"/>
      <c r="AX75" s="980"/>
      <c r="AY75" s="981"/>
      <c r="AZ75" s="973"/>
      <c r="BA75" s="973"/>
      <c r="BB75" s="973"/>
      <c r="BC75" s="973"/>
      <c r="BD75" s="974"/>
      <c r="BE75" s="228"/>
      <c r="BF75" s="228"/>
      <c r="BG75" s="228"/>
      <c r="BH75" s="228"/>
      <c r="BI75" s="228"/>
      <c r="BJ75" s="228"/>
      <c r="BK75" s="228"/>
      <c r="BL75" s="228"/>
      <c r="BM75" s="228"/>
      <c r="BN75" s="228"/>
      <c r="BO75" s="228"/>
      <c r="BP75" s="228"/>
      <c r="BQ75" s="225">
        <v>69</v>
      </c>
      <c r="BR75" s="230"/>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8"/>
    </row>
    <row r="76" spans="1:131" ht="26.25" customHeight="1" x14ac:dyDescent="0.15">
      <c r="A76" s="225">
        <v>9</v>
      </c>
      <c r="B76" s="975" t="s">
        <v>558</v>
      </c>
      <c r="C76" s="976"/>
      <c r="D76" s="976"/>
      <c r="E76" s="976"/>
      <c r="F76" s="976"/>
      <c r="G76" s="976"/>
      <c r="H76" s="976"/>
      <c r="I76" s="976"/>
      <c r="J76" s="976"/>
      <c r="K76" s="976"/>
      <c r="L76" s="976"/>
      <c r="M76" s="976"/>
      <c r="N76" s="976"/>
      <c r="O76" s="976"/>
      <c r="P76" s="977"/>
      <c r="Q76" s="979">
        <v>53</v>
      </c>
      <c r="R76" s="980"/>
      <c r="S76" s="980"/>
      <c r="T76" s="980"/>
      <c r="U76" s="981"/>
      <c r="V76" s="982">
        <v>29</v>
      </c>
      <c r="W76" s="980"/>
      <c r="X76" s="980"/>
      <c r="Y76" s="980"/>
      <c r="Z76" s="981"/>
      <c r="AA76" s="982">
        <v>24</v>
      </c>
      <c r="AB76" s="980"/>
      <c r="AC76" s="980"/>
      <c r="AD76" s="980"/>
      <c r="AE76" s="981"/>
      <c r="AF76" s="982">
        <v>24</v>
      </c>
      <c r="AG76" s="980"/>
      <c r="AH76" s="980"/>
      <c r="AI76" s="980"/>
      <c r="AJ76" s="981"/>
      <c r="AK76" s="982">
        <v>0</v>
      </c>
      <c r="AL76" s="980"/>
      <c r="AM76" s="980"/>
      <c r="AN76" s="980"/>
      <c r="AO76" s="981"/>
      <c r="AP76" s="982">
        <v>0</v>
      </c>
      <c r="AQ76" s="980"/>
      <c r="AR76" s="980"/>
      <c r="AS76" s="980"/>
      <c r="AT76" s="981"/>
      <c r="AU76" s="982">
        <v>0</v>
      </c>
      <c r="AV76" s="980"/>
      <c r="AW76" s="980"/>
      <c r="AX76" s="980"/>
      <c r="AY76" s="981"/>
      <c r="AZ76" s="973"/>
      <c r="BA76" s="973"/>
      <c r="BB76" s="973"/>
      <c r="BC76" s="973"/>
      <c r="BD76" s="974"/>
      <c r="BE76" s="228"/>
      <c r="BF76" s="228"/>
      <c r="BG76" s="228"/>
      <c r="BH76" s="228"/>
      <c r="BI76" s="228"/>
      <c r="BJ76" s="228"/>
      <c r="BK76" s="228"/>
      <c r="BL76" s="228"/>
      <c r="BM76" s="228"/>
      <c r="BN76" s="228"/>
      <c r="BO76" s="228"/>
      <c r="BP76" s="228"/>
      <c r="BQ76" s="225">
        <v>70</v>
      </c>
      <c r="BR76" s="230"/>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8"/>
    </row>
    <row r="77" spans="1:131" ht="26.25" customHeight="1" x14ac:dyDescent="0.15">
      <c r="A77" s="225">
        <v>10</v>
      </c>
      <c r="B77" s="975" t="s">
        <v>559</v>
      </c>
      <c r="C77" s="976"/>
      <c r="D77" s="976"/>
      <c r="E77" s="976"/>
      <c r="F77" s="976"/>
      <c r="G77" s="976"/>
      <c r="H77" s="976"/>
      <c r="I77" s="976"/>
      <c r="J77" s="976"/>
      <c r="K77" s="976"/>
      <c r="L77" s="976"/>
      <c r="M77" s="976"/>
      <c r="N77" s="976"/>
      <c r="O77" s="976"/>
      <c r="P77" s="977"/>
      <c r="Q77" s="979">
        <v>43</v>
      </c>
      <c r="R77" s="980"/>
      <c r="S77" s="980"/>
      <c r="T77" s="980"/>
      <c r="U77" s="981"/>
      <c r="V77" s="982">
        <v>42</v>
      </c>
      <c r="W77" s="980"/>
      <c r="X77" s="980"/>
      <c r="Y77" s="980"/>
      <c r="Z77" s="981"/>
      <c r="AA77" s="982">
        <v>1</v>
      </c>
      <c r="AB77" s="980"/>
      <c r="AC77" s="980"/>
      <c r="AD77" s="980"/>
      <c r="AE77" s="981"/>
      <c r="AF77" s="982">
        <v>1</v>
      </c>
      <c r="AG77" s="980"/>
      <c r="AH77" s="980"/>
      <c r="AI77" s="980"/>
      <c r="AJ77" s="981"/>
      <c r="AK77" s="982">
        <v>0</v>
      </c>
      <c r="AL77" s="980"/>
      <c r="AM77" s="980"/>
      <c r="AN77" s="980"/>
      <c r="AO77" s="981"/>
      <c r="AP77" s="982">
        <v>0</v>
      </c>
      <c r="AQ77" s="980"/>
      <c r="AR77" s="980"/>
      <c r="AS77" s="980"/>
      <c r="AT77" s="981"/>
      <c r="AU77" s="982">
        <v>0</v>
      </c>
      <c r="AV77" s="980"/>
      <c r="AW77" s="980"/>
      <c r="AX77" s="980"/>
      <c r="AY77" s="981"/>
      <c r="AZ77" s="973"/>
      <c r="BA77" s="973"/>
      <c r="BB77" s="973"/>
      <c r="BC77" s="973"/>
      <c r="BD77" s="974"/>
      <c r="BE77" s="228"/>
      <c r="BF77" s="228"/>
      <c r="BG77" s="228"/>
      <c r="BH77" s="228"/>
      <c r="BI77" s="228"/>
      <c r="BJ77" s="228"/>
      <c r="BK77" s="228"/>
      <c r="BL77" s="228"/>
      <c r="BM77" s="228"/>
      <c r="BN77" s="228"/>
      <c r="BO77" s="228"/>
      <c r="BP77" s="228"/>
      <c r="BQ77" s="225">
        <v>71</v>
      </c>
      <c r="BR77" s="230"/>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8"/>
    </row>
    <row r="78" spans="1:131" ht="26.25" customHeight="1" x14ac:dyDescent="0.15">
      <c r="A78" s="225">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8"/>
      <c r="BF78" s="228"/>
      <c r="BG78" s="228"/>
      <c r="BH78" s="228"/>
      <c r="BI78" s="228"/>
      <c r="BJ78" s="218"/>
      <c r="BK78" s="218"/>
      <c r="BL78" s="218"/>
      <c r="BM78" s="218"/>
      <c r="BN78" s="218"/>
      <c r="BO78" s="228"/>
      <c r="BP78" s="228"/>
      <c r="BQ78" s="225">
        <v>72</v>
      </c>
      <c r="BR78" s="230"/>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8"/>
    </row>
    <row r="79" spans="1:131" ht="26.25" customHeight="1" x14ac:dyDescent="0.15">
      <c r="A79" s="225">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8"/>
      <c r="BF79" s="228"/>
      <c r="BG79" s="228"/>
      <c r="BH79" s="228"/>
      <c r="BI79" s="228"/>
      <c r="BJ79" s="218"/>
      <c r="BK79" s="218"/>
      <c r="BL79" s="218"/>
      <c r="BM79" s="218"/>
      <c r="BN79" s="218"/>
      <c r="BO79" s="228"/>
      <c r="BP79" s="228"/>
      <c r="BQ79" s="225">
        <v>73</v>
      </c>
      <c r="BR79" s="230"/>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8"/>
    </row>
    <row r="80" spans="1:131" ht="26.25" customHeight="1" x14ac:dyDescent="0.15">
      <c r="A80" s="225">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8"/>
      <c r="BF80" s="228"/>
      <c r="BG80" s="228"/>
      <c r="BH80" s="228"/>
      <c r="BI80" s="228"/>
      <c r="BJ80" s="228"/>
      <c r="BK80" s="228"/>
      <c r="BL80" s="228"/>
      <c r="BM80" s="228"/>
      <c r="BN80" s="228"/>
      <c r="BO80" s="228"/>
      <c r="BP80" s="228"/>
      <c r="BQ80" s="225">
        <v>74</v>
      </c>
      <c r="BR80" s="230"/>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8"/>
    </row>
    <row r="81" spans="1:131" ht="26.25" customHeight="1" x14ac:dyDescent="0.15">
      <c r="A81" s="225">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8"/>
      <c r="BF81" s="228"/>
      <c r="BG81" s="228"/>
      <c r="BH81" s="228"/>
      <c r="BI81" s="228"/>
      <c r="BJ81" s="228"/>
      <c r="BK81" s="228"/>
      <c r="BL81" s="228"/>
      <c r="BM81" s="228"/>
      <c r="BN81" s="228"/>
      <c r="BO81" s="228"/>
      <c r="BP81" s="228"/>
      <c r="BQ81" s="225">
        <v>75</v>
      </c>
      <c r="BR81" s="230"/>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8"/>
    </row>
    <row r="82" spans="1:131" ht="26.25" customHeight="1" x14ac:dyDescent="0.15">
      <c r="A82" s="225">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8"/>
      <c r="BF82" s="228"/>
      <c r="BG82" s="228"/>
      <c r="BH82" s="228"/>
      <c r="BI82" s="228"/>
      <c r="BJ82" s="228"/>
      <c r="BK82" s="228"/>
      <c r="BL82" s="228"/>
      <c r="BM82" s="228"/>
      <c r="BN82" s="228"/>
      <c r="BO82" s="228"/>
      <c r="BP82" s="228"/>
      <c r="BQ82" s="225">
        <v>76</v>
      </c>
      <c r="BR82" s="230"/>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8"/>
    </row>
    <row r="83" spans="1:131" ht="26.25" customHeight="1" x14ac:dyDescent="0.15">
      <c r="A83" s="225">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8"/>
      <c r="BF83" s="228"/>
      <c r="BG83" s="228"/>
      <c r="BH83" s="228"/>
      <c r="BI83" s="228"/>
      <c r="BJ83" s="228"/>
      <c r="BK83" s="228"/>
      <c r="BL83" s="228"/>
      <c r="BM83" s="228"/>
      <c r="BN83" s="228"/>
      <c r="BO83" s="228"/>
      <c r="BP83" s="228"/>
      <c r="BQ83" s="225">
        <v>77</v>
      </c>
      <c r="BR83" s="230"/>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8"/>
    </row>
    <row r="84" spans="1:131" ht="26.25" customHeight="1" x14ac:dyDescent="0.15">
      <c r="A84" s="225">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8"/>
      <c r="BF84" s="228"/>
      <c r="BG84" s="228"/>
      <c r="BH84" s="228"/>
      <c r="BI84" s="228"/>
      <c r="BJ84" s="228"/>
      <c r="BK84" s="228"/>
      <c r="BL84" s="228"/>
      <c r="BM84" s="228"/>
      <c r="BN84" s="228"/>
      <c r="BO84" s="228"/>
      <c r="BP84" s="228"/>
      <c r="BQ84" s="225">
        <v>78</v>
      </c>
      <c r="BR84" s="230"/>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8"/>
    </row>
    <row r="85" spans="1:131" ht="26.25" customHeight="1" x14ac:dyDescent="0.15">
      <c r="A85" s="225">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8"/>
      <c r="BF85" s="228"/>
      <c r="BG85" s="228"/>
      <c r="BH85" s="228"/>
      <c r="BI85" s="228"/>
      <c r="BJ85" s="228"/>
      <c r="BK85" s="228"/>
      <c r="BL85" s="228"/>
      <c r="BM85" s="228"/>
      <c r="BN85" s="228"/>
      <c r="BO85" s="228"/>
      <c r="BP85" s="228"/>
      <c r="BQ85" s="225">
        <v>79</v>
      </c>
      <c r="BR85" s="230"/>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8"/>
    </row>
    <row r="86" spans="1:131" ht="26.25" customHeight="1" x14ac:dyDescent="0.15">
      <c r="A86" s="225">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8"/>
      <c r="BF86" s="228"/>
      <c r="BG86" s="228"/>
      <c r="BH86" s="228"/>
      <c r="BI86" s="228"/>
      <c r="BJ86" s="228"/>
      <c r="BK86" s="228"/>
      <c r="BL86" s="228"/>
      <c r="BM86" s="228"/>
      <c r="BN86" s="228"/>
      <c r="BO86" s="228"/>
      <c r="BP86" s="228"/>
      <c r="BQ86" s="225">
        <v>80</v>
      </c>
      <c r="BR86" s="230"/>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8"/>
    </row>
    <row r="87" spans="1:131" ht="26.25" customHeight="1" x14ac:dyDescent="0.15">
      <c r="A87" s="231">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8"/>
      <c r="BF87" s="228"/>
      <c r="BG87" s="228"/>
      <c r="BH87" s="228"/>
      <c r="BI87" s="228"/>
      <c r="BJ87" s="228"/>
      <c r="BK87" s="228"/>
      <c r="BL87" s="228"/>
      <c r="BM87" s="228"/>
      <c r="BN87" s="228"/>
      <c r="BO87" s="228"/>
      <c r="BP87" s="228"/>
      <c r="BQ87" s="225">
        <v>81</v>
      </c>
      <c r="BR87" s="230"/>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8"/>
    </row>
    <row r="88" spans="1:131" ht="26.25" customHeight="1" thickBot="1" x14ac:dyDescent="0.2">
      <c r="A88" s="227" t="s">
        <v>377</v>
      </c>
      <c r="B88" s="938" t="s">
        <v>401</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7858</v>
      </c>
      <c r="AG88" s="960"/>
      <c r="AH88" s="960"/>
      <c r="AI88" s="960"/>
      <c r="AJ88" s="960"/>
      <c r="AK88" s="964"/>
      <c r="AL88" s="964"/>
      <c r="AM88" s="964"/>
      <c r="AN88" s="964"/>
      <c r="AO88" s="964"/>
      <c r="AP88" s="960">
        <v>4197</v>
      </c>
      <c r="AQ88" s="960"/>
      <c r="AR88" s="960"/>
      <c r="AS88" s="960"/>
      <c r="AT88" s="960"/>
      <c r="AU88" s="960">
        <v>48</v>
      </c>
      <c r="AV88" s="960"/>
      <c r="AW88" s="960"/>
      <c r="AX88" s="960"/>
      <c r="AY88" s="960"/>
      <c r="AZ88" s="961"/>
      <c r="BA88" s="961"/>
      <c r="BB88" s="961"/>
      <c r="BC88" s="961"/>
      <c r="BD88" s="962"/>
      <c r="BE88" s="228"/>
      <c r="BF88" s="228"/>
      <c r="BG88" s="228"/>
      <c r="BH88" s="228"/>
      <c r="BI88" s="228"/>
      <c r="BJ88" s="228"/>
      <c r="BK88" s="228"/>
      <c r="BL88" s="228"/>
      <c r="BM88" s="228"/>
      <c r="BN88" s="228"/>
      <c r="BO88" s="228"/>
      <c r="BP88" s="228"/>
      <c r="BQ88" s="225">
        <v>82</v>
      </c>
      <c r="BR88" s="230"/>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8"/>
    </row>
    <row r="89" spans="1:131" ht="26.25" hidden="1" customHeight="1" x14ac:dyDescent="0.15">
      <c r="A89" s="232"/>
      <c r="B89" s="233"/>
      <c r="C89" s="233"/>
      <c r="D89" s="233"/>
      <c r="E89" s="233"/>
      <c r="F89" s="233"/>
      <c r="G89" s="233"/>
      <c r="H89" s="233"/>
      <c r="I89" s="233"/>
      <c r="J89" s="233"/>
      <c r="K89" s="233"/>
      <c r="L89" s="233"/>
      <c r="M89" s="233"/>
      <c r="N89" s="233"/>
      <c r="O89" s="233"/>
      <c r="P89" s="233"/>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5"/>
      <c r="BA89" s="235"/>
      <c r="BB89" s="235"/>
      <c r="BC89" s="235"/>
      <c r="BD89" s="235"/>
      <c r="BE89" s="228"/>
      <c r="BF89" s="228"/>
      <c r="BG89" s="228"/>
      <c r="BH89" s="228"/>
      <c r="BI89" s="228"/>
      <c r="BJ89" s="228"/>
      <c r="BK89" s="228"/>
      <c r="BL89" s="228"/>
      <c r="BM89" s="228"/>
      <c r="BN89" s="228"/>
      <c r="BO89" s="228"/>
      <c r="BP89" s="228"/>
      <c r="BQ89" s="225">
        <v>83</v>
      </c>
      <c r="BR89" s="230"/>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8"/>
    </row>
    <row r="90" spans="1:131" ht="26.25" hidden="1" customHeight="1" x14ac:dyDescent="0.15">
      <c r="A90" s="232"/>
      <c r="B90" s="233"/>
      <c r="C90" s="233"/>
      <c r="D90" s="233"/>
      <c r="E90" s="233"/>
      <c r="F90" s="233"/>
      <c r="G90" s="233"/>
      <c r="H90" s="233"/>
      <c r="I90" s="233"/>
      <c r="J90" s="233"/>
      <c r="K90" s="233"/>
      <c r="L90" s="233"/>
      <c r="M90" s="233"/>
      <c r="N90" s="233"/>
      <c r="O90" s="233"/>
      <c r="P90" s="233"/>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5"/>
      <c r="BA90" s="235"/>
      <c r="BB90" s="235"/>
      <c r="BC90" s="235"/>
      <c r="BD90" s="235"/>
      <c r="BE90" s="228"/>
      <c r="BF90" s="228"/>
      <c r="BG90" s="228"/>
      <c r="BH90" s="228"/>
      <c r="BI90" s="228"/>
      <c r="BJ90" s="228"/>
      <c r="BK90" s="228"/>
      <c r="BL90" s="228"/>
      <c r="BM90" s="228"/>
      <c r="BN90" s="228"/>
      <c r="BO90" s="228"/>
      <c r="BP90" s="228"/>
      <c r="BQ90" s="225">
        <v>84</v>
      </c>
      <c r="BR90" s="230"/>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8"/>
    </row>
    <row r="91" spans="1:131" ht="26.25" hidden="1" customHeight="1" x14ac:dyDescent="0.15">
      <c r="A91" s="232"/>
      <c r="B91" s="233"/>
      <c r="C91" s="233"/>
      <c r="D91" s="233"/>
      <c r="E91" s="233"/>
      <c r="F91" s="233"/>
      <c r="G91" s="233"/>
      <c r="H91" s="233"/>
      <c r="I91" s="233"/>
      <c r="J91" s="233"/>
      <c r="K91" s="233"/>
      <c r="L91" s="233"/>
      <c r="M91" s="233"/>
      <c r="N91" s="233"/>
      <c r="O91" s="233"/>
      <c r="P91" s="233"/>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5"/>
      <c r="BA91" s="235"/>
      <c r="BB91" s="235"/>
      <c r="BC91" s="235"/>
      <c r="BD91" s="235"/>
      <c r="BE91" s="228"/>
      <c r="BF91" s="228"/>
      <c r="BG91" s="228"/>
      <c r="BH91" s="228"/>
      <c r="BI91" s="228"/>
      <c r="BJ91" s="228"/>
      <c r="BK91" s="228"/>
      <c r="BL91" s="228"/>
      <c r="BM91" s="228"/>
      <c r="BN91" s="228"/>
      <c r="BO91" s="228"/>
      <c r="BP91" s="228"/>
      <c r="BQ91" s="225">
        <v>85</v>
      </c>
      <c r="BR91" s="230"/>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8"/>
    </row>
    <row r="92" spans="1:131" ht="26.25" hidden="1" customHeight="1" x14ac:dyDescent="0.15">
      <c r="A92" s="232"/>
      <c r="B92" s="233"/>
      <c r="C92" s="233"/>
      <c r="D92" s="233"/>
      <c r="E92" s="233"/>
      <c r="F92" s="233"/>
      <c r="G92" s="233"/>
      <c r="H92" s="233"/>
      <c r="I92" s="233"/>
      <c r="J92" s="233"/>
      <c r="K92" s="233"/>
      <c r="L92" s="233"/>
      <c r="M92" s="233"/>
      <c r="N92" s="233"/>
      <c r="O92" s="233"/>
      <c r="P92" s="233"/>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5"/>
      <c r="BA92" s="235"/>
      <c r="BB92" s="235"/>
      <c r="BC92" s="235"/>
      <c r="BD92" s="235"/>
      <c r="BE92" s="228"/>
      <c r="BF92" s="228"/>
      <c r="BG92" s="228"/>
      <c r="BH92" s="228"/>
      <c r="BI92" s="228"/>
      <c r="BJ92" s="228"/>
      <c r="BK92" s="228"/>
      <c r="BL92" s="228"/>
      <c r="BM92" s="228"/>
      <c r="BN92" s="228"/>
      <c r="BO92" s="228"/>
      <c r="BP92" s="228"/>
      <c r="BQ92" s="225">
        <v>86</v>
      </c>
      <c r="BR92" s="230"/>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8"/>
    </row>
    <row r="93" spans="1:131" ht="26.25" hidden="1" customHeight="1" x14ac:dyDescent="0.15">
      <c r="A93" s="232"/>
      <c r="B93" s="233"/>
      <c r="C93" s="233"/>
      <c r="D93" s="233"/>
      <c r="E93" s="233"/>
      <c r="F93" s="233"/>
      <c r="G93" s="233"/>
      <c r="H93" s="233"/>
      <c r="I93" s="233"/>
      <c r="J93" s="233"/>
      <c r="K93" s="233"/>
      <c r="L93" s="233"/>
      <c r="M93" s="233"/>
      <c r="N93" s="233"/>
      <c r="O93" s="233"/>
      <c r="P93" s="233"/>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5"/>
      <c r="BA93" s="235"/>
      <c r="BB93" s="235"/>
      <c r="BC93" s="235"/>
      <c r="BD93" s="235"/>
      <c r="BE93" s="228"/>
      <c r="BF93" s="228"/>
      <c r="BG93" s="228"/>
      <c r="BH93" s="228"/>
      <c r="BI93" s="228"/>
      <c r="BJ93" s="228"/>
      <c r="BK93" s="228"/>
      <c r="BL93" s="228"/>
      <c r="BM93" s="228"/>
      <c r="BN93" s="228"/>
      <c r="BO93" s="228"/>
      <c r="BP93" s="228"/>
      <c r="BQ93" s="225">
        <v>87</v>
      </c>
      <c r="BR93" s="230"/>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8"/>
    </row>
    <row r="94" spans="1:131" ht="26.25" hidden="1" customHeight="1" x14ac:dyDescent="0.15">
      <c r="A94" s="232"/>
      <c r="B94" s="233"/>
      <c r="C94" s="233"/>
      <c r="D94" s="233"/>
      <c r="E94" s="233"/>
      <c r="F94" s="233"/>
      <c r="G94" s="233"/>
      <c r="H94" s="233"/>
      <c r="I94" s="233"/>
      <c r="J94" s="233"/>
      <c r="K94" s="233"/>
      <c r="L94" s="233"/>
      <c r="M94" s="233"/>
      <c r="N94" s="233"/>
      <c r="O94" s="233"/>
      <c r="P94" s="233"/>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5"/>
      <c r="BA94" s="235"/>
      <c r="BB94" s="235"/>
      <c r="BC94" s="235"/>
      <c r="BD94" s="235"/>
      <c r="BE94" s="228"/>
      <c r="BF94" s="228"/>
      <c r="BG94" s="228"/>
      <c r="BH94" s="228"/>
      <c r="BI94" s="228"/>
      <c r="BJ94" s="228"/>
      <c r="BK94" s="228"/>
      <c r="BL94" s="228"/>
      <c r="BM94" s="228"/>
      <c r="BN94" s="228"/>
      <c r="BO94" s="228"/>
      <c r="BP94" s="228"/>
      <c r="BQ94" s="225">
        <v>88</v>
      </c>
      <c r="BR94" s="230"/>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8"/>
    </row>
    <row r="95" spans="1:131" ht="26.25" hidden="1" customHeight="1" x14ac:dyDescent="0.15">
      <c r="A95" s="232"/>
      <c r="B95" s="233"/>
      <c r="C95" s="233"/>
      <c r="D95" s="233"/>
      <c r="E95" s="233"/>
      <c r="F95" s="233"/>
      <c r="G95" s="233"/>
      <c r="H95" s="233"/>
      <c r="I95" s="233"/>
      <c r="J95" s="233"/>
      <c r="K95" s="233"/>
      <c r="L95" s="233"/>
      <c r="M95" s="233"/>
      <c r="N95" s="233"/>
      <c r="O95" s="233"/>
      <c r="P95" s="233"/>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5"/>
      <c r="BA95" s="235"/>
      <c r="BB95" s="235"/>
      <c r="BC95" s="235"/>
      <c r="BD95" s="235"/>
      <c r="BE95" s="228"/>
      <c r="BF95" s="228"/>
      <c r="BG95" s="228"/>
      <c r="BH95" s="228"/>
      <c r="BI95" s="228"/>
      <c r="BJ95" s="228"/>
      <c r="BK95" s="228"/>
      <c r="BL95" s="228"/>
      <c r="BM95" s="228"/>
      <c r="BN95" s="228"/>
      <c r="BO95" s="228"/>
      <c r="BP95" s="228"/>
      <c r="BQ95" s="225">
        <v>89</v>
      </c>
      <c r="BR95" s="230"/>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8"/>
    </row>
    <row r="96" spans="1:131" ht="26.25" hidden="1" customHeight="1" x14ac:dyDescent="0.15">
      <c r="A96" s="232"/>
      <c r="B96" s="233"/>
      <c r="C96" s="233"/>
      <c r="D96" s="233"/>
      <c r="E96" s="233"/>
      <c r="F96" s="233"/>
      <c r="G96" s="233"/>
      <c r="H96" s="233"/>
      <c r="I96" s="233"/>
      <c r="J96" s="233"/>
      <c r="K96" s="233"/>
      <c r="L96" s="233"/>
      <c r="M96" s="233"/>
      <c r="N96" s="233"/>
      <c r="O96" s="233"/>
      <c r="P96" s="233"/>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5"/>
      <c r="BA96" s="235"/>
      <c r="BB96" s="235"/>
      <c r="BC96" s="235"/>
      <c r="BD96" s="235"/>
      <c r="BE96" s="228"/>
      <c r="BF96" s="228"/>
      <c r="BG96" s="228"/>
      <c r="BH96" s="228"/>
      <c r="BI96" s="228"/>
      <c r="BJ96" s="228"/>
      <c r="BK96" s="228"/>
      <c r="BL96" s="228"/>
      <c r="BM96" s="228"/>
      <c r="BN96" s="228"/>
      <c r="BO96" s="228"/>
      <c r="BP96" s="228"/>
      <c r="BQ96" s="225">
        <v>90</v>
      </c>
      <c r="BR96" s="230"/>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8"/>
    </row>
    <row r="97" spans="1:131" ht="26.25" hidden="1" customHeight="1" x14ac:dyDescent="0.15">
      <c r="A97" s="232"/>
      <c r="B97" s="233"/>
      <c r="C97" s="233"/>
      <c r="D97" s="233"/>
      <c r="E97" s="233"/>
      <c r="F97" s="233"/>
      <c r="G97" s="233"/>
      <c r="H97" s="233"/>
      <c r="I97" s="233"/>
      <c r="J97" s="233"/>
      <c r="K97" s="233"/>
      <c r="L97" s="233"/>
      <c r="M97" s="233"/>
      <c r="N97" s="233"/>
      <c r="O97" s="233"/>
      <c r="P97" s="233"/>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5"/>
      <c r="BA97" s="235"/>
      <c r="BB97" s="235"/>
      <c r="BC97" s="235"/>
      <c r="BD97" s="235"/>
      <c r="BE97" s="228"/>
      <c r="BF97" s="228"/>
      <c r="BG97" s="228"/>
      <c r="BH97" s="228"/>
      <c r="BI97" s="228"/>
      <c r="BJ97" s="228"/>
      <c r="BK97" s="228"/>
      <c r="BL97" s="228"/>
      <c r="BM97" s="228"/>
      <c r="BN97" s="228"/>
      <c r="BO97" s="228"/>
      <c r="BP97" s="228"/>
      <c r="BQ97" s="225">
        <v>91</v>
      </c>
      <c r="BR97" s="230"/>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8"/>
    </row>
    <row r="98" spans="1:131" ht="26.25" hidden="1" customHeight="1" x14ac:dyDescent="0.15">
      <c r="A98" s="232"/>
      <c r="B98" s="233"/>
      <c r="C98" s="233"/>
      <c r="D98" s="233"/>
      <c r="E98" s="233"/>
      <c r="F98" s="233"/>
      <c r="G98" s="233"/>
      <c r="H98" s="233"/>
      <c r="I98" s="233"/>
      <c r="J98" s="233"/>
      <c r="K98" s="233"/>
      <c r="L98" s="233"/>
      <c r="M98" s="233"/>
      <c r="N98" s="233"/>
      <c r="O98" s="233"/>
      <c r="P98" s="233"/>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5"/>
      <c r="BA98" s="235"/>
      <c r="BB98" s="235"/>
      <c r="BC98" s="235"/>
      <c r="BD98" s="235"/>
      <c r="BE98" s="228"/>
      <c r="BF98" s="228"/>
      <c r="BG98" s="228"/>
      <c r="BH98" s="228"/>
      <c r="BI98" s="228"/>
      <c r="BJ98" s="228"/>
      <c r="BK98" s="228"/>
      <c r="BL98" s="228"/>
      <c r="BM98" s="228"/>
      <c r="BN98" s="228"/>
      <c r="BO98" s="228"/>
      <c r="BP98" s="228"/>
      <c r="BQ98" s="225">
        <v>92</v>
      </c>
      <c r="BR98" s="230"/>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8"/>
    </row>
    <row r="99" spans="1:131" ht="26.25" hidden="1" customHeight="1" x14ac:dyDescent="0.15">
      <c r="A99" s="232"/>
      <c r="B99" s="233"/>
      <c r="C99" s="233"/>
      <c r="D99" s="233"/>
      <c r="E99" s="233"/>
      <c r="F99" s="233"/>
      <c r="G99" s="233"/>
      <c r="H99" s="233"/>
      <c r="I99" s="233"/>
      <c r="J99" s="233"/>
      <c r="K99" s="233"/>
      <c r="L99" s="233"/>
      <c r="M99" s="233"/>
      <c r="N99" s="233"/>
      <c r="O99" s="233"/>
      <c r="P99" s="233"/>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5"/>
      <c r="BA99" s="235"/>
      <c r="BB99" s="235"/>
      <c r="BC99" s="235"/>
      <c r="BD99" s="235"/>
      <c r="BE99" s="228"/>
      <c r="BF99" s="228"/>
      <c r="BG99" s="228"/>
      <c r="BH99" s="228"/>
      <c r="BI99" s="228"/>
      <c r="BJ99" s="228"/>
      <c r="BK99" s="228"/>
      <c r="BL99" s="228"/>
      <c r="BM99" s="228"/>
      <c r="BN99" s="228"/>
      <c r="BO99" s="228"/>
      <c r="BP99" s="228"/>
      <c r="BQ99" s="225">
        <v>93</v>
      </c>
      <c r="BR99" s="230"/>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8"/>
    </row>
    <row r="100" spans="1:131" ht="26.25" hidden="1" customHeight="1" x14ac:dyDescent="0.15">
      <c r="A100" s="232"/>
      <c r="B100" s="233"/>
      <c r="C100" s="233"/>
      <c r="D100" s="233"/>
      <c r="E100" s="233"/>
      <c r="F100" s="233"/>
      <c r="G100" s="233"/>
      <c r="H100" s="233"/>
      <c r="I100" s="233"/>
      <c r="J100" s="233"/>
      <c r="K100" s="233"/>
      <c r="L100" s="233"/>
      <c r="M100" s="233"/>
      <c r="N100" s="233"/>
      <c r="O100" s="233"/>
      <c r="P100" s="233"/>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5"/>
      <c r="BA100" s="235"/>
      <c r="BB100" s="235"/>
      <c r="BC100" s="235"/>
      <c r="BD100" s="235"/>
      <c r="BE100" s="228"/>
      <c r="BF100" s="228"/>
      <c r="BG100" s="228"/>
      <c r="BH100" s="228"/>
      <c r="BI100" s="228"/>
      <c r="BJ100" s="228"/>
      <c r="BK100" s="228"/>
      <c r="BL100" s="228"/>
      <c r="BM100" s="228"/>
      <c r="BN100" s="228"/>
      <c r="BO100" s="228"/>
      <c r="BP100" s="228"/>
      <c r="BQ100" s="225">
        <v>94</v>
      </c>
      <c r="BR100" s="230"/>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8"/>
    </row>
    <row r="101" spans="1:131" ht="26.25" hidden="1" customHeight="1" x14ac:dyDescent="0.15">
      <c r="A101" s="232"/>
      <c r="B101" s="233"/>
      <c r="C101" s="233"/>
      <c r="D101" s="233"/>
      <c r="E101" s="233"/>
      <c r="F101" s="233"/>
      <c r="G101" s="233"/>
      <c r="H101" s="233"/>
      <c r="I101" s="233"/>
      <c r="J101" s="233"/>
      <c r="K101" s="233"/>
      <c r="L101" s="233"/>
      <c r="M101" s="233"/>
      <c r="N101" s="233"/>
      <c r="O101" s="233"/>
      <c r="P101" s="233"/>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5"/>
      <c r="BA101" s="235"/>
      <c r="BB101" s="235"/>
      <c r="BC101" s="235"/>
      <c r="BD101" s="235"/>
      <c r="BE101" s="228"/>
      <c r="BF101" s="228"/>
      <c r="BG101" s="228"/>
      <c r="BH101" s="228"/>
      <c r="BI101" s="228"/>
      <c r="BJ101" s="228"/>
      <c r="BK101" s="228"/>
      <c r="BL101" s="228"/>
      <c r="BM101" s="228"/>
      <c r="BN101" s="228"/>
      <c r="BO101" s="228"/>
      <c r="BP101" s="228"/>
      <c r="BQ101" s="225">
        <v>95</v>
      </c>
      <c r="BR101" s="230"/>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8"/>
    </row>
    <row r="102" spans="1:131" ht="26.25" customHeight="1" thickBot="1" x14ac:dyDescent="0.2">
      <c r="A102" s="232"/>
      <c r="B102" s="233"/>
      <c r="C102" s="233"/>
      <c r="D102" s="233"/>
      <c r="E102" s="233"/>
      <c r="F102" s="233"/>
      <c r="G102" s="233"/>
      <c r="H102" s="233"/>
      <c r="I102" s="233"/>
      <c r="J102" s="233"/>
      <c r="K102" s="233"/>
      <c r="L102" s="233"/>
      <c r="M102" s="233"/>
      <c r="N102" s="233"/>
      <c r="O102" s="233"/>
      <c r="P102" s="233"/>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5"/>
      <c r="BA102" s="235"/>
      <c r="BB102" s="235"/>
      <c r="BC102" s="235"/>
      <c r="BD102" s="235"/>
      <c r="BE102" s="228"/>
      <c r="BF102" s="228"/>
      <c r="BG102" s="228"/>
      <c r="BH102" s="228"/>
      <c r="BI102" s="228"/>
      <c r="BJ102" s="228"/>
      <c r="BK102" s="228"/>
      <c r="BL102" s="228"/>
      <c r="BM102" s="228"/>
      <c r="BN102" s="228"/>
      <c r="BO102" s="228"/>
      <c r="BP102" s="228"/>
      <c r="BQ102" s="227" t="s">
        <v>377</v>
      </c>
      <c r="BR102" s="938" t="s">
        <v>402</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v>86</v>
      </c>
      <c r="CS102" s="954"/>
      <c r="CT102" s="954"/>
      <c r="CU102" s="954"/>
      <c r="CV102" s="955"/>
      <c r="CW102" s="953">
        <v>13</v>
      </c>
      <c r="CX102" s="954"/>
      <c r="CY102" s="954"/>
      <c r="CZ102" s="954"/>
      <c r="DA102" s="955"/>
      <c r="DB102" s="953">
        <v>0</v>
      </c>
      <c r="DC102" s="954"/>
      <c r="DD102" s="954"/>
      <c r="DE102" s="954"/>
      <c r="DF102" s="955"/>
      <c r="DG102" s="953">
        <v>0</v>
      </c>
      <c r="DH102" s="954"/>
      <c r="DI102" s="954"/>
      <c r="DJ102" s="954"/>
      <c r="DK102" s="955"/>
      <c r="DL102" s="953">
        <v>0</v>
      </c>
      <c r="DM102" s="954"/>
      <c r="DN102" s="954"/>
      <c r="DO102" s="954"/>
      <c r="DP102" s="955"/>
      <c r="DQ102" s="953">
        <v>0</v>
      </c>
      <c r="DR102" s="954"/>
      <c r="DS102" s="954"/>
      <c r="DT102" s="954"/>
      <c r="DU102" s="955"/>
      <c r="DV102" s="938"/>
      <c r="DW102" s="939"/>
      <c r="DX102" s="939"/>
      <c r="DY102" s="939"/>
      <c r="DZ102" s="940"/>
      <c r="EA102" s="218"/>
    </row>
    <row r="103" spans="1:131" ht="26.25" customHeight="1" x14ac:dyDescent="0.15">
      <c r="A103" s="232"/>
      <c r="B103" s="233"/>
      <c r="C103" s="233"/>
      <c r="D103" s="233"/>
      <c r="E103" s="233"/>
      <c r="F103" s="233"/>
      <c r="G103" s="233"/>
      <c r="H103" s="233"/>
      <c r="I103" s="233"/>
      <c r="J103" s="233"/>
      <c r="K103" s="233"/>
      <c r="L103" s="233"/>
      <c r="M103" s="233"/>
      <c r="N103" s="233"/>
      <c r="O103" s="233"/>
      <c r="P103" s="233"/>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5"/>
      <c r="BA103" s="235"/>
      <c r="BB103" s="235"/>
      <c r="BC103" s="235"/>
      <c r="BD103" s="235"/>
      <c r="BE103" s="228"/>
      <c r="BF103" s="228"/>
      <c r="BG103" s="228"/>
      <c r="BH103" s="228"/>
      <c r="BI103" s="228"/>
      <c r="BJ103" s="228"/>
      <c r="BK103" s="228"/>
      <c r="BL103" s="228"/>
      <c r="BM103" s="228"/>
      <c r="BN103" s="228"/>
      <c r="BO103" s="228"/>
      <c r="BP103" s="228"/>
      <c r="BQ103" s="941" t="s">
        <v>403</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8"/>
    </row>
    <row r="104" spans="1:131" ht="26.25" customHeight="1" x14ac:dyDescent="0.15">
      <c r="A104" s="232"/>
      <c r="B104" s="233"/>
      <c r="C104" s="233"/>
      <c r="D104" s="233"/>
      <c r="E104" s="233"/>
      <c r="F104" s="233"/>
      <c r="G104" s="233"/>
      <c r="H104" s="233"/>
      <c r="I104" s="233"/>
      <c r="J104" s="233"/>
      <c r="K104" s="233"/>
      <c r="L104" s="233"/>
      <c r="M104" s="233"/>
      <c r="N104" s="233"/>
      <c r="O104" s="233"/>
      <c r="P104" s="233"/>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5"/>
      <c r="BA104" s="235"/>
      <c r="BB104" s="235"/>
      <c r="BC104" s="235"/>
      <c r="BD104" s="235"/>
      <c r="BE104" s="228"/>
      <c r="BF104" s="228"/>
      <c r="BG104" s="228"/>
      <c r="BH104" s="228"/>
      <c r="BI104" s="228"/>
      <c r="BJ104" s="228"/>
      <c r="BK104" s="228"/>
      <c r="BL104" s="228"/>
      <c r="BM104" s="228"/>
      <c r="BN104" s="228"/>
      <c r="BO104" s="228"/>
      <c r="BP104" s="228"/>
      <c r="BQ104" s="942" t="s">
        <v>404</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8"/>
    </row>
    <row r="105" spans="1:131" ht="11.25" customHeight="1" x14ac:dyDescent="0.15">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6" t="s">
        <v>405</v>
      </c>
      <c r="B107" s="237"/>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c r="AP107" s="237"/>
      <c r="AQ107" s="237"/>
      <c r="AR107" s="237"/>
      <c r="AS107" s="237"/>
      <c r="AT107" s="237"/>
      <c r="AU107" s="236" t="s">
        <v>406</v>
      </c>
      <c r="AV107" s="237"/>
      <c r="AW107" s="237"/>
      <c r="AX107" s="237"/>
      <c r="AY107" s="237"/>
      <c r="AZ107" s="237"/>
      <c r="BA107" s="237"/>
      <c r="BB107" s="237"/>
      <c r="BC107" s="237"/>
      <c r="BD107" s="237"/>
      <c r="BE107" s="237"/>
      <c r="BF107" s="237"/>
      <c r="BG107" s="237"/>
      <c r="BH107" s="237"/>
      <c r="BI107" s="237"/>
      <c r="BJ107" s="237"/>
      <c r="BK107" s="237"/>
      <c r="BL107" s="237"/>
      <c r="BM107" s="237"/>
      <c r="BN107" s="237"/>
      <c r="BO107" s="237"/>
      <c r="BP107" s="237"/>
      <c r="BQ107" s="237"/>
      <c r="BR107" s="237"/>
      <c r="BS107" s="237"/>
      <c r="BT107" s="237"/>
      <c r="BU107" s="237"/>
      <c r="BV107" s="237"/>
      <c r="BW107" s="237"/>
      <c r="BX107" s="237"/>
      <c r="BY107" s="237"/>
      <c r="BZ107" s="237"/>
      <c r="CA107" s="237"/>
      <c r="CB107" s="237"/>
      <c r="CC107" s="237"/>
      <c r="CD107" s="237"/>
      <c r="CE107" s="237"/>
      <c r="CF107" s="237"/>
      <c r="CG107" s="237"/>
      <c r="CH107" s="237"/>
      <c r="CI107" s="237"/>
      <c r="CJ107" s="237"/>
      <c r="CK107" s="237"/>
      <c r="CL107" s="237"/>
      <c r="CM107" s="237"/>
      <c r="CN107" s="237"/>
      <c r="CO107" s="237"/>
      <c r="CP107" s="237"/>
      <c r="CQ107" s="237"/>
      <c r="CR107" s="237"/>
      <c r="CS107" s="237"/>
      <c r="CT107" s="237"/>
      <c r="CU107" s="237"/>
      <c r="CV107" s="237"/>
      <c r="CW107" s="237"/>
      <c r="CX107" s="237"/>
      <c r="CY107" s="237"/>
      <c r="CZ107" s="237"/>
      <c r="DA107" s="237"/>
      <c r="DB107" s="237"/>
      <c r="DC107" s="237"/>
      <c r="DD107" s="237"/>
      <c r="DE107" s="237"/>
      <c r="DF107" s="237"/>
      <c r="DG107" s="237"/>
      <c r="DH107" s="237"/>
      <c r="DI107" s="237"/>
      <c r="DJ107" s="237"/>
      <c r="DK107" s="237"/>
      <c r="DL107" s="237"/>
      <c r="DM107" s="237"/>
      <c r="DN107" s="237"/>
      <c r="DO107" s="237"/>
      <c r="DP107" s="237"/>
      <c r="DQ107" s="237"/>
      <c r="DR107" s="237"/>
      <c r="DS107" s="237"/>
      <c r="DT107" s="237"/>
      <c r="DU107" s="237"/>
      <c r="DV107" s="237"/>
      <c r="DW107" s="237"/>
      <c r="DX107" s="237"/>
      <c r="DY107" s="237"/>
      <c r="DZ107" s="237"/>
    </row>
    <row r="108" spans="1:131" s="218" customFormat="1" ht="26.25" customHeight="1" x14ac:dyDescent="0.15">
      <c r="A108" s="943" t="s">
        <v>407</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408</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8" customFormat="1" ht="26.25" customHeight="1" x14ac:dyDescent="0.15">
      <c r="A109" s="896" t="s">
        <v>409</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410</v>
      </c>
      <c r="AB109" s="897"/>
      <c r="AC109" s="897"/>
      <c r="AD109" s="897"/>
      <c r="AE109" s="898"/>
      <c r="AF109" s="899" t="s">
        <v>411</v>
      </c>
      <c r="AG109" s="897"/>
      <c r="AH109" s="897"/>
      <c r="AI109" s="897"/>
      <c r="AJ109" s="898"/>
      <c r="AK109" s="899" t="s">
        <v>294</v>
      </c>
      <c r="AL109" s="897"/>
      <c r="AM109" s="897"/>
      <c r="AN109" s="897"/>
      <c r="AO109" s="898"/>
      <c r="AP109" s="899" t="s">
        <v>412</v>
      </c>
      <c r="AQ109" s="897"/>
      <c r="AR109" s="897"/>
      <c r="AS109" s="897"/>
      <c r="AT109" s="930"/>
      <c r="AU109" s="896" t="s">
        <v>409</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410</v>
      </c>
      <c r="BR109" s="897"/>
      <c r="BS109" s="897"/>
      <c r="BT109" s="897"/>
      <c r="BU109" s="898"/>
      <c r="BV109" s="899" t="s">
        <v>411</v>
      </c>
      <c r="BW109" s="897"/>
      <c r="BX109" s="897"/>
      <c r="BY109" s="897"/>
      <c r="BZ109" s="898"/>
      <c r="CA109" s="899" t="s">
        <v>294</v>
      </c>
      <c r="CB109" s="897"/>
      <c r="CC109" s="897"/>
      <c r="CD109" s="897"/>
      <c r="CE109" s="898"/>
      <c r="CF109" s="937" t="s">
        <v>412</v>
      </c>
      <c r="CG109" s="937"/>
      <c r="CH109" s="937"/>
      <c r="CI109" s="937"/>
      <c r="CJ109" s="937"/>
      <c r="CK109" s="899" t="s">
        <v>413</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410</v>
      </c>
      <c r="DH109" s="897"/>
      <c r="DI109" s="897"/>
      <c r="DJ109" s="897"/>
      <c r="DK109" s="898"/>
      <c r="DL109" s="899" t="s">
        <v>411</v>
      </c>
      <c r="DM109" s="897"/>
      <c r="DN109" s="897"/>
      <c r="DO109" s="897"/>
      <c r="DP109" s="898"/>
      <c r="DQ109" s="899" t="s">
        <v>294</v>
      </c>
      <c r="DR109" s="897"/>
      <c r="DS109" s="897"/>
      <c r="DT109" s="897"/>
      <c r="DU109" s="898"/>
      <c r="DV109" s="899" t="s">
        <v>412</v>
      </c>
      <c r="DW109" s="897"/>
      <c r="DX109" s="897"/>
      <c r="DY109" s="897"/>
      <c r="DZ109" s="930"/>
    </row>
    <row r="110" spans="1:131" s="218" customFormat="1" ht="26.25" customHeight="1" x14ac:dyDescent="0.15">
      <c r="A110" s="808" t="s">
        <v>414</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913227</v>
      </c>
      <c r="AB110" s="890"/>
      <c r="AC110" s="890"/>
      <c r="AD110" s="890"/>
      <c r="AE110" s="891"/>
      <c r="AF110" s="892">
        <v>706502</v>
      </c>
      <c r="AG110" s="890"/>
      <c r="AH110" s="890"/>
      <c r="AI110" s="890"/>
      <c r="AJ110" s="891"/>
      <c r="AK110" s="892">
        <v>584987</v>
      </c>
      <c r="AL110" s="890"/>
      <c r="AM110" s="890"/>
      <c r="AN110" s="890"/>
      <c r="AO110" s="891"/>
      <c r="AP110" s="893">
        <v>14.2</v>
      </c>
      <c r="AQ110" s="894"/>
      <c r="AR110" s="894"/>
      <c r="AS110" s="894"/>
      <c r="AT110" s="895"/>
      <c r="AU110" s="931" t="s">
        <v>69</v>
      </c>
      <c r="AV110" s="932"/>
      <c r="AW110" s="932"/>
      <c r="AX110" s="932"/>
      <c r="AY110" s="932"/>
      <c r="AZ110" s="861" t="s">
        <v>415</v>
      </c>
      <c r="BA110" s="809"/>
      <c r="BB110" s="809"/>
      <c r="BC110" s="809"/>
      <c r="BD110" s="809"/>
      <c r="BE110" s="809"/>
      <c r="BF110" s="809"/>
      <c r="BG110" s="809"/>
      <c r="BH110" s="809"/>
      <c r="BI110" s="809"/>
      <c r="BJ110" s="809"/>
      <c r="BK110" s="809"/>
      <c r="BL110" s="809"/>
      <c r="BM110" s="809"/>
      <c r="BN110" s="809"/>
      <c r="BO110" s="809"/>
      <c r="BP110" s="810"/>
      <c r="BQ110" s="862">
        <v>4815841</v>
      </c>
      <c r="BR110" s="843"/>
      <c r="BS110" s="843"/>
      <c r="BT110" s="843"/>
      <c r="BU110" s="843"/>
      <c r="BV110" s="843">
        <v>4394992</v>
      </c>
      <c r="BW110" s="843"/>
      <c r="BX110" s="843"/>
      <c r="BY110" s="843"/>
      <c r="BZ110" s="843"/>
      <c r="CA110" s="843">
        <v>4767764</v>
      </c>
      <c r="CB110" s="843"/>
      <c r="CC110" s="843"/>
      <c r="CD110" s="843"/>
      <c r="CE110" s="843"/>
      <c r="CF110" s="867">
        <v>115.5</v>
      </c>
      <c r="CG110" s="868"/>
      <c r="CH110" s="868"/>
      <c r="CI110" s="868"/>
      <c r="CJ110" s="868"/>
      <c r="CK110" s="927" t="s">
        <v>416</v>
      </c>
      <c r="CL110" s="820"/>
      <c r="CM110" s="861" t="s">
        <v>417</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18" customFormat="1" ht="26.25" customHeight="1" x14ac:dyDescent="0.15">
      <c r="A111" s="775" t="s">
        <v>418</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419</v>
      </c>
      <c r="BA111" s="753"/>
      <c r="BB111" s="753"/>
      <c r="BC111" s="753"/>
      <c r="BD111" s="753"/>
      <c r="BE111" s="753"/>
      <c r="BF111" s="753"/>
      <c r="BG111" s="753"/>
      <c r="BH111" s="753"/>
      <c r="BI111" s="753"/>
      <c r="BJ111" s="753"/>
      <c r="BK111" s="753"/>
      <c r="BL111" s="753"/>
      <c r="BM111" s="753"/>
      <c r="BN111" s="753"/>
      <c r="BO111" s="753"/>
      <c r="BP111" s="754"/>
      <c r="BQ111" s="817">
        <v>327860</v>
      </c>
      <c r="BR111" s="818"/>
      <c r="BS111" s="818"/>
      <c r="BT111" s="818"/>
      <c r="BU111" s="818"/>
      <c r="BV111" s="818">
        <v>285371</v>
      </c>
      <c r="BW111" s="818"/>
      <c r="BX111" s="818"/>
      <c r="BY111" s="818"/>
      <c r="BZ111" s="818"/>
      <c r="CA111" s="818">
        <v>242883</v>
      </c>
      <c r="CB111" s="818"/>
      <c r="CC111" s="818"/>
      <c r="CD111" s="818"/>
      <c r="CE111" s="818"/>
      <c r="CF111" s="876">
        <v>5.9</v>
      </c>
      <c r="CG111" s="877"/>
      <c r="CH111" s="877"/>
      <c r="CI111" s="877"/>
      <c r="CJ111" s="877"/>
      <c r="CK111" s="928"/>
      <c r="CL111" s="822"/>
      <c r="CM111" s="816" t="s">
        <v>420</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8" customFormat="1" ht="26.25" customHeight="1" x14ac:dyDescent="0.15">
      <c r="A112" s="913" t="s">
        <v>421</v>
      </c>
      <c r="B112" s="914"/>
      <c r="C112" s="753" t="s">
        <v>422</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423</v>
      </c>
      <c r="BA112" s="753"/>
      <c r="BB112" s="753"/>
      <c r="BC112" s="753"/>
      <c r="BD112" s="753"/>
      <c r="BE112" s="753"/>
      <c r="BF112" s="753"/>
      <c r="BG112" s="753"/>
      <c r="BH112" s="753"/>
      <c r="BI112" s="753"/>
      <c r="BJ112" s="753"/>
      <c r="BK112" s="753"/>
      <c r="BL112" s="753"/>
      <c r="BM112" s="753"/>
      <c r="BN112" s="753"/>
      <c r="BO112" s="753"/>
      <c r="BP112" s="754"/>
      <c r="BQ112" s="817">
        <v>1642828</v>
      </c>
      <c r="BR112" s="818"/>
      <c r="BS112" s="818"/>
      <c r="BT112" s="818"/>
      <c r="BU112" s="818"/>
      <c r="BV112" s="818">
        <v>1647152</v>
      </c>
      <c r="BW112" s="818"/>
      <c r="BX112" s="818"/>
      <c r="BY112" s="818"/>
      <c r="BZ112" s="818"/>
      <c r="CA112" s="818">
        <v>1495523</v>
      </c>
      <c r="CB112" s="818"/>
      <c r="CC112" s="818"/>
      <c r="CD112" s="818"/>
      <c r="CE112" s="818"/>
      <c r="CF112" s="876">
        <v>36.200000000000003</v>
      </c>
      <c r="CG112" s="877"/>
      <c r="CH112" s="877"/>
      <c r="CI112" s="877"/>
      <c r="CJ112" s="877"/>
      <c r="CK112" s="928"/>
      <c r="CL112" s="822"/>
      <c r="CM112" s="816" t="s">
        <v>424</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8" customFormat="1" ht="26.25" customHeight="1" x14ac:dyDescent="0.15">
      <c r="A113" s="915"/>
      <c r="B113" s="916"/>
      <c r="C113" s="753" t="s">
        <v>425</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191849</v>
      </c>
      <c r="AB113" s="920"/>
      <c r="AC113" s="920"/>
      <c r="AD113" s="920"/>
      <c r="AE113" s="921"/>
      <c r="AF113" s="922">
        <v>210740</v>
      </c>
      <c r="AG113" s="920"/>
      <c r="AH113" s="920"/>
      <c r="AI113" s="920"/>
      <c r="AJ113" s="921"/>
      <c r="AK113" s="922">
        <v>177441</v>
      </c>
      <c r="AL113" s="920"/>
      <c r="AM113" s="920"/>
      <c r="AN113" s="920"/>
      <c r="AO113" s="921"/>
      <c r="AP113" s="923">
        <v>4.3</v>
      </c>
      <c r="AQ113" s="924"/>
      <c r="AR113" s="924"/>
      <c r="AS113" s="924"/>
      <c r="AT113" s="925"/>
      <c r="AU113" s="933"/>
      <c r="AV113" s="934"/>
      <c r="AW113" s="934"/>
      <c r="AX113" s="934"/>
      <c r="AY113" s="934"/>
      <c r="AZ113" s="816" t="s">
        <v>426</v>
      </c>
      <c r="BA113" s="753"/>
      <c r="BB113" s="753"/>
      <c r="BC113" s="753"/>
      <c r="BD113" s="753"/>
      <c r="BE113" s="753"/>
      <c r="BF113" s="753"/>
      <c r="BG113" s="753"/>
      <c r="BH113" s="753"/>
      <c r="BI113" s="753"/>
      <c r="BJ113" s="753"/>
      <c r="BK113" s="753"/>
      <c r="BL113" s="753"/>
      <c r="BM113" s="753"/>
      <c r="BN113" s="753"/>
      <c r="BO113" s="753"/>
      <c r="BP113" s="754"/>
      <c r="BQ113" s="817">
        <v>55189</v>
      </c>
      <c r="BR113" s="818"/>
      <c r="BS113" s="818"/>
      <c r="BT113" s="818"/>
      <c r="BU113" s="818"/>
      <c r="BV113" s="818">
        <v>51389</v>
      </c>
      <c r="BW113" s="818"/>
      <c r="BX113" s="818"/>
      <c r="BY113" s="818"/>
      <c r="BZ113" s="818"/>
      <c r="CA113" s="818">
        <v>48109</v>
      </c>
      <c r="CB113" s="818"/>
      <c r="CC113" s="818"/>
      <c r="CD113" s="818"/>
      <c r="CE113" s="818"/>
      <c r="CF113" s="876">
        <v>1.2</v>
      </c>
      <c r="CG113" s="877"/>
      <c r="CH113" s="877"/>
      <c r="CI113" s="877"/>
      <c r="CJ113" s="877"/>
      <c r="CK113" s="928"/>
      <c r="CL113" s="822"/>
      <c r="CM113" s="816" t="s">
        <v>427</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8" customFormat="1" ht="26.25" customHeight="1" x14ac:dyDescent="0.15">
      <c r="A114" s="915"/>
      <c r="B114" s="916"/>
      <c r="C114" s="753" t="s">
        <v>428</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12767</v>
      </c>
      <c r="AB114" s="781"/>
      <c r="AC114" s="781"/>
      <c r="AD114" s="781"/>
      <c r="AE114" s="782"/>
      <c r="AF114" s="783">
        <v>11551</v>
      </c>
      <c r="AG114" s="781"/>
      <c r="AH114" s="781"/>
      <c r="AI114" s="781"/>
      <c r="AJ114" s="782"/>
      <c r="AK114" s="783">
        <v>11049</v>
      </c>
      <c r="AL114" s="781"/>
      <c r="AM114" s="781"/>
      <c r="AN114" s="781"/>
      <c r="AO114" s="782"/>
      <c r="AP114" s="825">
        <v>0.3</v>
      </c>
      <c r="AQ114" s="826"/>
      <c r="AR114" s="826"/>
      <c r="AS114" s="826"/>
      <c r="AT114" s="827"/>
      <c r="AU114" s="933"/>
      <c r="AV114" s="934"/>
      <c r="AW114" s="934"/>
      <c r="AX114" s="934"/>
      <c r="AY114" s="934"/>
      <c r="AZ114" s="816" t="s">
        <v>429</v>
      </c>
      <c r="BA114" s="753"/>
      <c r="BB114" s="753"/>
      <c r="BC114" s="753"/>
      <c r="BD114" s="753"/>
      <c r="BE114" s="753"/>
      <c r="BF114" s="753"/>
      <c r="BG114" s="753"/>
      <c r="BH114" s="753"/>
      <c r="BI114" s="753"/>
      <c r="BJ114" s="753"/>
      <c r="BK114" s="753"/>
      <c r="BL114" s="753"/>
      <c r="BM114" s="753"/>
      <c r="BN114" s="753"/>
      <c r="BO114" s="753"/>
      <c r="BP114" s="754"/>
      <c r="BQ114" s="817">
        <v>796708</v>
      </c>
      <c r="BR114" s="818"/>
      <c r="BS114" s="818"/>
      <c r="BT114" s="818"/>
      <c r="BU114" s="818"/>
      <c r="BV114" s="818">
        <v>728017</v>
      </c>
      <c r="BW114" s="818"/>
      <c r="BX114" s="818"/>
      <c r="BY114" s="818"/>
      <c r="BZ114" s="818"/>
      <c r="CA114" s="818">
        <v>784535</v>
      </c>
      <c r="CB114" s="818"/>
      <c r="CC114" s="818"/>
      <c r="CD114" s="818"/>
      <c r="CE114" s="818"/>
      <c r="CF114" s="876">
        <v>19</v>
      </c>
      <c r="CG114" s="877"/>
      <c r="CH114" s="877"/>
      <c r="CI114" s="877"/>
      <c r="CJ114" s="877"/>
      <c r="CK114" s="928"/>
      <c r="CL114" s="822"/>
      <c r="CM114" s="816" t="s">
        <v>430</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8" customFormat="1" ht="26.25" customHeight="1" x14ac:dyDescent="0.15">
      <c r="A115" s="915"/>
      <c r="B115" s="916"/>
      <c r="C115" s="753" t="s">
        <v>431</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v>42488</v>
      </c>
      <c r="AB115" s="920"/>
      <c r="AC115" s="920"/>
      <c r="AD115" s="920"/>
      <c r="AE115" s="921"/>
      <c r="AF115" s="922">
        <v>42488</v>
      </c>
      <c r="AG115" s="920"/>
      <c r="AH115" s="920"/>
      <c r="AI115" s="920"/>
      <c r="AJ115" s="921"/>
      <c r="AK115" s="922">
        <v>42488</v>
      </c>
      <c r="AL115" s="920"/>
      <c r="AM115" s="920"/>
      <c r="AN115" s="920"/>
      <c r="AO115" s="921"/>
      <c r="AP115" s="923">
        <v>1</v>
      </c>
      <c r="AQ115" s="924"/>
      <c r="AR115" s="924"/>
      <c r="AS115" s="924"/>
      <c r="AT115" s="925"/>
      <c r="AU115" s="933"/>
      <c r="AV115" s="934"/>
      <c r="AW115" s="934"/>
      <c r="AX115" s="934"/>
      <c r="AY115" s="934"/>
      <c r="AZ115" s="816" t="s">
        <v>432</v>
      </c>
      <c r="BA115" s="753"/>
      <c r="BB115" s="753"/>
      <c r="BC115" s="753"/>
      <c r="BD115" s="753"/>
      <c r="BE115" s="753"/>
      <c r="BF115" s="753"/>
      <c r="BG115" s="753"/>
      <c r="BH115" s="753"/>
      <c r="BI115" s="753"/>
      <c r="BJ115" s="753"/>
      <c r="BK115" s="753"/>
      <c r="BL115" s="753"/>
      <c r="BM115" s="753"/>
      <c r="BN115" s="753"/>
      <c r="BO115" s="753"/>
      <c r="BP115" s="754"/>
      <c r="BQ115" s="817" t="s">
        <v>122</v>
      </c>
      <c r="BR115" s="818"/>
      <c r="BS115" s="818"/>
      <c r="BT115" s="818"/>
      <c r="BU115" s="818"/>
      <c r="BV115" s="818" t="s">
        <v>122</v>
      </c>
      <c r="BW115" s="818"/>
      <c r="BX115" s="818"/>
      <c r="BY115" s="818"/>
      <c r="BZ115" s="818"/>
      <c r="CA115" s="818" t="s">
        <v>122</v>
      </c>
      <c r="CB115" s="818"/>
      <c r="CC115" s="818"/>
      <c r="CD115" s="818"/>
      <c r="CE115" s="818"/>
      <c r="CF115" s="876" t="s">
        <v>122</v>
      </c>
      <c r="CG115" s="877"/>
      <c r="CH115" s="877"/>
      <c r="CI115" s="877"/>
      <c r="CJ115" s="877"/>
      <c r="CK115" s="928"/>
      <c r="CL115" s="822"/>
      <c r="CM115" s="816" t="s">
        <v>433</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122</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18" customFormat="1" ht="26.25" customHeight="1" x14ac:dyDescent="0.15">
      <c r="A116" s="917"/>
      <c r="B116" s="918"/>
      <c r="C116" s="840" t="s">
        <v>434</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v>236</v>
      </c>
      <c r="AB116" s="781"/>
      <c r="AC116" s="781"/>
      <c r="AD116" s="781"/>
      <c r="AE116" s="782"/>
      <c r="AF116" s="783">
        <v>252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435</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436</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v>130000</v>
      </c>
      <c r="DH116" s="781"/>
      <c r="DI116" s="781"/>
      <c r="DJ116" s="781"/>
      <c r="DK116" s="782"/>
      <c r="DL116" s="783">
        <v>104000</v>
      </c>
      <c r="DM116" s="781"/>
      <c r="DN116" s="781"/>
      <c r="DO116" s="781"/>
      <c r="DP116" s="782"/>
      <c r="DQ116" s="783">
        <v>78000</v>
      </c>
      <c r="DR116" s="781"/>
      <c r="DS116" s="781"/>
      <c r="DT116" s="781"/>
      <c r="DU116" s="782"/>
      <c r="DV116" s="825">
        <v>1.9</v>
      </c>
      <c r="DW116" s="826"/>
      <c r="DX116" s="826"/>
      <c r="DY116" s="826"/>
      <c r="DZ116" s="827"/>
    </row>
    <row r="117" spans="1:130" s="218" customFormat="1" ht="26.25" customHeight="1" x14ac:dyDescent="0.15">
      <c r="A117" s="89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437</v>
      </c>
      <c r="Z117" s="898"/>
      <c r="AA117" s="903">
        <v>1160567</v>
      </c>
      <c r="AB117" s="904"/>
      <c r="AC117" s="904"/>
      <c r="AD117" s="904"/>
      <c r="AE117" s="905"/>
      <c r="AF117" s="906">
        <v>971533</v>
      </c>
      <c r="AG117" s="904"/>
      <c r="AH117" s="904"/>
      <c r="AI117" s="904"/>
      <c r="AJ117" s="905"/>
      <c r="AK117" s="906">
        <v>815965</v>
      </c>
      <c r="AL117" s="904"/>
      <c r="AM117" s="904"/>
      <c r="AN117" s="904"/>
      <c r="AO117" s="905"/>
      <c r="AP117" s="907"/>
      <c r="AQ117" s="908"/>
      <c r="AR117" s="908"/>
      <c r="AS117" s="908"/>
      <c r="AT117" s="909"/>
      <c r="AU117" s="933"/>
      <c r="AV117" s="934"/>
      <c r="AW117" s="934"/>
      <c r="AX117" s="934"/>
      <c r="AY117" s="934"/>
      <c r="AZ117" s="864" t="s">
        <v>438</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439</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8" customFormat="1" ht="26.25" customHeight="1" x14ac:dyDescent="0.15">
      <c r="A118" s="896" t="s">
        <v>413</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410</v>
      </c>
      <c r="AB118" s="897"/>
      <c r="AC118" s="897"/>
      <c r="AD118" s="897"/>
      <c r="AE118" s="898"/>
      <c r="AF118" s="899" t="s">
        <v>411</v>
      </c>
      <c r="AG118" s="897"/>
      <c r="AH118" s="897"/>
      <c r="AI118" s="897"/>
      <c r="AJ118" s="898"/>
      <c r="AK118" s="899" t="s">
        <v>294</v>
      </c>
      <c r="AL118" s="897"/>
      <c r="AM118" s="897"/>
      <c r="AN118" s="897"/>
      <c r="AO118" s="898"/>
      <c r="AP118" s="900" t="s">
        <v>412</v>
      </c>
      <c r="AQ118" s="901"/>
      <c r="AR118" s="901"/>
      <c r="AS118" s="901"/>
      <c r="AT118" s="902"/>
      <c r="AU118" s="933"/>
      <c r="AV118" s="934"/>
      <c r="AW118" s="934"/>
      <c r="AX118" s="934"/>
      <c r="AY118" s="934"/>
      <c r="AZ118" s="839" t="s">
        <v>440</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441</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8" customFormat="1" ht="26.25" customHeight="1" x14ac:dyDescent="0.15">
      <c r="A119" s="819" t="s">
        <v>416</v>
      </c>
      <c r="B119" s="820"/>
      <c r="C119" s="861" t="s">
        <v>417</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38" t="s">
        <v>177</v>
      </c>
      <c r="BA119" s="238"/>
      <c r="BB119" s="238"/>
      <c r="BC119" s="238"/>
      <c r="BD119" s="238"/>
      <c r="BE119" s="238"/>
      <c r="BF119" s="238"/>
      <c r="BG119" s="238"/>
      <c r="BH119" s="238"/>
      <c r="BI119" s="238"/>
      <c r="BJ119" s="238"/>
      <c r="BK119" s="238"/>
      <c r="BL119" s="238"/>
      <c r="BM119" s="238"/>
      <c r="BN119" s="238"/>
      <c r="BO119" s="878" t="s">
        <v>442</v>
      </c>
      <c r="BP119" s="879"/>
      <c r="BQ119" s="880">
        <v>7638426</v>
      </c>
      <c r="BR119" s="846"/>
      <c r="BS119" s="846"/>
      <c r="BT119" s="846"/>
      <c r="BU119" s="846"/>
      <c r="BV119" s="846">
        <v>7106921</v>
      </c>
      <c r="BW119" s="846"/>
      <c r="BX119" s="846"/>
      <c r="BY119" s="846"/>
      <c r="BZ119" s="846"/>
      <c r="CA119" s="846">
        <v>7338814</v>
      </c>
      <c r="CB119" s="846"/>
      <c r="CC119" s="846"/>
      <c r="CD119" s="846"/>
      <c r="CE119" s="846"/>
      <c r="CF119" s="749"/>
      <c r="CG119" s="750"/>
      <c r="CH119" s="750"/>
      <c r="CI119" s="750"/>
      <c r="CJ119" s="835"/>
      <c r="CK119" s="929"/>
      <c r="CL119" s="824"/>
      <c r="CM119" s="839" t="s">
        <v>443</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v>197860</v>
      </c>
      <c r="DH119" s="765"/>
      <c r="DI119" s="765"/>
      <c r="DJ119" s="765"/>
      <c r="DK119" s="766"/>
      <c r="DL119" s="767">
        <v>181371</v>
      </c>
      <c r="DM119" s="765"/>
      <c r="DN119" s="765"/>
      <c r="DO119" s="765"/>
      <c r="DP119" s="766"/>
      <c r="DQ119" s="767">
        <v>164883</v>
      </c>
      <c r="DR119" s="765"/>
      <c r="DS119" s="765"/>
      <c r="DT119" s="765"/>
      <c r="DU119" s="766"/>
      <c r="DV119" s="849">
        <v>4</v>
      </c>
      <c r="DW119" s="850"/>
      <c r="DX119" s="850"/>
      <c r="DY119" s="850"/>
      <c r="DZ119" s="851"/>
    </row>
    <row r="120" spans="1:130" s="218" customFormat="1" ht="26.25" customHeight="1" x14ac:dyDescent="0.15">
      <c r="A120" s="821"/>
      <c r="B120" s="822"/>
      <c r="C120" s="816" t="s">
        <v>420</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444</v>
      </c>
      <c r="AV120" s="882"/>
      <c r="AW120" s="882"/>
      <c r="AX120" s="882"/>
      <c r="AY120" s="883"/>
      <c r="AZ120" s="861" t="s">
        <v>445</v>
      </c>
      <c r="BA120" s="809"/>
      <c r="BB120" s="809"/>
      <c r="BC120" s="809"/>
      <c r="BD120" s="809"/>
      <c r="BE120" s="809"/>
      <c r="BF120" s="809"/>
      <c r="BG120" s="809"/>
      <c r="BH120" s="809"/>
      <c r="BI120" s="809"/>
      <c r="BJ120" s="809"/>
      <c r="BK120" s="809"/>
      <c r="BL120" s="809"/>
      <c r="BM120" s="809"/>
      <c r="BN120" s="809"/>
      <c r="BO120" s="809"/>
      <c r="BP120" s="810"/>
      <c r="BQ120" s="862">
        <v>4205731</v>
      </c>
      <c r="BR120" s="843"/>
      <c r="BS120" s="843"/>
      <c r="BT120" s="843"/>
      <c r="BU120" s="843"/>
      <c r="BV120" s="843">
        <v>4156366</v>
      </c>
      <c r="BW120" s="843"/>
      <c r="BX120" s="843"/>
      <c r="BY120" s="843"/>
      <c r="BZ120" s="843"/>
      <c r="CA120" s="843">
        <v>4779833</v>
      </c>
      <c r="CB120" s="843"/>
      <c r="CC120" s="843"/>
      <c r="CD120" s="843"/>
      <c r="CE120" s="843"/>
      <c r="CF120" s="867">
        <v>115.8</v>
      </c>
      <c r="CG120" s="868"/>
      <c r="CH120" s="868"/>
      <c r="CI120" s="868"/>
      <c r="CJ120" s="868"/>
      <c r="CK120" s="869" t="s">
        <v>446</v>
      </c>
      <c r="CL120" s="853"/>
      <c r="CM120" s="853"/>
      <c r="CN120" s="853"/>
      <c r="CO120" s="854"/>
      <c r="CP120" s="873" t="s">
        <v>395</v>
      </c>
      <c r="CQ120" s="874"/>
      <c r="CR120" s="874"/>
      <c r="CS120" s="874"/>
      <c r="CT120" s="874"/>
      <c r="CU120" s="874"/>
      <c r="CV120" s="874"/>
      <c r="CW120" s="874"/>
      <c r="CX120" s="874"/>
      <c r="CY120" s="874"/>
      <c r="CZ120" s="874"/>
      <c r="DA120" s="874"/>
      <c r="DB120" s="874"/>
      <c r="DC120" s="874"/>
      <c r="DD120" s="874"/>
      <c r="DE120" s="874"/>
      <c r="DF120" s="875"/>
      <c r="DG120" s="862" t="s">
        <v>122</v>
      </c>
      <c r="DH120" s="843"/>
      <c r="DI120" s="843"/>
      <c r="DJ120" s="843"/>
      <c r="DK120" s="843"/>
      <c r="DL120" s="843" t="s">
        <v>122</v>
      </c>
      <c r="DM120" s="843"/>
      <c r="DN120" s="843"/>
      <c r="DO120" s="843"/>
      <c r="DP120" s="843"/>
      <c r="DQ120" s="843">
        <v>1175955</v>
      </c>
      <c r="DR120" s="843"/>
      <c r="DS120" s="843"/>
      <c r="DT120" s="843"/>
      <c r="DU120" s="843"/>
      <c r="DV120" s="844">
        <v>28.5</v>
      </c>
      <c r="DW120" s="844"/>
      <c r="DX120" s="844"/>
      <c r="DY120" s="844"/>
      <c r="DZ120" s="845"/>
    </row>
    <row r="121" spans="1:130" s="218" customFormat="1" ht="26.25" customHeight="1" x14ac:dyDescent="0.15">
      <c r="A121" s="821"/>
      <c r="B121" s="822"/>
      <c r="C121" s="864" t="s">
        <v>447</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448</v>
      </c>
      <c r="BA121" s="753"/>
      <c r="BB121" s="753"/>
      <c r="BC121" s="753"/>
      <c r="BD121" s="753"/>
      <c r="BE121" s="753"/>
      <c r="BF121" s="753"/>
      <c r="BG121" s="753"/>
      <c r="BH121" s="753"/>
      <c r="BI121" s="753"/>
      <c r="BJ121" s="753"/>
      <c r="BK121" s="753"/>
      <c r="BL121" s="753"/>
      <c r="BM121" s="753"/>
      <c r="BN121" s="753"/>
      <c r="BO121" s="753"/>
      <c r="BP121" s="754"/>
      <c r="BQ121" s="817">
        <v>8106</v>
      </c>
      <c r="BR121" s="818"/>
      <c r="BS121" s="818"/>
      <c r="BT121" s="818"/>
      <c r="BU121" s="818"/>
      <c r="BV121" s="818">
        <v>5789</v>
      </c>
      <c r="BW121" s="818"/>
      <c r="BX121" s="818"/>
      <c r="BY121" s="818"/>
      <c r="BZ121" s="818"/>
      <c r="CA121" s="818">
        <v>3126</v>
      </c>
      <c r="CB121" s="818"/>
      <c r="CC121" s="818"/>
      <c r="CD121" s="818"/>
      <c r="CE121" s="818"/>
      <c r="CF121" s="876">
        <v>0.1</v>
      </c>
      <c r="CG121" s="877"/>
      <c r="CH121" s="877"/>
      <c r="CI121" s="877"/>
      <c r="CJ121" s="877"/>
      <c r="CK121" s="870"/>
      <c r="CL121" s="856"/>
      <c r="CM121" s="856"/>
      <c r="CN121" s="856"/>
      <c r="CO121" s="857"/>
      <c r="CP121" s="836" t="s">
        <v>392</v>
      </c>
      <c r="CQ121" s="837"/>
      <c r="CR121" s="837"/>
      <c r="CS121" s="837"/>
      <c r="CT121" s="837"/>
      <c r="CU121" s="837"/>
      <c r="CV121" s="837"/>
      <c r="CW121" s="837"/>
      <c r="CX121" s="837"/>
      <c r="CY121" s="837"/>
      <c r="CZ121" s="837"/>
      <c r="DA121" s="837"/>
      <c r="DB121" s="837"/>
      <c r="DC121" s="837"/>
      <c r="DD121" s="837"/>
      <c r="DE121" s="837"/>
      <c r="DF121" s="838"/>
      <c r="DG121" s="817">
        <v>226714</v>
      </c>
      <c r="DH121" s="818"/>
      <c r="DI121" s="818"/>
      <c r="DJ121" s="818"/>
      <c r="DK121" s="818"/>
      <c r="DL121" s="818">
        <v>225389</v>
      </c>
      <c r="DM121" s="818"/>
      <c r="DN121" s="818"/>
      <c r="DO121" s="818"/>
      <c r="DP121" s="818"/>
      <c r="DQ121" s="818">
        <v>218974</v>
      </c>
      <c r="DR121" s="818"/>
      <c r="DS121" s="818"/>
      <c r="DT121" s="818"/>
      <c r="DU121" s="818"/>
      <c r="DV121" s="795">
        <v>5.3</v>
      </c>
      <c r="DW121" s="795"/>
      <c r="DX121" s="795"/>
      <c r="DY121" s="795"/>
      <c r="DZ121" s="796"/>
    </row>
    <row r="122" spans="1:130" s="218" customFormat="1" ht="26.25" customHeight="1" x14ac:dyDescent="0.15">
      <c r="A122" s="821"/>
      <c r="B122" s="822"/>
      <c r="C122" s="816" t="s">
        <v>430</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449</v>
      </c>
      <c r="BA122" s="840"/>
      <c r="BB122" s="840"/>
      <c r="BC122" s="840"/>
      <c r="BD122" s="840"/>
      <c r="BE122" s="840"/>
      <c r="BF122" s="840"/>
      <c r="BG122" s="840"/>
      <c r="BH122" s="840"/>
      <c r="BI122" s="840"/>
      <c r="BJ122" s="840"/>
      <c r="BK122" s="840"/>
      <c r="BL122" s="840"/>
      <c r="BM122" s="840"/>
      <c r="BN122" s="840"/>
      <c r="BO122" s="840"/>
      <c r="BP122" s="841"/>
      <c r="BQ122" s="880">
        <v>5423986</v>
      </c>
      <c r="BR122" s="846"/>
      <c r="BS122" s="846"/>
      <c r="BT122" s="846"/>
      <c r="BU122" s="846"/>
      <c r="BV122" s="846">
        <v>5289447</v>
      </c>
      <c r="BW122" s="846"/>
      <c r="BX122" s="846"/>
      <c r="BY122" s="846"/>
      <c r="BZ122" s="846"/>
      <c r="CA122" s="846">
        <v>5272788</v>
      </c>
      <c r="CB122" s="846"/>
      <c r="CC122" s="846"/>
      <c r="CD122" s="846"/>
      <c r="CE122" s="846"/>
      <c r="CF122" s="847">
        <v>127.7</v>
      </c>
      <c r="CG122" s="848"/>
      <c r="CH122" s="848"/>
      <c r="CI122" s="848"/>
      <c r="CJ122" s="848"/>
      <c r="CK122" s="870"/>
      <c r="CL122" s="856"/>
      <c r="CM122" s="856"/>
      <c r="CN122" s="856"/>
      <c r="CO122" s="857"/>
      <c r="CP122" s="836" t="s">
        <v>394</v>
      </c>
      <c r="CQ122" s="837"/>
      <c r="CR122" s="837"/>
      <c r="CS122" s="837"/>
      <c r="CT122" s="837"/>
      <c r="CU122" s="837"/>
      <c r="CV122" s="837"/>
      <c r="CW122" s="837"/>
      <c r="CX122" s="837"/>
      <c r="CY122" s="837"/>
      <c r="CZ122" s="837"/>
      <c r="DA122" s="837"/>
      <c r="DB122" s="837"/>
      <c r="DC122" s="837"/>
      <c r="DD122" s="837"/>
      <c r="DE122" s="837"/>
      <c r="DF122" s="838"/>
      <c r="DG122" s="817" t="s">
        <v>122</v>
      </c>
      <c r="DH122" s="818"/>
      <c r="DI122" s="818"/>
      <c r="DJ122" s="818"/>
      <c r="DK122" s="818"/>
      <c r="DL122" s="818" t="s">
        <v>122</v>
      </c>
      <c r="DM122" s="818"/>
      <c r="DN122" s="818"/>
      <c r="DO122" s="818"/>
      <c r="DP122" s="818"/>
      <c r="DQ122" s="818">
        <v>100594</v>
      </c>
      <c r="DR122" s="818"/>
      <c r="DS122" s="818"/>
      <c r="DT122" s="818"/>
      <c r="DU122" s="818"/>
      <c r="DV122" s="795">
        <v>2.4</v>
      </c>
      <c r="DW122" s="795"/>
      <c r="DX122" s="795"/>
      <c r="DY122" s="795"/>
      <c r="DZ122" s="796"/>
    </row>
    <row r="123" spans="1:130" s="218" customFormat="1" ht="26.25" customHeight="1" x14ac:dyDescent="0.15">
      <c r="A123" s="821"/>
      <c r="B123" s="822"/>
      <c r="C123" s="816" t="s">
        <v>436</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v>26000</v>
      </c>
      <c r="AB123" s="781"/>
      <c r="AC123" s="781"/>
      <c r="AD123" s="781"/>
      <c r="AE123" s="782"/>
      <c r="AF123" s="783">
        <v>26000</v>
      </c>
      <c r="AG123" s="781"/>
      <c r="AH123" s="781"/>
      <c r="AI123" s="781"/>
      <c r="AJ123" s="782"/>
      <c r="AK123" s="783">
        <v>26000</v>
      </c>
      <c r="AL123" s="781"/>
      <c r="AM123" s="781"/>
      <c r="AN123" s="781"/>
      <c r="AO123" s="782"/>
      <c r="AP123" s="825">
        <v>0.6</v>
      </c>
      <c r="AQ123" s="826"/>
      <c r="AR123" s="826"/>
      <c r="AS123" s="826"/>
      <c r="AT123" s="827"/>
      <c r="AU123" s="887"/>
      <c r="AV123" s="888"/>
      <c r="AW123" s="888"/>
      <c r="AX123" s="888"/>
      <c r="AY123" s="888"/>
      <c r="AZ123" s="238" t="s">
        <v>177</v>
      </c>
      <c r="BA123" s="238"/>
      <c r="BB123" s="238"/>
      <c r="BC123" s="238"/>
      <c r="BD123" s="238"/>
      <c r="BE123" s="238"/>
      <c r="BF123" s="238"/>
      <c r="BG123" s="238"/>
      <c r="BH123" s="238"/>
      <c r="BI123" s="238"/>
      <c r="BJ123" s="238"/>
      <c r="BK123" s="238"/>
      <c r="BL123" s="238"/>
      <c r="BM123" s="238"/>
      <c r="BN123" s="238"/>
      <c r="BO123" s="878" t="s">
        <v>450</v>
      </c>
      <c r="BP123" s="879"/>
      <c r="BQ123" s="833">
        <v>9637823</v>
      </c>
      <c r="BR123" s="834"/>
      <c r="BS123" s="834"/>
      <c r="BT123" s="834"/>
      <c r="BU123" s="834"/>
      <c r="BV123" s="834">
        <v>9451602</v>
      </c>
      <c r="BW123" s="834"/>
      <c r="BX123" s="834"/>
      <c r="BY123" s="834"/>
      <c r="BZ123" s="834"/>
      <c r="CA123" s="834">
        <v>10055747</v>
      </c>
      <c r="CB123" s="834"/>
      <c r="CC123" s="834"/>
      <c r="CD123" s="834"/>
      <c r="CE123" s="834"/>
      <c r="CF123" s="749"/>
      <c r="CG123" s="750"/>
      <c r="CH123" s="750"/>
      <c r="CI123" s="750"/>
      <c r="CJ123" s="835"/>
      <c r="CK123" s="870"/>
      <c r="CL123" s="856"/>
      <c r="CM123" s="856"/>
      <c r="CN123" s="856"/>
      <c r="CO123" s="857"/>
      <c r="CP123" s="836" t="s">
        <v>390</v>
      </c>
      <c r="CQ123" s="837"/>
      <c r="CR123" s="837"/>
      <c r="CS123" s="837"/>
      <c r="CT123" s="837"/>
      <c r="CU123" s="837"/>
      <c r="CV123" s="837"/>
      <c r="CW123" s="837"/>
      <c r="CX123" s="837"/>
      <c r="CY123" s="837"/>
      <c r="CZ123" s="837"/>
      <c r="DA123" s="837"/>
      <c r="DB123" s="837"/>
      <c r="DC123" s="837"/>
      <c r="DD123" s="837"/>
      <c r="DE123" s="837"/>
      <c r="DF123" s="838"/>
      <c r="DG123" s="780" t="s">
        <v>122</v>
      </c>
      <c r="DH123" s="781"/>
      <c r="DI123" s="781"/>
      <c r="DJ123" s="781"/>
      <c r="DK123" s="782"/>
      <c r="DL123" s="783" t="s">
        <v>122</v>
      </c>
      <c r="DM123" s="781"/>
      <c r="DN123" s="781"/>
      <c r="DO123" s="781"/>
      <c r="DP123" s="782"/>
      <c r="DQ123" s="783" t="s">
        <v>122</v>
      </c>
      <c r="DR123" s="781"/>
      <c r="DS123" s="781"/>
      <c r="DT123" s="781"/>
      <c r="DU123" s="782"/>
      <c r="DV123" s="825" t="s">
        <v>122</v>
      </c>
      <c r="DW123" s="826"/>
      <c r="DX123" s="826"/>
      <c r="DY123" s="826"/>
      <c r="DZ123" s="827"/>
    </row>
    <row r="124" spans="1:130" s="218" customFormat="1" ht="26.25" customHeight="1" thickBot="1" x14ac:dyDescent="0.2">
      <c r="A124" s="821"/>
      <c r="B124" s="822"/>
      <c r="C124" s="816" t="s">
        <v>439</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451</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t="s">
        <v>122</v>
      </c>
      <c r="BR124" s="832"/>
      <c r="BS124" s="832"/>
      <c r="BT124" s="832"/>
      <c r="BU124" s="832"/>
      <c r="BV124" s="832" t="s">
        <v>122</v>
      </c>
      <c r="BW124" s="832"/>
      <c r="BX124" s="832"/>
      <c r="BY124" s="832"/>
      <c r="BZ124" s="832"/>
      <c r="CA124" s="832" t="s">
        <v>122</v>
      </c>
      <c r="CB124" s="832"/>
      <c r="CC124" s="832"/>
      <c r="CD124" s="832"/>
      <c r="CE124" s="832"/>
      <c r="CF124" s="727"/>
      <c r="CG124" s="728"/>
      <c r="CH124" s="728"/>
      <c r="CI124" s="728"/>
      <c r="CJ124" s="863"/>
      <c r="CK124" s="871"/>
      <c r="CL124" s="871"/>
      <c r="CM124" s="871"/>
      <c r="CN124" s="871"/>
      <c r="CO124" s="872"/>
      <c r="CP124" s="836" t="s">
        <v>452</v>
      </c>
      <c r="CQ124" s="837"/>
      <c r="CR124" s="837"/>
      <c r="CS124" s="837"/>
      <c r="CT124" s="837"/>
      <c r="CU124" s="837"/>
      <c r="CV124" s="837"/>
      <c r="CW124" s="837"/>
      <c r="CX124" s="837"/>
      <c r="CY124" s="837"/>
      <c r="CZ124" s="837"/>
      <c r="DA124" s="837"/>
      <c r="DB124" s="837"/>
      <c r="DC124" s="837"/>
      <c r="DD124" s="837"/>
      <c r="DE124" s="837"/>
      <c r="DF124" s="838"/>
      <c r="DG124" s="764">
        <v>1416114</v>
      </c>
      <c r="DH124" s="765"/>
      <c r="DI124" s="765"/>
      <c r="DJ124" s="765"/>
      <c r="DK124" s="766"/>
      <c r="DL124" s="767">
        <v>1421763</v>
      </c>
      <c r="DM124" s="765"/>
      <c r="DN124" s="765"/>
      <c r="DO124" s="765"/>
      <c r="DP124" s="766"/>
      <c r="DQ124" s="767" t="s">
        <v>122</v>
      </c>
      <c r="DR124" s="765"/>
      <c r="DS124" s="765"/>
      <c r="DT124" s="765"/>
      <c r="DU124" s="766"/>
      <c r="DV124" s="849" t="s">
        <v>122</v>
      </c>
      <c r="DW124" s="850"/>
      <c r="DX124" s="850"/>
      <c r="DY124" s="850"/>
      <c r="DZ124" s="851"/>
    </row>
    <row r="125" spans="1:130" s="218" customFormat="1" ht="26.25" customHeight="1" x14ac:dyDescent="0.15">
      <c r="A125" s="821"/>
      <c r="B125" s="822"/>
      <c r="C125" s="816" t="s">
        <v>441</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39"/>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20"/>
      <c r="BR125" s="220"/>
      <c r="BS125" s="220"/>
      <c r="BT125" s="220"/>
      <c r="BU125" s="220"/>
      <c r="BV125" s="220"/>
      <c r="BW125" s="220"/>
      <c r="BX125" s="220"/>
      <c r="BY125" s="220"/>
      <c r="BZ125" s="220"/>
      <c r="CA125" s="220"/>
      <c r="CB125" s="220"/>
      <c r="CC125" s="220"/>
      <c r="CD125" s="220"/>
      <c r="CE125" s="220"/>
      <c r="CF125" s="220"/>
      <c r="CG125" s="220"/>
      <c r="CH125" s="220"/>
      <c r="CI125" s="220"/>
      <c r="CJ125" s="241"/>
      <c r="CK125" s="852" t="s">
        <v>453</v>
      </c>
      <c r="CL125" s="853"/>
      <c r="CM125" s="853"/>
      <c r="CN125" s="853"/>
      <c r="CO125" s="854"/>
      <c r="CP125" s="861" t="s">
        <v>454</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8" customFormat="1" ht="26.25" customHeight="1" thickBot="1" x14ac:dyDescent="0.2">
      <c r="A126" s="821"/>
      <c r="B126" s="822"/>
      <c r="C126" s="816" t="s">
        <v>443</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v>16488</v>
      </c>
      <c r="AB126" s="781"/>
      <c r="AC126" s="781"/>
      <c r="AD126" s="781"/>
      <c r="AE126" s="782"/>
      <c r="AF126" s="783">
        <v>16488</v>
      </c>
      <c r="AG126" s="781"/>
      <c r="AH126" s="781"/>
      <c r="AI126" s="781"/>
      <c r="AJ126" s="782"/>
      <c r="AK126" s="783">
        <v>16488</v>
      </c>
      <c r="AL126" s="781"/>
      <c r="AM126" s="781"/>
      <c r="AN126" s="781"/>
      <c r="AO126" s="782"/>
      <c r="AP126" s="825">
        <v>0.4</v>
      </c>
      <c r="AQ126" s="826"/>
      <c r="AR126" s="826"/>
      <c r="AS126" s="826"/>
      <c r="AT126" s="82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2"/>
      <c r="CE126" s="242"/>
      <c r="CF126" s="242"/>
      <c r="CG126" s="220"/>
      <c r="CH126" s="220"/>
      <c r="CI126" s="220"/>
      <c r="CJ126" s="241"/>
      <c r="CK126" s="855"/>
      <c r="CL126" s="856"/>
      <c r="CM126" s="856"/>
      <c r="CN126" s="856"/>
      <c r="CO126" s="857"/>
      <c r="CP126" s="816" t="s">
        <v>455</v>
      </c>
      <c r="CQ126" s="753"/>
      <c r="CR126" s="753"/>
      <c r="CS126" s="753"/>
      <c r="CT126" s="753"/>
      <c r="CU126" s="753"/>
      <c r="CV126" s="753"/>
      <c r="CW126" s="753"/>
      <c r="CX126" s="753"/>
      <c r="CY126" s="753"/>
      <c r="CZ126" s="753"/>
      <c r="DA126" s="753"/>
      <c r="DB126" s="753"/>
      <c r="DC126" s="753"/>
      <c r="DD126" s="753"/>
      <c r="DE126" s="753"/>
      <c r="DF126" s="754"/>
      <c r="DG126" s="817" t="s">
        <v>122</v>
      </c>
      <c r="DH126" s="818"/>
      <c r="DI126" s="818"/>
      <c r="DJ126" s="818"/>
      <c r="DK126" s="818"/>
      <c r="DL126" s="818" t="s">
        <v>122</v>
      </c>
      <c r="DM126" s="818"/>
      <c r="DN126" s="818"/>
      <c r="DO126" s="818"/>
      <c r="DP126" s="818"/>
      <c r="DQ126" s="818" t="s">
        <v>122</v>
      </c>
      <c r="DR126" s="818"/>
      <c r="DS126" s="818"/>
      <c r="DT126" s="818"/>
      <c r="DU126" s="818"/>
      <c r="DV126" s="795" t="s">
        <v>122</v>
      </c>
      <c r="DW126" s="795"/>
      <c r="DX126" s="795"/>
      <c r="DY126" s="795"/>
      <c r="DZ126" s="796"/>
    </row>
    <row r="127" spans="1:130" s="218" customFormat="1" ht="26.25" customHeight="1" x14ac:dyDescent="0.15">
      <c r="A127" s="823"/>
      <c r="B127" s="824"/>
      <c r="C127" s="839" t="s">
        <v>456</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122</v>
      </c>
      <c r="AB127" s="781"/>
      <c r="AC127" s="781"/>
      <c r="AD127" s="781"/>
      <c r="AE127" s="782"/>
      <c r="AF127" s="783" t="s">
        <v>122</v>
      </c>
      <c r="AG127" s="781"/>
      <c r="AH127" s="781"/>
      <c r="AI127" s="781"/>
      <c r="AJ127" s="782"/>
      <c r="AK127" s="783" t="s">
        <v>122</v>
      </c>
      <c r="AL127" s="781"/>
      <c r="AM127" s="781"/>
      <c r="AN127" s="781"/>
      <c r="AO127" s="782"/>
      <c r="AP127" s="825" t="s">
        <v>122</v>
      </c>
      <c r="AQ127" s="826"/>
      <c r="AR127" s="826"/>
      <c r="AS127" s="826"/>
      <c r="AT127" s="827"/>
      <c r="AU127" s="220"/>
      <c r="AV127" s="220"/>
      <c r="AW127" s="220"/>
      <c r="AX127" s="842" t="s">
        <v>457</v>
      </c>
      <c r="AY127" s="813"/>
      <c r="AZ127" s="813"/>
      <c r="BA127" s="813"/>
      <c r="BB127" s="813"/>
      <c r="BC127" s="813"/>
      <c r="BD127" s="813"/>
      <c r="BE127" s="814"/>
      <c r="BF127" s="812" t="s">
        <v>458</v>
      </c>
      <c r="BG127" s="813"/>
      <c r="BH127" s="813"/>
      <c r="BI127" s="813"/>
      <c r="BJ127" s="813"/>
      <c r="BK127" s="813"/>
      <c r="BL127" s="814"/>
      <c r="BM127" s="812" t="s">
        <v>459</v>
      </c>
      <c r="BN127" s="813"/>
      <c r="BO127" s="813"/>
      <c r="BP127" s="813"/>
      <c r="BQ127" s="813"/>
      <c r="BR127" s="813"/>
      <c r="BS127" s="814"/>
      <c r="BT127" s="812" t="s">
        <v>460</v>
      </c>
      <c r="BU127" s="813"/>
      <c r="BV127" s="813"/>
      <c r="BW127" s="813"/>
      <c r="BX127" s="813"/>
      <c r="BY127" s="813"/>
      <c r="BZ127" s="815"/>
      <c r="CA127" s="220"/>
      <c r="CB127" s="220"/>
      <c r="CC127" s="220"/>
      <c r="CD127" s="242"/>
      <c r="CE127" s="242"/>
      <c r="CF127" s="242"/>
      <c r="CG127" s="220"/>
      <c r="CH127" s="220"/>
      <c r="CI127" s="220"/>
      <c r="CJ127" s="241"/>
      <c r="CK127" s="855"/>
      <c r="CL127" s="856"/>
      <c r="CM127" s="856"/>
      <c r="CN127" s="856"/>
      <c r="CO127" s="857"/>
      <c r="CP127" s="816" t="s">
        <v>461</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8" customFormat="1" ht="26.25" customHeight="1" thickBot="1" x14ac:dyDescent="0.2">
      <c r="A128" s="797" t="s">
        <v>462</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463</v>
      </c>
      <c r="X128" s="799"/>
      <c r="Y128" s="799"/>
      <c r="Z128" s="800"/>
      <c r="AA128" s="801">
        <v>3489</v>
      </c>
      <c r="AB128" s="802"/>
      <c r="AC128" s="802"/>
      <c r="AD128" s="802"/>
      <c r="AE128" s="803"/>
      <c r="AF128" s="804">
        <v>6040</v>
      </c>
      <c r="AG128" s="802"/>
      <c r="AH128" s="802"/>
      <c r="AI128" s="802"/>
      <c r="AJ128" s="803"/>
      <c r="AK128" s="804">
        <v>4015</v>
      </c>
      <c r="AL128" s="802"/>
      <c r="AM128" s="802"/>
      <c r="AN128" s="802"/>
      <c r="AO128" s="803"/>
      <c r="AP128" s="805"/>
      <c r="AQ128" s="806"/>
      <c r="AR128" s="806"/>
      <c r="AS128" s="806"/>
      <c r="AT128" s="807"/>
      <c r="AU128" s="220"/>
      <c r="AV128" s="220"/>
      <c r="AW128" s="220"/>
      <c r="AX128" s="808" t="s">
        <v>464</v>
      </c>
      <c r="AY128" s="809"/>
      <c r="AZ128" s="809"/>
      <c r="BA128" s="809"/>
      <c r="BB128" s="809"/>
      <c r="BC128" s="809"/>
      <c r="BD128" s="809"/>
      <c r="BE128" s="810"/>
      <c r="BF128" s="787" t="s">
        <v>122</v>
      </c>
      <c r="BG128" s="788"/>
      <c r="BH128" s="788"/>
      <c r="BI128" s="788"/>
      <c r="BJ128" s="788"/>
      <c r="BK128" s="788"/>
      <c r="BL128" s="811"/>
      <c r="BM128" s="787">
        <v>15</v>
      </c>
      <c r="BN128" s="788"/>
      <c r="BO128" s="788"/>
      <c r="BP128" s="788"/>
      <c r="BQ128" s="788"/>
      <c r="BR128" s="788"/>
      <c r="BS128" s="811"/>
      <c r="BT128" s="787">
        <v>20</v>
      </c>
      <c r="BU128" s="788"/>
      <c r="BV128" s="788"/>
      <c r="BW128" s="788"/>
      <c r="BX128" s="788"/>
      <c r="BY128" s="788"/>
      <c r="BZ128" s="789"/>
      <c r="CA128" s="242"/>
      <c r="CB128" s="242"/>
      <c r="CC128" s="242"/>
      <c r="CD128" s="242"/>
      <c r="CE128" s="242"/>
      <c r="CF128" s="242"/>
      <c r="CG128" s="220"/>
      <c r="CH128" s="220"/>
      <c r="CI128" s="220"/>
      <c r="CJ128" s="241"/>
      <c r="CK128" s="858"/>
      <c r="CL128" s="859"/>
      <c r="CM128" s="859"/>
      <c r="CN128" s="859"/>
      <c r="CO128" s="860"/>
      <c r="CP128" s="790" t="s">
        <v>465</v>
      </c>
      <c r="CQ128" s="731"/>
      <c r="CR128" s="731"/>
      <c r="CS128" s="731"/>
      <c r="CT128" s="731"/>
      <c r="CU128" s="731"/>
      <c r="CV128" s="731"/>
      <c r="CW128" s="731"/>
      <c r="CX128" s="731"/>
      <c r="CY128" s="731"/>
      <c r="CZ128" s="731"/>
      <c r="DA128" s="731"/>
      <c r="DB128" s="731"/>
      <c r="DC128" s="731"/>
      <c r="DD128" s="731"/>
      <c r="DE128" s="731"/>
      <c r="DF128" s="732"/>
      <c r="DG128" s="791" t="s">
        <v>122</v>
      </c>
      <c r="DH128" s="792"/>
      <c r="DI128" s="792"/>
      <c r="DJ128" s="792"/>
      <c r="DK128" s="792"/>
      <c r="DL128" s="792" t="s">
        <v>122</v>
      </c>
      <c r="DM128" s="792"/>
      <c r="DN128" s="792"/>
      <c r="DO128" s="792"/>
      <c r="DP128" s="792"/>
      <c r="DQ128" s="792" t="s">
        <v>122</v>
      </c>
      <c r="DR128" s="792"/>
      <c r="DS128" s="792"/>
      <c r="DT128" s="792"/>
      <c r="DU128" s="792"/>
      <c r="DV128" s="793" t="s">
        <v>122</v>
      </c>
      <c r="DW128" s="793"/>
      <c r="DX128" s="793"/>
      <c r="DY128" s="793"/>
      <c r="DZ128" s="794"/>
    </row>
    <row r="129" spans="1:131" s="218" customFormat="1" ht="26.25" customHeight="1" x14ac:dyDescent="0.15">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466</v>
      </c>
      <c r="X129" s="778"/>
      <c r="Y129" s="778"/>
      <c r="Z129" s="779"/>
      <c r="AA129" s="780">
        <v>4554940</v>
      </c>
      <c r="AB129" s="781"/>
      <c r="AC129" s="781"/>
      <c r="AD129" s="781"/>
      <c r="AE129" s="782"/>
      <c r="AF129" s="783">
        <v>4523771</v>
      </c>
      <c r="AG129" s="781"/>
      <c r="AH129" s="781"/>
      <c r="AI129" s="781"/>
      <c r="AJ129" s="782"/>
      <c r="AK129" s="783">
        <v>4659188</v>
      </c>
      <c r="AL129" s="781"/>
      <c r="AM129" s="781"/>
      <c r="AN129" s="781"/>
      <c r="AO129" s="782"/>
      <c r="AP129" s="784"/>
      <c r="AQ129" s="785"/>
      <c r="AR129" s="785"/>
      <c r="AS129" s="785"/>
      <c r="AT129" s="786"/>
      <c r="AU129" s="221"/>
      <c r="AV129" s="221"/>
      <c r="AW129" s="221"/>
      <c r="AX129" s="752" t="s">
        <v>467</v>
      </c>
      <c r="AY129" s="753"/>
      <c r="AZ129" s="753"/>
      <c r="BA129" s="753"/>
      <c r="BB129" s="753"/>
      <c r="BC129" s="753"/>
      <c r="BD129" s="753"/>
      <c r="BE129" s="754"/>
      <c r="BF129" s="771" t="s">
        <v>122</v>
      </c>
      <c r="BG129" s="772"/>
      <c r="BH129" s="772"/>
      <c r="BI129" s="772"/>
      <c r="BJ129" s="772"/>
      <c r="BK129" s="772"/>
      <c r="BL129" s="773"/>
      <c r="BM129" s="771">
        <v>20</v>
      </c>
      <c r="BN129" s="772"/>
      <c r="BO129" s="772"/>
      <c r="BP129" s="772"/>
      <c r="BQ129" s="772"/>
      <c r="BR129" s="772"/>
      <c r="BS129" s="773"/>
      <c r="BT129" s="771">
        <v>30</v>
      </c>
      <c r="BU129" s="772"/>
      <c r="BV129" s="772"/>
      <c r="BW129" s="772"/>
      <c r="BX129" s="772"/>
      <c r="BY129" s="772"/>
      <c r="BZ129" s="774"/>
      <c r="CA129" s="243"/>
      <c r="CB129" s="243"/>
      <c r="CC129" s="243"/>
      <c r="CD129" s="243"/>
      <c r="CE129" s="243"/>
      <c r="CF129" s="243"/>
      <c r="CG129" s="243"/>
      <c r="CH129" s="243"/>
      <c r="CI129" s="243"/>
      <c r="CJ129" s="243"/>
      <c r="CK129" s="243"/>
      <c r="CL129" s="243"/>
      <c r="CM129" s="243"/>
      <c r="CN129" s="243"/>
      <c r="CO129" s="243"/>
      <c r="CP129" s="243"/>
      <c r="CQ129" s="243"/>
      <c r="CR129" s="243"/>
      <c r="CS129" s="243"/>
      <c r="CT129" s="243"/>
      <c r="CU129" s="243"/>
      <c r="CV129" s="243"/>
      <c r="CW129" s="243"/>
      <c r="CX129" s="243"/>
      <c r="CY129" s="243"/>
      <c r="CZ129" s="243"/>
      <c r="DA129" s="243"/>
      <c r="DB129" s="243"/>
      <c r="DC129" s="243"/>
      <c r="DD129" s="243"/>
      <c r="DE129" s="243"/>
      <c r="DF129" s="243"/>
      <c r="DG129" s="243"/>
      <c r="DH129" s="243"/>
      <c r="DI129" s="243"/>
      <c r="DJ129" s="243"/>
      <c r="DK129" s="243"/>
      <c r="DL129" s="243"/>
      <c r="DM129" s="243"/>
      <c r="DN129" s="243"/>
      <c r="DO129" s="243"/>
      <c r="DP129" s="221"/>
      <c r="DQ129" s="221"/>
      <c r="DR129" s="221"/>
      <c r="DS129" s="221"/>
      <c r="DT129" s="221"/>
      <c r="DU129" s="221"/>
      <c r="DV129" s="221"/>
      <c r="DW129" s="221"/>
      <c r="DX129" s="221"/>
      <c r="DY129" s="221"/>
      <c r="DZ129" s="221"/>
    </row>
    <row r="130" spans="1:131" s="218" customFormat="1" ht="26.25" customHeight="1" x14ac:dyDescent="0.15">
      <c r="A130" s="775" t="s">
        <v>468</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469</v>
      </c>
      <c r="X130" s="778"/>
      <c r="Y130" s="778"/>
      <c r="Z130" s="779"/>
      <c r="AA130" s="780">
        <v>602502</v>
      </c>
      <c r="AB130" s="781"/>
      <c r="AC130" s="781"/>
      <c r="AD130" s="781"/>
      <c r="AE130" s="782"/>
      <c r="AF130" s="783">
        <v>543897</v>
      </c>
      <c r="AG130" s="781"/>
      <c r="AH130" s="781"/>
      <c r="AI130" s="781"/>
      <c r="AJ130" s="782"/>
      <c r="AK130" s="783">
        <v>530896</v>
      </c>
      <c r="AL130" s="781"/>
      <c r="AM130" s="781"/>
      <c r="AN130" s="781"/>
      <c r="AO130" s="782"/>
      <c r="AP130" s="784"/>
      <c r="AQ130" s="785"/>
      <c r="AR130" s="785"/>
      <c r="AS130" s="785"/>
      <c r="AT130" s="786"/>
      <c r="AU130" s="221"/>
      <c r="AV130" s="221"/>
      <c r="AW130" s="221"/>
      <c r="AX130" s="752" t="s">
        <v>470</v>
      </c>
      <c r="AY130" s="753"/>
      <c r="AZ130" s="753"/>
      <c r="BA130" s="753"/>
      <c r="BB130" s="753"/>
      <c r="BC130" s="753"/>
      <c r="BD130" s="753"/>
      <c r="BE130" s="754"/>
      <c r="BF130" s="755">
        <v>10.4</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43"/>
      <c r="CB130" s="243"/>
      <c r="CC130" s="243"/>
      <c r="CD130" s="243"/>
      <c r="CE130" s="243"/>
      <c r="CF130" s="243"/>
      <c r="CG130" s="243"/>
      <c r="CH130" s="243"/>
      <c r="CI130" s="243"/>
      <c r="CJ130" s="243"/>
      <c r="CK130" s="243"/>
      <c r="CL130" s="243"/>
      <c r="CM130" s="243"/>
      <c r="CN130" s="243"/>
      <c r="CO130" s="243"/>
      <c r="CP130" s="243"/>
      <c r="CQ130" s="243"/>
      <c r="CR130" s="243"/>
      <c r="CS130" s="243"/>
      <c r="CT130" s="243"/>
      <c r="CU130" s="243"/>
      <c r="CV130" s="243"/>
      <c r="CW130" s="243"/>
      <c r="CX130" s="243"/>
      <c r="CY130" s="243"/>
      <c r="CZ130" s="243"/>
      <c r="DA130" s="243"/>
      <c r="DB130" s="243"/>
      <c r="DC130" s="243"/>
      <c r="DD130" s="243"/>
      <c r="DE130" s="243"/>
      <c r="DF130" s="243"/>
      <c r="DG130" s="243"/>
      <c r="DH130" s="243"/>
      <c r="DI130" s="243"/>
      <c r="DJ130" s="243"/>
      <c r="DK130" s="243"/>
      <c r="DL130" s="243"/>
      <c r="DM130" s="243"/>
      <c r="DN130" s="243"/>
      <c r="DO130" s="243"/>
      <c r="DP130" s="221"/>
      <c r="DQ130" s="221"/>
      <c r="DR130" s="221"/>
      <c r="DS130" s="221"/>
      <c r="DT130" s="221"/>
      <c r="DU130" s="221"/>
      <c r="DV130" s="221"/>
      <c r="DW130" s="221"/>
      <c r="DX130" s="221"/>
      <c r="DY130" s="221"/>
      <c r="DZ130" s="221"/>
    </row>
    <row r="131" spans="1:131" s="218"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471</v>
      </c>
      <c r="X131" s="762"/>
      <c r="Y131" s="762"/>
      <c r="Z131" s="763"/>
      <c r="AA131" s="764">
        <v>3952438</v>
      </c>
      <c r="AB131" s="765"/>
      <c r="AC131" s="765"/>
      <c r="AD131" s="765"/>
      <c r="AE131" s="766"/>
      <c r="AF131" s="767">
        <v>3979874</v>
      </c>
      <c r="AG131" s="765"/>
      <c r="AH131" s="765"/>
      <c r="AI131" s="765"/>
      <c r="AJ131" s="766"/>
      <c r="AK131" s="767">
        <v>4128292</v>
      </c>
      <c r="AL131" s="765"/>
      <c r="AM131" s="765"/>
      <c r="AN131" s="765"/>
      <c r="AO131" s="766"/>
      <c r="AP131" s="768"/>
      <c r="AQ131" s="769"/>
      <c r="AR131" s="769"/>
      <c r="AS131" s="769"/>
      <c r="AT131" s="770"/>
      <c r="AU131" s="221"/>
      <c r="AV131" s="221"/>
      <c r="AW131" s="221"/>
      <c r="AX131" s="730" t="s">
        <v>472</v>
      </c>
      <c r="AY131" s="731"/>
      <c r="AZ131" s="731"/>
      <c r="BA131" s="731"/>
      <c r="BB131" s="731"/>
      <c r="BC131" s="731"/>
      <c r="BD131" s="731"/>
      <c r="BE131" s="732"/>
      <c r="BF131" s="733" t="s">
        <v>122</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43"/>
      <c r="CB131" s="243"/>
      <c r="CC131" s="243"/>
      <c r="CD131" s="243"/>
      <c r="CE131" s="243"/>
      <c r="CF131" s="243"/>
      <c r="CG131" s="243"/>
      <c r="CH131" s="243"/>
      <c r="CI131" s="243"/>
      <c r="CJ131" s="243"/>
      <c r="CK131" s="243"/>
      <c r="CL131" s="243"/>
      <c r="CM131" s="243"/>
      <c r="CN131" s="243"/>
      <c r="CO131" s="243"/>
      <c r="CP131" s="243"/>
      <c r="CQ131" s="243"/>
      <c r="CR131" s="243"/>
      <c r="CS131" s="243"/>
      <c r="CT131" s="243"/>
      <c r="CU131" s="243"/>
      <c r="CV131" s="243"/>
      <c r="CW131" s="243"/>
      <c r="CX131" s="243"/>
      <c r="CY131" s="243"/>
      <c r="CZ131" s="243"/>
      <c r="DA131" s="243"/>
      <c r="DB131" s="243"/>
      <c r="DC131" s="243"/>
      <c r="DD131" s="243"/>
      <c r="DE131" s="243"/>
      <c r="DF131" s="243"/>
      <c r="DG131" s="243"/>
      <c r="DH131" s="243"/>
      <c r="DI131" s="243"/>
      <c r="DJ131" s="243"/>
      <c r="DK131" s="243"/>
      <c r="DL131" s="243"/>
      <c r="DM131" s="243"/>
      <c r="DN131" s="243"/>
      <c r="DO131" s="243"/>
      <c r="DP131" s="221"/>
      <c r="DQ131" s="221"/>
      <c r="DR131" s="221"/>
      <c r="DS131" s="221"/>
      <c r="DT131" s="221"/>
      <c r="DU131" s="221"/>
      <c r="DV131" s="221"/>
      <c r="DW131" s="221"/>
      <c r="DX131" s="221"/>
      <c r="DY131" s="221"/>
      <c r="DZ131" s="221"/>
    </row>
    <row r="132" spans="1:131" s="218" customFormat="1" ht="26.25" customHeight="1" x14ac:dyDescent="0.15">
      <c r="A132" s="739" t="s">
        <v>473</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474</v>
      </c>
      <c r="W132" s="743"/>
      <c r="X132" s="743"/>
      <c r="Y132" s="743"/>
      <c r="Z132" s="744"/>
      <c r="AA132" s="745">
        <v>14.031238439999999</v>
      </c>
      <c r="AB132" s="746"/>
      <c r="AC132" s="746"/>
      <c r="AD132" s="746"/>
      <c r="AE132" s="747"/>
      <c r="AF132" s="748">
        <v>10.59319968</v>
      </c>
      <c r="AG132" s="746"/>
      <c r="AH132" s="746"/>
      <c r="AI132" s="746"/>
      <c r="AJ132" s="747"/>
      <c r="AK132" s="748">
        <v>6.8079971090000004</v>
      </c>
      <c r="AL132" s="746"/>
      <c r="AM132" s="746"/>
      <c r="AN132" s="746"/>
      <c r="AO132" s="747"/>
      <c r="AP132" s="749"/>
      <c r="AQ132" s="750"/>
      <c r="AR132" s="750"/>
      <c r="AS132" s="750"/>
      <c r="AT132" s="751"/>
      <c r="AU132" s="244"/>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3"/>
      <c r="CB132" s="243"/>
      <c r="CC132" s="243"/>
      <c r="CD132" s="243"/>
      <c r="CE132" s="243"/>
      <c r="CF132" s="243"/>
      <c r="CG132" s="243"/>
      <c r="CH132" s="243"/>
      <c r="CI132" s="243"/>
      <c r="CJ132" s="243"/>
      <c r="CK132" s="243"/>
      <c r="CL132" s="243"/>
      <c r="CM132" s="243"/>
      <c r="CN132" s="243"/>
      <c r="CO132" s="243"/>
      <c r="CP132" s="243"/>
      <c r="CQ132" s="243"/>
      <c r="CR132" s="243"/>
      <c r="CS132" s="243"/>
      <c r="CT132" s="243"/>
      <c r="CU132" s="243"/>
      <c r="CV132" s="243"/>
      <c r="CW132" s="243"/>
      <c r="CX132" s="243"/>
      <c r="CY132" s="243"/>
      <c r="CZ132" s="243"/>
      <c r="DA132" s="243"/>
      <c r="DB132" s="243"/>
      <c r="DC132" s="243"/>
      <c r="DD132" s="243"/>
      <c r="DE132" s="243"/>
      <c r="DF132" s="243"/>
      <c r="DG132" s="243"/>
      <c r="DH132" s="243"/>
      <c r="DI132" s="243"/>
      <c r="DJ132" s="243"/>
      <c r="DK132" s="243"/>
      <c r="DL132" s="243"/>
      <c r="DM132" s="243"/>
      <c r="DN132" s="243"/>
      <c r="DO132" s="243"/>
      <c r="DP132" s="221"/>
      <c r="DQ132" s="221"/>
      <c r="DR132" s="221"/>
      <c r="DS132" s="221"/>
      <c r="DT132" s="221"/>
      <c r="DU132" s="221"/>
      <c r="DV132" s="221"/>
      <c r="DW132" s="221"/>
      <c r="DX132" s="221"/>
      <c r="DY132" s="221"/>
      <c r="DZ132" s="221"/>
    </row>
    <row r="133" spans="1:131" s="218"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475</v>
      </c>
      <c r="W133" s="722"/>
      <c r="X133" s="722"/>
      <c r="Y133" s="722"/>
      <c r="Z133" s="723"/>
      <c r="AA133" s="724">
        <v>12.9</v>
      </c>
      <c r="AB133" s="725"/>
      <c r="AC133" s="725"/>
      <c r="AD133" s="725"/>
      <c r="AE133" s="726"/>
      <c r="AF133" s="724">
        <v>12.3</v>
      </c>
      <c r="AG133" s="725"/>
      <c r="AH133" s="725"/>
      <c r="AI133" s="725"/>
      <c r="AJ133" s="726"/>
      <c r="AK133" s="724">
        <v>10.4</v>
      </c>
      <c r="AL133" s="725"/>
      <c r="AM133" s="725"/>
      <c r="AN133" s="725"/>
      <c r="AO133" s="726"/>
      <c r="AP133" s="727"/>
      <c r="AQ133" s="728"/>
      <c r="AR133" s="728"/>
      <c r="AS133" s="728"/>
      <c r="AT133" s="729"/>
      <c r="AU133" s="221"/>
      <c r="AV133" s="221"/>
      <c r="AW133" s="221"/>
      <c r="AX133" s="221"/>
      <c r="AY133" s="221"/>
      <c r="AZ133" s="221"/>
      <c r="BA133" s="221"/>
      <c r="BB133" s="221"/>
      <c r="BC133" s="221"/>
      <c r="BD133" s="221"/>
      <c r="BE133" s="221"/>
      <c r="BF133" s="221"/>
      <c r="BG133" s="221"/>
      <c r="BH133" s="221"/>
      <c r="BI133" s="221"/>
      <c r="BJ133" s="221"/>
      <c r="BK133" s="221"/>
      <c r="BL133" s="221"/>
      <c r="BM133" s="221"/>
      <c r="BN133" s="243"/>
      <c r="BO133" s="243"/>
      <c r="BP133" s="243"/>
      <c r="BQ133" s="243"/>
      <c r="BR133" s="243"/>
      <c r="BS133" s="243"/>
      <c r="BT133" s="243"/>
      <c r="BU133" s="243"/>
      <c r="BV133" s="243"/>
      <c r="BW133" s="243"/>
      <c r="BX133" s="243"/>
      <c r="BY133" s="243"/>
      <c r="BZ133" s="243"/>
      <c r="CA133" s="243"/>
      <c r="CB133" s="243"/>
      <c r="CC133" s="243"/>
      <c r="CD133" s="243"/>
      <c r="CE133" s="243"/>
      <c r="CF133" s="243"/>
      <c r="CG133" s="243"/>
      <c r="CH133" s="243"/>
      <c r="CI133" s="243"/>
      <c r="CJ133" s="243"/>
      <c r="CK133" s="243"/>
      <c r="CL133" s="243"/>
      <c r="CM133" s="243"/>
      <c r="CN133" s="243"/>
      <c r="CO133" s="243"/>
      <c r="CP133" s="243"/>
      <c r="CQ133" s="243"/>
      <c r="CR133" s="243"/>
      <c r="CS133" s="243"/>
      <c r="CT133" s="243"/>
      <c r="CU133" s="243"/>
      <c r="CV133" s="243"/>
      <c r="CW133" s="243"/>
      <c r="CX133" s="243"/>
      <c r="CY133" s="243"/>
      <c r="CZ133" s="243"/>
      <c r="DA133" s="243"/>
      <c r="DB133" s="243"/>
      <c r="DC133" s="243"/>
      <c r="DD133" s="243"/>
      <c r="DE133" s="243"/>
      <c r="DF133" s="243"/>
      <c r="DG133" s="243"/>
      <c r="DH133" s="243"/>
      <c r="DI133" s="243"/>
      <c r="DJ133" s="243"/>
      <c r="DK133" s="243"/>
      <c r="DL133" s="243"/>
      <c r="DM133" s="243"/>
      <c r="DN133" s="243"/>
      <c r="DO133" s="243"/>
      <c r="DP133" s="221"/>
      <c r="DQ133" s="221"/>
      <c r="DR133" s="221"/>
      <c r="DS133" s="221"/>
      <c r="DT133" s="221"/>
      <c r="DU133" s="221"/>
      <c r="DV133" s="221"/>
      <c r="DW133" s="221"/>
      <c r="DX133" s="221"/>
      <c r="DY133" s="221"/>
      <c r="DZ133" s="221"/>
    </row>
    <row r="134" spans="1:131" ht="11.25" customHeight="1" x14ac:dyDescent="0.15">
      <c r="A134" s="245"/>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21"/>
      <c r="AV134" s="221"/>
      <c r="AW134" s="221"/>
      <c r="AX134" s="221"/>
      <c r="AY134" s="221"/>
      <c r="AZ134" s="221"/>
      <c r="BA134" s="221"/>
      <c r="BB134" s="221"/>
      <c r="BC134" s="221"/>
      <c r="BD134" s="221"/>
      <c r="BE134" s="221"/>
      <c r="BF134" s="221"/>
      <c r="BG134" s="221"/>
      <c r="BH134" s="221"/>
      <c r="BI134" s="221"/>
      <c r="BJ134" s="221"/>
      <c r="BK134" s="221"/>
      <c r="BL134" s="221"/>
      <c r="BM134" s="221"/>
      <c r="BN134" s="243"/>
      <c r="BO134" s="243"/>
      <c r="BP134" s="243"/>
      <c r="BQ134" s="243"/>
      <c r="BR134" s="243"/>
      <c r="BS134" s="243"/>
      <c r="BT134" s="243"/>
      <c r="BU134" s="243"/>
      <c r="BV134" s="243"/>
      <c r="BW134" s="243"/>
      <c r="BX134" s="243"/>
      <c r="BY134" s="243"/>
      <c r="BZ134" s="243"/>
      <c r="CA134" s="243"/>
      <c r="CB134" s="243"/>
      <c r="CC134" s="243"/>
      <c r="CD134" s="243"/>
      <c r="CE134" s="243"/>
      <c r="CF134" s="243"/>
      <c r="CG134" s="243"/>
      <c r="CH134" s="243"/>
      <c r="CI134" s="243"/>
      <c r="CJ134" s="243"/>
      <c r="CK134" s="243"/>
      <c r="CL134" s="243"/>
      <c r="CM134" s="243"/>
      <c r="CN134" s="243"/>
      <c r="CO134" s="243"/>
      <c r="CP134" s="243"/>
      <c r="CQ134" s="243"/>
      <c r="CR134" s="243"/>
      <c r="CS134" s="243"/>
      <c r="CT134" s="243"/>
      <c r="CU134" s="243"/>
      <c r="CV134" s="243"/>
      <c r="CW134" s="243"/>
      <c r="CX134" s="243"/>
      <c r="CY134" s="243"/>
      <c r="CZ134" s="243"/>
      <c r="DA134" s="243"/>
      <c r="DB134" s="243"/>
      <c r="DC134" s="243"/>
      <c r="DD134" s="243"/>
      <c r="DE134" s="243"/>
      <c r="DF134" s="243"/>
      <c r="DG134" s="243"/>
      <c r="DH134" s="243"/>
      <c r="DI134" s="243"/>
      <c r="DJ134" s="243"/>
      <c r="DK134" s="243"/>
      <c r="DL134" s="243"/>
      <c r="DM134" s="243"/>
      <c r="DN134" s="243"/>
      <c r="DO134" s="243"/>
      <c r="DP134" s="221"/>
      <c r="DQ134" s="221"/>
      <c r="DR134" s="221"/>
      <c r="DS134" s="221"/>
      <c r="DT134" s="221"/>
      <c r="DU134" s="221"/>
      <c r="DV134" s="221"/>
      <c r="DW134" s="221"/>
      <c r="DX134" s="221"/>
      <c r="DY134" s="221"/>
      <c r="DZ134" s="221"/>
      <c r="EA134" s="218"/>
    </row>
    <row r="135" spans="1:131" ht="14.25" hidden="1" x14ac:dyDescent="0.15">
      <c r="AU135" s="245"/>
      <c r="AV135" s="245"/>
      <c r="AW135" s="245"/>
      <c r="AX135" s="245"/>
      <c r="AY135" s="245"/>
      <c r="AZ135" s="245"/>
      <c r="BA135" s="245"/>
      <c r="BB135" s="245"/>
      <c r="BC135" s="245"/>
      <c r="BD135" s="245"/>
      <c r="BE135" s="245"/>
      <c r="BF135" s="245"/>
      <c r="BG135" s="245"/>
      <c r="BH135" s="245"/>
      <c r="BI135" s="245"/>
      <c r="BJ135" s="245"/>
      <c r="BK135" s="245"/>
      <c r="BL135" s="245"/>
      <c r="BM135" s="245"/>
      <c r="BN135" s="245"/>
      <c r="BO135" s="245"/>
      <c r="BP135" s="245"/>
      <c r="BQ135" s="245"/>
      <c r="BR135" s="245"/>
      <c r="BS135" s="245"/>
      <c r="BT135" s="245"/>
      <c r="BU135" s="245"/>
      <c r="BV135" s="245"/>
      <c r="BW135" s="245"/>
      <c r="BX135" s="245"/>
      <c r="BY135" s="245"/>
      <c r="BZ135" s="245"/>
      <c r="CA135" s="245"/>
      <c r="CB135" s="245"/>
      <c r="CC135" s="245"/>
      <c r="CD135" s="245"/>
      <c r="CE135" s="245"/>
      <c r="CF135" s="245"/>
      <c r="CG135" s="245"/>
      <c r="CH135" s="245"/>
      <c r="CI135" s="245"/>
      <c r="CJ135" s="245"/>
      <c r="CK135" s="245"/>
      <c r="CL135" s="245"/>
      <c r="CM135" s="245"/>
      <c r="CN135" s="245"/>
      <c r="CO135" s="245"/>
      <c r="CP135" s="245"/>
      <c r="CQ135" s="245"/>
      <c r="CR135" s="245"/>
      <c r="CS135" s="245"/>
      <c r="CT135" s="245"/>
      <c r="CU135" s="245"/>
      <c r="CV135" s="245"/>
      <c r="CW135" s="245"/>
      <c r="CX135" s="245"/>
      <c r="CY135" s="245"/>
      <c r="CZ135" s="245"/>
      <c r="DA135" s="245"/>
      <c r="DB135" s="245"/>
      <c r="DC135" s="245"/>
      <c r="DD135" s="245"/>
      <c r="DE135" s="245"/>
      <c r="DF135" s="245"/>
      <c r="DG135" s="245"/>
      <c r="DH135" s="245"/>
      <c r="DI135" s="245"/>
      <c r="DJ135" s="245"/>
      <c r="DK135" s="245"/>
      <c r="DL135" s="245"/>
      <c r="DM135" s="245"/>
      <c r="DN135" s="245"/>
      <c r="DO135" s="245"/>
      <c r="DP135" s="245"/>
      <c r="DQ135" s="245"/>
      <c r="DR135" s="245"/>
      <c r="DS135" s="245"/>
      <c r="DT135" s="245"/>
      <c r="DU135" s="245"/>
      <c r="DV135" s="245"/>
      <c r="DW135" s="245"/>
      <c r="DX135" s="245"/>
      <c r="DY135" s="245"/>
      <c r="DZ135" s="245"/>
    </row>
  </sheetData>
  <sheetProtection algorithmName="SHA-512" hashValue="EwCMEIqYEQ2+zjg9ZATPOxRLfBlkNQqEoU94tYwW3lXaVsEChuTU2cVBz4Oc98zicz6BqWfn9i7oCyPuByablQ==" saltValue="4zlR/gXtmU9r7lRcPa1jUg==" spinCount="100000" sheet="1" objects="1" scenarios="1" formatRows="0"/>
  <mergeCells count="2035">
    <mergeCell ref="B69:P69"/>
    <mergeCell ref="B71:P71"/>
    <mergeCell ref="B72:P72"/>
    <mergeCell ref="B74:P74"/>
    <mergeCell ref="B73:P73"/>
    <mergeCell ref="B75:P75"/>
    <mergeCell ref="B76:P76"/>
    <mergeCell ref="B77:P77"/>
    <mergeCell ref="BS7:CG7"/>
    <mergeCell ref="BS9:CG9"/>
    <mergeCell ref="BS8:CG8"/>
    <mergeCell ref="BS10:CG10"/>
    <mergeCell ref="AK5:AO6"/>
    <mergeCell ref="AP5:AT6"/>
    <mergeCell ref="AU5:AY6"/>
    <mergeCell ref="BQ5:CG6"/>
    <mergeCell ref="CH5:CL6"/>
    <mergeCell ref="AA7:AE7"/>
    <mergeCell ref="AF7:AJ7"/>
    <mergeCell ref="AK7:AO7"/>
    <mergeCell ref="AP7:AT7"/>
    <mergeCell ref="AU7:AY7"/>
    <mergeCell ref="AK12:AO12"/>
    <mergeCell ref="AP12:AT12"/>
    <mergeCell ref="AU12:AY12"/>
    <mergeCell ref="BS12:CG12"/>
    <mergeCell ref="CH12:CL12"/>
    <mergeCell ref="AK15:AO15"/>
    <mergeCell ref="AP15:AT15"/>
    <mergeCell ref="AU15:AY15"/>
    <mergeCell ref="BS15:CG15"/>
    <mergeCell ref="CH15:CL15"/>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CR5:CV6"/>
    <mergeCell ref="CW5:DA6"/>
    <mergeCell ref="DB5:DF6"/>
    <mergeCell ref="DG5:DK6"/>
    <mergeCell ref="DL5:DP6"/>
    <mergeCell ref="DQ5:DU6"/>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CM5:CQ6"/>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0:P70"/>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Q77:U77"/>
    <mergeCell ref="V77:Z77"/>
    <mergeCell ref="AA77:AE77"/>
    <mergeCell ref="AF77:AJ77"/>
    <mergeCell ref="AK77:AO77"/>
    <mergeCell ref="AP77:AT77"/>
    <mergeCell ref="AU77:AY77"/>
    <mergeCell ref="AZ77:BD77"/>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S50" sqref="CS50"/>
    </sheetView>
  </sheetViews>
  <sheetFormatPr defaultColWidth="0" defaultRowHeight="13.5" customHeight="1" zeroHeight="1" x14ac:dyDescent="0.15"/>
  <cols>
    <col min="1" max="120" width="2.75" style="247" customWidth="1"/>
    <col min="121" max="121" width="0" style="246" hidden="1" customWidth="1"/>
    <col min="122" max="16384" width="9" style="246" hidden="1"/>
  </cols>
  <sheetData>
    <row r="1" spans="1:120"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6"/>
    </row>
    <row r="17" spans="119:120" x14ac:dyDescent="0.15">
      <c r="DP17" s="246"/>
    </row>
    <row r="18" spans="119:120" x14ac:dyDescent="0.15"/>
    <row r="19" spans="119:120" x14ac:dyDescent="0.15"/>
    <row r="20" spans="119:120" x14ac:dyDescent="0.15">
      <c r="DO20" s="246"/>
      <c r="DP20" s="246"/>
    </row>
    <row r="21" spans="119:120" x14ac:dyDescent="0.15">
      <c r="DP21" s="246"/>
    </row>
    <row r="22" spans="119:120" x14ac:dyDescent="0.15"/>
    <row r="23" spans="119:120" x14ac:dyDescent="0.15">
      <c r="DO23" s="246"/>
      <c r="DP23" s="246"/>
    </row>
    <row r="24" spans="119:120" x14ac:dyDescent="0.15">
      <c r="DP24" s="246"/>
    </row>
    <row r="25" spans="119:120" x14ac:dyDescent="0.15">
      <c r="DP25" s="246"/>
    </row>
    <row r="26" spans="119:120" x14ac:dyDescent="0.15">
      <c r="DO26" s="246"/>
      <c r="DP26" s="246"/>
    </row>
    <row r="27" spans="119:120" x14ac:dyDescent="0.15"/>
    <row r="28" spans="119:120" x14ac:dyDescent="0.15">
      <c r="DO28" s="246"/>
      <c r="DP28" s="246"/>
    </row>
    <row r="29" spans="119:120" x14ac:dyDescent="0.15">
      <c r="DP29" s="246"/>
    </row>
    <row r="30" spans="119:120" x14ac:dyDescent="0.15"/>
    <row r="31" spans="119:120" x14ac:dyDescent="0.15">
      <c r="DO31" s="246"/>
      <c r="DP31" s="246"/>
    </row>
    <row r="32" spans="119:120" x14ac:dyDescent="0.15"/>
    <row r="33" spans="98:120" x14ac:dyDescent="0.15">
      <c r="DO33" s="246"/>
      <c r="DP33" s="246"/>
    </row>
    <row r="34" spans="98:120" x14ac:dyDescent="0.15">
      <c r="DM34" s="246"/>
    </row>
    <row r="35" spans="98:120" x14ac:dyDescent="0.15">
      <c r="CT35" s="246"/>
      <c r="CU35" s="246"/>
      <c r="CV35" s="246"/>
      <c r="CY35" s="246"/>
      <c r="CZ35" s="246"/>
      <c r="DA35" s="246"/>
      <c r="DD35" s="246"/>
      <c r="DE35" s="246"/>
      <c r="DF35" s="246"/>
      <c r="DI35" s="246"/>
      <c r="DJ35" s="246"/>
      <c r="DK35" s="246"/>
      <c r="DM35" s="246"/>
      <c r="DN35" s="246"/>
      <c r="DO35" s="246"/>
      <c r="DP35" s="246"/>
    </row>
    <row r="36" spans="98:120" x14ac:dyDescent="0.15"/>
    <row r="37" spans="98:120" x14ac:dyDescent="0.15">
      <c r="CW37" s="246"/>
      <c r="DB37" s="246"/>
      <c r="DG37" s="246"/>
      <c r="DL37" s="246"/>
      <c r="DP37" s="246"/>
    </row>
    <row r="38" spans="98:120" x14ac:dyDescent="0.15">
      <c r="CT38" s="246"/>
      <c r="CU38" s="246"/>
      <c r="CV38" s="246"/>
      <c r="CW38" s="246"/>
      <c r="CY38" s="246"/>
      <c r="CZ38" s="246"/>
      <c r="DA38" s="246"/>
      <c r="DB38" s="246"/>
      <c r="DD38" s="246"/>
      <c r="DE38" s="246"/>
      <c r="DF38" s="246"/>
      <c r="DG38" s="246"/>
      <c r="DI38" s="246"/>
      <c r="DJ38" s="246"/>
      <c r="DK38" s="246"/>
      <c r="DL38" s="246"/>
      <c r="DN38" s="246"/>
      <c r="DO38" s="246"/>
      <c r="DP38" s="24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6"/>
      <c r="DO49" s="246"/>
      <c r="DP49" s="24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6"/>
      <c r="CS63" s="246"/>
      <c r="CX63" s="246"/>
      <c r="DC63" s="246"/>
      <c r="DH63" s="246"/>
    </row>
    <row r="64" spans="22:120" x14ac:dyDescent="0.15">
      <c r="V64" s="246"/>
    </row>
    <row r="65" spans="15:120" x14ac:dyDescent="0.15">
      <c r="X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c r="CF65" s="246"/>
      <c r="CG65" s="246"/>
      <c r="CH65" s="246"/>
      <c r="CI65" s="246"/>
      <c r="CJ65" s="246"/>
      <c r="CK65" s="246"/>
      <c r="CL65" s="246"/>
      <c r="CM65" s="246"/>
      <c r="CN65" s="246"/>
      <c r="CO65" s="246"/>
      <c r="CP65" s="246"/>
      <c r="CQ65" s="246"/>
      <c r="CR65" s="246"/>
      <c r="CU65" s="246"/>
      <c r="CZ65" s="246"/>
      <c r="DE65" s="246"/>
      <c r="DJ65" s="246"/>
    </row>
    <row r="66" spans="15:120" x14ac:dyDescent="0.15">
      <c r="Q66" s="246"/>
      <c r="S66" s="246"/>
      <c r="U66" s="246"/>
      <c r="DM66" s="246"/>
    </row>
    <row r="67" spans="15:120" x14ac:dyDescent="0.15">
      <c r="O67" s="246"/>
      <c r="P67" s="246"/>
      <c r="R67" s="246"/>
      <c r="T67" s="246"/>
      <c r="Y67" s="246"/>
      <c r="CT67" s="246"/>
      <c r="CV67" s="246"/>
      <c r="CW67" s="246"/>
      <c r="CY67" s="246"/>
      <c r="DA67" s="246"/>
      <c r="DB67" s="246"/>
      <c r="DD67" s="246"/>
      <c r="DF67" s="246"/>
      <c r="DG67" s="246"/>
      <c r="DI67" s="246"/>
      <c r="DK67" s="246"/>
      <c r="DL67" s="246"/>
      <c r="DN67" s="246"/>
      <c r="DO67" s="246"/>
      <c r="DP67" s="246"/>
    </row>
    <row r="68" spans="15:120" x14ac:dyDescent="0.15"/>
    <row r="69" spans="15:120" x14ac:dyDescent="0.15"/>
    <row r="70" spans="15:120" x14ac:dyDescent="0.15"/>
    <row r="71" spans="15:120" x14ac:dyDescent="0.15"/>
    <row r="72" spans="15:120" x14ac:dyDescent="0.15">
      <c r="DP72" s="246"/>
    </row>
    <row r="73" spans="15:120" x14ac:dyDescent="0.15">
      <c r="DP73" s="24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6"/>
      <c r="CX96" s="246"/>
      <c r="DC96" s="246"/>
      <c r="DH96" s="246"/>
    </row>
    <row r="97" spans="24:120" x14ac:dyDescent="0.15">
      <c r="CS97" s="246"/>
      <c r="CX97" s="246"/>
      <c r="DC97" s="246"/>
      <c r="DH97" s="246"/>
      <c r="DP97" s="247" t="s">
        <v>476</v>
      </c>
    </row>
    <row r="98" spans="24:120" hidden="1" x14ac:dyDescent="0.15">
      <c r="CS98" s="246"/>
      <c r="CX98" s="246"/>
      <c r="DC98" s="246"/>
      <c r="DH98" s="246"/>
    </row>
    <row r="99" spans="24:120" hidden="1" x14ac:dyDescent="0.15">
      <c r="CS99" s="246"/>
      <c r="CX99" s="246"/>
      <c r="DC99" s="246"/>
      <c r="DH99" s="246"/>
    </row>
    <row r="101" spans="24:120" ht="12" hidden="1" customHeight="1" x14ac:dyDescent="0.15">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c r="CF101" s="246"/>
      <c r="CG101" s="246"/>
      <c r="CH101" s="246"/>
      <c r="CI101" s="246"/>
      <c r="CJ101" s="246"/>
      <c r="CK101" s="246"/>
      <c r="CL101" s="246"/>
      <c r="CM101" s="246"/>
      <c r="CN101" s="246"/>
      <c r="CO101" s="246"/>
      <c r="CP101" s="246"/>
      <c r="CQ101" s="246"/>
      <c r="CR101" s="246"/>
      <c r="CU101" s="246"/>
      <c r="CZ101" s="246"/>
      <c r="DE101" s="246"/>
      <c r="DJ101" s="246"/>
    </row>
    <row r="102" spans="24:120" ht="1.5" hidden="1" customHeight="1" x14ac:dyDescent="0.15">
      <c r="CU102" s="246"/>
      <c r="CZ102" s="246"/>
      <c r="DE102" s="246"/>
      <c r="DJ102" s="246"/>
      <c r="DM102" s="246"/>
    </row>
    <row r="103" spans="24:120" hidden="1" x14ac:dyDescent="0.15">
      <c r="CT103" s="246"/>
      <c r="CV103" s="246"/>
      <c r="CW103" s="246"/>
      <c r="CY103" s="246"/>
      <c r="DA103" s="246"/>
      <c r="DB103" s="246"/>
      <c r="DD103" s="246"/>
      <c r="DF103" s="246"/>
      <c r="DG103" s="246"/>
      <c r="DI103" s="246"/>
      <c r="DK103" s="246"/>
      <c r="DL103" s="246"/>
      <c r="DM103" s="246"/>
      <c r="DN103" s="246"/>
      <c r="DO103" s="246"/>
      <c r="DP103" s="246"/>
    </row>
    <row r="104" spans="24:120" hidden="1" x14ac:dyDescent="0.15">
      <c r="CV104" s="246"/>
      <c r="CW104" s="246"/>
      <c r="DA104" s="246"/>
      <c r="DB104" s="246"/>
      <c r="DF104" s="246"/>
      <c r="DG104" s="246"/>
      <c r="DK104" s="246"/>
      <c r="DL104" s="246"/>
      <c r="DN104" s="246"/>
      <c r="DO104" s="246"/>
      <c r="DP104" s="246"/>
    </row>
    <row r="105" spans="24:120" ht="12.75" hidden="1" customHeight="1" x14ac:dyDescent="0.15"/>
  </sheetData>
  <sheetProtection algorithmName="SHA-512" hashValue="0ZXub2PCeSspy/sPFFr1xqTRP6EqCpJZ+w+JUj9jkbjrAA2LxVrJVC3Ht1HKsGc5gYDIa5bn/cCyD+RBZT4eVg==" saltValue="FzcauYVVONikoIa02R3J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7" customWidth="1"/>
    <col min="117" max="16384" width="9" style="246" hidden="1"/>
  </cols>
  <sheetData>
    <row r="1" spans="2:116"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row>
    <row r="2" spans="2:116" x14ac:dyDescent="0.15"/>
    <row r="3" spans="2:116" x14ac:dyDescent="0.15"/>
    <row r="4" spans="2:116" x14ac:dyDescent="0.15">
      <c r="R4" s="246"/>
      <c r="S4" s="246"/>
      <c r="T4" s="246"/>
      <c r="U4" s="246"/>
      <c r="V4" s="246"/>
      <c r="W4" s="246"/>
      <c r="X4" s="246"/>
      <c r="Y4" s="246"/>
      <c r="Z4" s="246"/>
      <c r="AA4" s="246"/>
      <c r="AB4" s="246"/>
      <c r="AC4" s="246"/>
      <c r="AD4" s="246"/>
      <c r="AE4" s="246"/>
      <c r="AF4" s="246"/>
      <c r="AG4" s="246"/>
      <c r="AH4" s="246"/>
      <c r="AI4" s="246"/>
      <c r="AJ4" s="246"/>
      <c r="AK4" s="246"/>
      <c r="AL4" s="246"/>
      <c r="AM4" s="246"/>
      <c r="AN4" s="246"/>
      <c r="AO4" s="246"/>
      <c r="AP4" s="246"/>
      <c r="AQ4" s="246"/>
      <c r="AR4" s="246"/>
      <c r="AS4" s="246"/>
      <c r="AT4" s="246"/>
      <c r="AU4" s="246"/>
      <c r="AV4" s="246"/>
      <c r="AW4" s="246"/>
      <c r="AX4" s="246"/>
      <c r="AY4" s="246"/>
      <c r="AZ4" s="246"/>
      <c r="BA4" s="246"/>
      <c r="BB4" s="246"/>
      <c r="BC4" s="246"/>
      <c r="BD4" s="246"/>
      <c r="BE4" s="246"/>
      <c r="BF4" s="246"/>
      <c r="BG4" s="246"/>
      <c r="BH4" s="246"/>
      <c r="BI4" s="246"/>
      <c r="BJ4" s="246"/>
      <c r="BK4" s="246"/>
      <c r="BL4" s="246"/>
      <c r="BM4" s="246"/>
      <c r="BN4" s="246"/>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row>
    <row r="5" spans="2:116" x14ac:dyDescent="0.15">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246"/>
      <c r="BX5" s="246"/>
      <c r="BY5" s="246"/>
      <c r="BZ5" s="246"/>
      <c r="CA5" s="246"/>
      <c r="CB5" s="246"/>
      <c r="CC5" s="246"/>
      <c r="CD5" s="246"/>
      <c r="CE5" s="246"/>
      <c r="CF5" s="246"/>
      <c r="CG5" s="246"/>
      <c r="CH5" s="246"/>
      <c r="CI5" s="246"/>
      <c r="CJ5" s="246"/>
      <c r="CK5" s="246"/>
      <c r="CL5" s="246"/>
      <c r="CM5" s="246"/>
      <c r="CN5" s="246"/>
      <c r="CO5" s="246"/>
      <c r="CP5" s="246"/>
      <c r="CQ5" s="246"/>
      <c r="CR5" s="246"/>
      <c r="CS5" s="246"/>
      <c r="CT5" s="246"/>
      <c r="CU5" s="246"/>
      <c r="CV5" s="246"/>
      <c r="CW5" s="246"/>
      <c r="CX5" s="246"/>
      <c r="CY5" s="246"/>
      <c r="CZ5" s="246"/>
      <c r="DA5" s="246"/>
      <c r="DB5" s="246"/>
      <c r="DC5" s="246"/>
      <c r="DD5" s="246"/>
      <c r="DE5" s="246"/>
      <c r="DF5" s="246"/>
      <c r="DG5" s="246"/>
      <c r="DH5" s="246"/>
      <c r="DI5" s="246"/>
      <c r="DJ5" s="246"/>
      <c r="DK5" s="246"/>
      <c r="DL5" s="24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46"/>
      <c r="DJ18" s="246"/>
      <c r="DK18" s="246"/>
      <c r="DL18" s="246"/>
    </row>
    <row r="19" spans="9:116" x14ac:dyDescent="0.15"/>
    <row r="20" spans="9:116" x14ac:dyDescent="0.15"/>
    <row r="21" spans="9:116" x14ac:dyDescent="0.15">
      <c r="DL21" s="246"/>
    </row>
    <row r="22" spans="9:116" x14ac:dyDescent="0.15">
      <c r="DI22" s="246"/>
      <c r="DJ22" s="246"/>
      <c r="DK22" s="246"/>
      <c r="DL22" s="246"/>
    </row>
    <row r="23" spans="9:116" x14ac:dyDescent="0.15">
      <c r="CY23" s="246"/>
      <c r="CZ23" s="246"/>
      <c r="DA23" s="246"/>
      <c r="DB23" s="246"/>
      <c r="DC23" s="246"/>
      <c r="DD23" s="246"/>
      <c r="DE23" s="246"/>
      <c r="DF23" s="246"/>
      <c r="DG23" s="246"/>
      <c r="DH23" s="246"/>
      <c r="DI23" s="246"/>
      <c r="DJ23" s="246"/>
      <c r="DK23" s="246"/>
      <c r="DL23" s="24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6"/>
      <c r="DA35" s="246"/>
      <c r="DB35" s="246"/>
      <c r="DC35" s="246"/>
      <c r="DD35" s="246"/>
      <c r="DE35" s="246"/>
      <c r="DF35" s="246"/>
      <c r="DG35" s="246"/>
      <c r="DH35" s="246"/>
      <c r="DI35" s="246"/>
      <c r="DJ35" s="246"/>
      <c r="DK35" s="246"/>
      <c r="DL35" s="246"/>
    </row>
    <row r="36" spans="15:116" x14ac:dyDescent="0.15"/>
    <row r="37" spans="15:116" x14ac:dyDescent="0.15">
      <c r="DL37" s="246"/>
    </row>
    <row r="38" spans="15:116" x14ac:dyDescent="0.15">
      <c r="DI38" s="246"/>
      <c r="DJ38" s="246"/>
      <c r="DK38" s="246"/>
      <c r="DL38" s="246"/>
    </row>
    <row r="39" spans="15:116" x14ac:dyDescent="0.15"/>
    <row r="40" spans="15:116" x14ac:dyDescent="0.15"/>
    <row r="41" spans="15:116" x14ac:dyDescent="0.15"/>
    <row r="42" spans="15:116" x14ac:dyDescent="0.15"/>
    <row r="43" spans="15:116" x14ac:dyDescent="0.15">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E43" s="246"/>
      <c r="DF43" s="246"/>
      <c r="DG43" s="246"/>
      <c r="DH43" s="246"/>
      <c r="DI43" s="246"/>
      <c r="DJ43" s="246"/>
      <c r="DK43" s="246"/>
      <c r="DL43" s="246"/>
    </row>
    <row r="44" spans="15:116" x14ac:dyDescent="0.15">
      <c r="DL44" s="246"/>
    </row>
    <row r="45" spans="15:116" x14ac:dyDescent="0.15"/>
    <row r="46" spans="15:116" x14ac:dyDescent="0.15">
      <c r="DA46" s="246"/>
      <c r="DB46" s="246"/>
      <c r="DC46" s="246"/>
      <c r="DD46" s="246"/>
      <c r="DE46" s="246"/>
      <c r="DF46" s="246"/>
      <c r="DG46" s="246"/>
      <c r="DH46" s="246"/>
      <c r="DI46" s="246"/>
      <c r="DJ46" s="246"/>
      <c r="DK46" s="246"/>
      <c r="DL46" s="246"/>
    </row>
    <row r="47" spans="15:116" x14ac:dyDescent="0.15"/>
    <row r="48" spans="15:116" x14ac:dyDescent="0.15"/>
    <row r="49" spans="104:116" x14ac:dyDescent="0.15"/>
    <row r="50" spans="104:116" x14ac:dyDescent="0.15">
      <c r="CZ50" s="246"/>
      <c r="DA50" s="246"/>
      <c r="DB50" s="246"/>
      <c r="DC50" s="246"/>
      <c r="DD50" s="246"/>
      <c r="DE50" s="246"/>
      <c r="DF50" s="246"/>
      <c r="DG50" s="246"/>
      <c r="DH50" s="246"/>
      <c r="DI50" s="246"/>
      <c r="DJ50" s="246"/>
      <c r="DK50" s="246"/>
      <c r="DL50" s="246"/>
    </row>
    <row r="51" spans="104:116" x14ac:dyDescent="0.15"/>
    <row r="52" spans="104:116" x14ac:dyDescent="0.15"/>
    <row r="53" spans="104:116" x14ac:dyDescent="0.15">
      <c r="DL53" s="24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6"/>
      <c r="DD67" s="246"/>
      <c r="DE67" s="246"/>
      <c r="DF67" s="246"/>
      <c r="DG67" s="246"/>
      <c r="DH67" s="246"/>
      <c r="DI67" s="246"/>
      <c r="DJ67" s="246"/>
      <c r="DK67" s="246"/>
      <c r="DL67" s="24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HKDLBCGIBlRe6KeueeC7NUvxgs/ss8bR7qoiDKvXzHVpIdIDPROsap7K4qbw6m9hpLWpRQkaPXXUw9v8VobOQ==" saltValue="lPkCk/Z+JH9yqDeUpfUAw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8" customWidth="1"/>
    <col min="37" max="44" width="17" style="248" customWidth="1"/>
    <col min="45" max="45" width="6.125" style="255" customWidth="1"/>
    <col min="46" max="46" width="3" style="253" customWidth="1"/>
    <col min="47" max="47" width="19.125" style="248" hidden="1" customWidth="1"/>
    <col min="48" max="52" width="12.625" style="248" hidden="1" customWidth="1"/>
    <col min="53" max="16384" width="8.625" style="248" hidden="1"/>
  </cols>
  <sheetData>
    <row r="1" spans="1:46" x14ac:dyDescent="0.15">
      <c r="AS1" s="249"/>
      <c r="AT1" s="249"/>
    </row>
    <row r="2" spans="1:46" x14ac:dyDescent="0.15">
      <c r="AS2" s="249"/>
      <c r="AT2" s="249"/>
    </row>
    <row r="3" spans="1:46" x14ac:dyDescent="0.15">
      <c r="AS3" s="249"/>
      <c r="AT3" s="249"/>
    </row>
    <row r="4" spans="1:46" x14ac:dyDescent="0.15">
      <c r="AS4" s="249"/>
      <c r="AT4" s="249"/>
    </row>
    <row r="5" spans="1:46" ht="17.25" x14ac:dyDescent="0.15">
      <c r="A5" s="250" t="s">
        <v>477</v>
      </c>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2"/>
    </row>
    <row r="6" spans="1:46" x14ac:dyDescent="0.15">
      <c r="A6" s="253"/>
      <c r="B6" s="249"/>
      <c r="C6" s="249"/>
      <c r="D6" s="249"/>
      <c r="E6" s="249"/>
      <c r="F6" s="249"/>
      <c r="G6" s="249"/>
      <c r="H6" s="249"/>
      <c r="I6" s="249"/>
      <c r="J6" s="249"/>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54" t="s">
        <v>478</v>
      </c>
      <c r="AL6" s="254"/>
      <c r="AM6" s="254"/>
      <c r="AN6" s="254"/>
      <c r="AO6" s="249"/>
      <c r="AP6" s="249"/>
      <c r="AQ6" s="249"/>
      <c r="AR6" s="249"/>
    </row>
    <row r="7" spans="1:46" ht="13.5" customHeight="1" x14ac:dyDescent="0.15">
      <c r="A7" s="253"/>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6"/>
      <c r="AL7" s="257"/>
      <c r="AM7" s="257"/>
      <c r="AN7" s="258"/>
      <c r="AO7" s="1119" t="s">
        <v>479</v>
      </c>
      <c r="AP7" s="259"/>
      <c r="AQ7" s="260" t="s">
        <v>480</v>
      </c>
      <c r="AR7" s="261"/>
    </row>
    <row r="8" spans="1:46" x14ac:dyDescent="0.15">
      <c r="A8" s="253"/>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62"/>
      <c r="AL8" s="263"/>
      <c r="AM8" s="263"/>
      <c r="AN8" s="264"/>
      <c r="AO8" s="1120"/>
      <c r="AP8" s="265" t="s">
        <v>481</v>
      </c>
      <c r="AQ8" s="266" t="s">
        <v>482</v>
      </c>
      <c r="AR8" s="267" t="s">
        <v>483</v>
      </c>
    </row>
    <row r="9" spans="1:46" x14ac:dyDescent="0.15">
      <c r="A9" s="253"/>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1131" t="s">
        <v>484</v>
      </c>
      <c r="AL9" s="1132"/>
      <c r="AM9" s="1132"/>
      <c r="AN9" s="1133"/>
      <c r="AO9" s="268">
        <v>1220511</v>
      </c>
      <c r="AP9" s="268">
        <v>95434</v>
      </c>
      <c r="AQ9" s="269">
        <v>118131</v>
      </c>
      <c r="AR9" s="270">
        <v>-19.2</v>
      </c>
    </row>
    <row r="10" spans="1:46" ht="13.5" customHeight="1" x14ac:dyDescent="0.15">
      <c r="A10" s="253"/>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1131" t="s">
        <v>485</v>
      </c>
      <c r="AL10" s="1132"/>
      <c r="AM10" s="1132"/>
      <c r="AN10" s="1133"/>
      <c r="AO10" s="271">
        <v>249473</v>
      </c>
      <c r="AP10" s="271">
        <v>19507</v>
      </c>
      <c r="AQ10" s="272">
        <v>19338</v>
      </c>
      <c r="AR10" s="273">
        <v>0.9</v>
      </c>
    </row>
    <row r="11" spans="1:46" ht="13.5" customHeight="1" x14ac:dyDescent="0.15">
      <c r="A11" s="253"/>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1131" t="s">
        <v>486</v>
      </c>
      <c r="AL11" s="1132"/>
      <c r="AM11" s="1132"/>
      <c r="AN11" s="1133"/>
      <c r="AO11" s="271">
        <v>44703</v>
      </c>
      <c r="AP11" s="271">
        <v>3495</v>
      </c>
      <c r="AQ11" s="272">
        <v>1486</v>
      </c>
      <c r="AR11" s="273">
        <v>135.19999999999999</v>
      </c>
    </row>
    <row r="12" spans="1:46" ht="13.5" customHeight="1" x14ac:dyDescent="0.15">
      <c r="A12" s="253"/>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1131" t="s">
        <v>487</v>
      </c>
      <c r="AL12" s="1132"/>
      <c r="AM12" s="1132"/>
      <c r="AN12" s="1133"/>
      <c r="AO12" s="271" t="s">
        <v>488</v>
      </c>
      <c r="AP12" s="271" t="s">
        <v>488</v>
      </c>
      <c r="AQ12" s="272" t="s">
        <v>488</v>
      </c>
      <c r="AR12" s="273" t="s">
        <v>488</v>
      </c>
    </row>
    <row r="13" spans="1:46" ht="13.5" customHeight="1" x14ac:dyDescent="0.15">
      <c r="A13" s="253"/>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1131" t="s">
        <v>489</v>
      </c>
      <c r="AL13" s="1132"/>
      <c r="AM13" s="1132"/>
      <c r="AN13" s="1133"/>
      <c r="AO13" s="271">
        <v>68727</v>
      </c>
      <c r="AP13" s="271">
        <v>5374</v>
      </c>
      <c r="AQ13" s="272">
        <v>4880</v>
      </c>
      <c r="AR13" s="273">
        <v>10.1</v>
      </c>
    </row>
    <row r="14" spans="1:46" ht="13.5" customHeight="1" x14ac:dyDescent="0.15">
      <c r="A14" s="253"/>
      <c r="B14" s="249"/>
      <c r="C14" s="249"/>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1131" t="s">
        <v>490</v>
      </c>
      <c r="AL14" s="1132"/>
      <c r="AM14" s="1132"/>
      <c r="AN14" s="1133"/>
      <c r="AO14" s="271">
        <v>48151</v>
      </c>
      <c r="AP14" s="271">
        <v>3765</v>
      </c>
      <c r="AQ14" s="272">
        <v>1912</v>
      </c>
      <c r="AR14" s="273">
        <v>96.9</v>
      </c>
    </row>
    <row r="15" spans="1:46" ht="13.5" customHeight="1" x14ac:dyDescent="0.15">
      <c r="A15" s="253"/>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1134" t="s">
        <v>491</v>
      </c>
      <c r="AL15" s="1135"/>
      <c r="AM15" s="1135"/>
      <c r="AN15" s="1136"/>
      <c r="AO15" s="271">
        <v>-70891</v>
      </c>
      <c r="AP15" s="271">
        <v>-5543</v>
      </c>
      <c r="AQ15" s="272">
        <v>-7094</v>
      </c>
      <c r="AR15" s="273">
        <v>-21.9</v>
      </c>
    </row>
    <row r="16" spans="1:46" x14ac:dyDescent="0.15">
      <c r="A16" s="253"/>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1134" t="s">
        <v>177</v>
      </c>
      <c r="AL16" s="1135"/>
      <c r="AM16" s="1135"/>
      <c r="AN16" s="1136"/>
      <c r="AO16" s="271">
        <v>1560674</v>
      </c>
      <c r="AP16" s="271">
        <v>122033</v>
      </c>
      <c r="AQ16" s="272">
        <v>138653</v>
      </c>
      <c r="AR16" s="273">
        <v>-12</v>
      </c>
    </row>
    <row r="17" spans="1:46" x14ac:dyDescent="0.15">
      <c r="A17" s="253"/>
      <c r="B17" s="249"/>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74"/>
    </row>
    <row r="18" spans="1:46" x14ac:dyDescent="0.15">
      <c r="A18" s="253"/>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75"/>
      <c r="AR18" s="275"/>
    </row>
    <row r="19" spans="1:46" x14ac:dyDescent="0.15">
      <c r="A19" s="253"/>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t="s">
        <v>492</v>
      </c>
      <c r="AL19" s="249"/>
      <c r="AM19" s="249"/>
      <c r="AN19" s="249"/>
      <c r="AO19" s="249"/>
      <c r="AP19" s="249"/>
      <c r="AQ19" s="249"/>
      <c r="AR19" s="249"/>
    </row>
    <row r="20" spans="1:46" x14ac:dyDescent="0.15">
      <c r="A20" s="253"/>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76"/>
      <c r="AL20" s="277"/>
      <c r="AM20" s="277"/>
      <c r="AN20" s="278"/>
      <c r="AO20" s="279" t="s">
        <v>493</v>
      </c>
      <c r="AP20" s="280" t="s">
        <v>494</v>
      </c>
      <c r="AQ20" s="281" t="s">
        <v>495</v>
      </c>
      <c r="AR20" s="282"/>
    </row>
    <row r="21" spans="1:46" s="288" customFormat="1" x14ac:dyDescent="0.15">
      <c r="A21" s="283"/>
      <c r="B21" s="254"/>
      <c r="C21" s="254"/>
      <c r="D21" s="254"/>
      <c r="E21" s="254"/>
      <c r="F21" s="254"/>
      <c r="G21" s="254"/>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1137" t="s">
        <v>496</v>
      </c>
      <c r="AL21" s="1138"/>
      <c r="AM21" s="1138"/>
      <c r="AN21" s="1139"/>
      <c r="AO21" s="284">
        <v>8.99</v>
      </c>
      <c r="AP21" s="285">
        <v>11.03</v>
      </c>
      <c r="AQ21" s="286">
        <v>-2.04</v>
      </c>
      <c r="AR21" s="254"/>
      <c r="AS21" s="287"/>
      <c r="AT21" s="283"/>
    </row>
    <row r="22" spans="1:46" s="288" customFormat="1" x14ac:dyDescent="0.15">
      <c r="A22" s="283"/>
      <c r="B22" s="254"/>
      <c r="C22" s="254"/>
      <c r="D22" s="254"/>
      <c r="E22" s="254"/>
      <c r="F22" s="254"/>
      <c r="G22" s="254"/>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1137" t="s">
        <v>497</v>
      </c>
      <c r="AL22" s="1138"/>
      <c r="AM22" s="1138"/>
      <c r="AN22" s="1139"/>
      <c r="AO22" s="289">
        <v>98</v>
      </c>
      <c r="AP22" s="290">
        <v>96.9</v>
      </c>
      <c r="AQ22" s="291">
        <v>1.1000000000000001</v>
      </c>
      <c r="AR22" s="275"/>
      <c r="AS22" s="287"/>
      <c r="AT22" s="283"/>
    </row>
    <row r="23" spans="1:46" s="288" customFormat="1" x14ac:dyDescent="0.15">
      <c r="A23" s="283"/>
      <c r="B23" s="254"/>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75"/>
      <c r="AQ23" s="275"/>
      <c r="AR23" s="275"/>
      <c r="AS23" s="287"/>
      <c r="AT23" s="283"/>
    </row>
    <row r="24" spans="1:46" s="288" customFormat="1" x14ac:dyDescent="0.15">
      <c r="A24" s="283"/>
      <c r="B24" s="254"/>
      <c r="C24" s="254"/>
      <c r="D24" s="254"/>
      <c r="E24" s="254"/>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75"/>
      <c r="AQ24" s="275"/>
      <c r="AR24" s="275"/>
      <c r="AS24" s="287"/>
      <c r="AT24" s="283"/>
    </row>
    <row r="25" spans="1:46" s="288" customFormat="1" x14ac:dyDescent="0.15">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3"/>
    </row>
    <row r="26" spans="1:46" s="288" customFormat="1" x14ac:dyDescent="0.15">
      <c r="A26" s="1130" t="s">
        <v>498</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4"/>
    </row>
    <row r="27" spans="1:46" x14ac:dyDescent="0.15">
      <c r="A27" s="296"/>
      <c r="AO27" s="249"/>
      <c r="AP27" s="249"/>
      <c r="AQ27" s="249"/>
      <c r="AR27" s="249"/>
      <c r="AS27" s="249"/>
      <c r="AT27" s="249"/>
    </row>
    <row r="28" spans="1:46" ht="17.25" x14ac:dyDescent="0.15">
      <c r="A28" s="250" t="s">
        <v>499</v>
      </c>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97"/>
    </row>
    <row r="29" spans="1:46" x14ac:dyDescent="0.15">
      <c r="A29" s="253"/>
      <c r="B29" s="249"/>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54" t="s">
        <v>500</v>
      </c>
      <c r="AL29" s="254"/>
      <c r="AM29" s="254"/>
      <c r="AN29" s="254"/>
      <c r="AO29" s="249"/>
      <c r="AP29" s="249"/>
      <c r="AQ29" s="249"/>
      <c r="AR29" s="249"/>
      <c r="AS29" s="298"/>
    </row>
    <row r="30" spans="1:46" ht="13.5" customHeight="1" x14ac:dyDescent="0.15">
      <c r="A30" s="253"/>
      <c r="B30" s="249"/>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56"/>
      <c r="AL30" s="257"/>
      <c r="AM30" s="257"/>
      <c r="AN30" s="258"/>
      <c r="AO30" s="1119" t="s">
        <v>479</v>
      </c>
      <c r="AP30" s="259"/>
      <c r="AQ30" s="260" t="s">
        <v>480</v>
      </c>
      <c r="AR30" s="261"/>
    </row>
    <row r="31" spans="1:46" x14ac:dyDescent="0.15">
      <c r="A31" s="253"/>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62"/>
      <c r="AL31" s="263"/>
      <c r="AM31" s="263"/>
      <c r="AN31" s="264"/>
      <c r="AO31" s="1120"/>
      <c r="AP31" s="265" t="s">
        <v>481</v>
      </c>
      <c r="AQ31" s="266" t="s">
        <v>482</v>
      </c>
      <c r="AR31" s="267" t="s">
        <v>483</v>
      </c>
    </row>
    <row r="32" spans="1:46" ht="27" customHeight="1" x14ac:dyDescent="0.15">
      <c r="A32" s="253"/>
      <c r="B32" s="249"/>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1121" t="s">
        <v>501</v>
      </c>
      <c r="AL32" s="1122"/>
      <c r="AM32" s="1122"/>
      <c r="AN32" s="1123"/>
      <c r="AO32" s="299">
        <v>584987</v>
      </c>
      <c r="AP32" s="299">
        <v>45741</v>
      </c>
      <c r="AQ32" s="300">
        <v>59716</v>
      </c>
      <c r="AR32" s="301">
        <v>-23.4</v>
      </c>
    </row>
    <row r="33" spans="1:46" ht="13.5" customHeight="1" x14ac:dyDescent="0.15">
      <c r="A33" s="253"/>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c r="AG33" s="249"/>
      <c r="AH33" s="249"/>
      <c r="AI33" s="249"/>
      <c r="AJ33" s="249"/>
      <c r="AK33" s="1121" t="s">
        <v>502</v>
      </c>
      <c r="AL33" s="1122"/>
      <c r="AM33" s="1122"/>
      <c r="AN33" s="1123"/>
      <c r="AO33" s="299" t="s">
        <v>488</v>
      </c>
      <c r="AP33" s="299" t="s">
        <v>488</v>
      </c>
      <c r="AQ33" s="300" t="s">
        <v>488</v>
      </c>
      <c r="AR33" s="301" t="s">
        <v>488</v>
      </c>
    </row>
    <row r="34" spans="1:46" ht="27" customHeight="1" x14ac:dyDescent="0.15">
      <c r="A34" s="253"/>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1121" t="s">
        <v>503</v>
      </c>
      <c r="AL34" s="1122"/>
      <c r="AM34" s="1122"/>
      <c r="AN34" s="1123"/>
      <c r="AO34" s="299" t="s">
        <v>488</v>
      </c>
      <c r="AP34" s="299" t="s">
        <v>488</v>
      </c>
      <c r="AQ34" s="300" t="s">
        <v>488</v>
      </c>
      <c r="AR34" s="301" t="s">
        <v>488</v>
      </c>
    </row>
    <row r="35" spans="1:46" ht="27" customHeight="1" x14ac:dyDescent="0.15">
      <c r="A35" s="253"/>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1121" t="s">
        <v>504</v>
      </c>
      <c r="AL35" s="1122"/>
      <c r="AM35" s="1122"/>
      <c r="AN35" s="1123"/>
      <c r="AO35" s="299">
        <v>177441</v>
      </c>
      <c r="AP35" s="299">
        <v>13875</v>
      </c>
      <c r="AQ35" s="300">
        <v>21226</v>
      </c>
      <c r="AR35" s="301">
        <v>-34.6</v>
      </c>
    </row>
    <row r="36" spans="1:46" ht="27" customHeight="1" x14ac:dyDescent="0.15">
      <c r="A36" s="253"/>
      <c r="B36" s="249"/>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1121" t="s">
        <v>505</v>
      </c>
      <c r="AL36" s="1122"/>
      <c r="AM36" s="1122"/>
      <c r="AN36" s="1123"/>
      <c r="AO36" s="299">
        <v>11049</v>
      </c>
      <c r="AP36" s="299">
        <v>864</v>
      </c>
      <c r="AQ36" s="300">
        <v>5622</v>
      </c>
      <c r="AR36" s="301">
        <v>-84.6</v>
      </c>
    </row>
    <row r="37" spans="1:46" ht="13.5" customHeight="1" x14ac:dyDescent="0.15">
      <c r="A37" s="253"/>
      <c r="B37" s="249"/>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1121" t="s">
        <v>506</v>
      </c>
      <c r="AL37" s="1122"/>
      <c r="AM37" s="1122"/>
      <c r="AN37" s="1123"/>
      <c r="AO37" s="299">
        <v>42488</v>
      </c>
      <c r="AP37" s="299">
        <v>3322</v>
      </c>
      <c r="AQ37" s="300">
        <v>447</v>
      </c>
      <c r="AR37" s="301">
        <v>643.20000000000005</v>
      </c>
    </row>
    <row r="38" spans="1:46" ht="27" customHeight="1" x14ac:dyDescent="0.15">
      <c r="A38" s="253"/>
      <c r="B38" s="249"/>
      <c r="C38" s="249"/>
      <c r="D38" s="249"/>
      <c r="E38" s="249"/>
      <c r="F38" s="249"/>
      <c r="G38" s="249"/>
      <c r="H38" s="249"/>
      <c r="I38" s="249"/>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1124" t="s">
        <v>507</v>
      </c>
      <c r="AL38" s="1125"/>
      <c r="AM38" s="1125"/>
      <c r="AN38" s="1126"/>
      <c r="AO38" s="302" t="s">
        <v>488</v>
      </c>
      <c r="AP38" s="302" t="s">
        <v>488</v>
      </c>
      <c r="AQ38" s="303">
        <v>23</v>
      </c>
      <c r="AR38" s="291" t="s">
        <v>488</v>
      </c>
      <c r="AS38" s="298"/>
    </row>
    <row r="39" spans="1:46" x14ac:dyDescent="0.15">
      <c r="A39" s="253"/>
      <c r="B39" s="249"/>
      <c r="C39" s="249"/>
      <c r="D39" s="249"/>
      <c r="E39" s="249"/>
      <c r="F39" s="249"/>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c r="AG39" s="249"/>
      <c r="AH39" s="249"/>
      <c r="AI39" s="249"/>
      <c r="AJ39" s="249"/>
      <c r="AK39" s="1124" t="s">
        <v>508</v>
      </c>
      <c r="AL39" s="1125"/>
      <c r="AM39" s="1125"/>
      <c r="AN39" s="1126"/>
      <c r="AO39" s="299">
        <v>-4015</v>
      </c>
      <c r="AP39" s="299">
        <v>-314</v>
      </c>
      <c r="AQ39" s="300">
        <v>-1646</v>
      </c>
      <c r="AR39" s="301">
        <v>-80.900000000000006</v>
      </c>
      <c r="AS39" s="298"/>
    </row>
    <row r="40" spans="1:46" ht="27" customHeight="1" x14ac:dyDescent="0.15">
      <c r="A40" s="253"/>
      <c r="B40" s="249"/>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1121" t="s">
        <v>509</v>
      </c>
      <c r="AL40" s="1122"/>
      <c r="AM40" s="1122"/>
      <c r="AN40" s="1123"/>
      <c r="AO40" s="299">
        <v>-530896</v>
      </c>
      <c r="AP40" s="299">
        <v>-41512</v>
      </c>
      <c r="AQ40" s="300">
        <v>-57881</v>
      </c>
      <c r="AR40" s="301">
        <v>-28.3</v>
      </c>
      <c r="AS40" s="298"/>
    </row>
    <row r="41" spans="1:46" x14ac:dyDescent="0.15">
      <c r="A41" s="253"/>
      <c r="B41" s="249"/>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1127" t="s">
        <v>287</v>
      </c>
      <c r="AL41" s="1128"/>
      <c r="AM41" s="1128"/>
      <c r="AN41" s="1129"/>
      <c r="AO41" s="299">
        <v>281054</v>
      </c>
      <c r="AP41" s="299">
        <v>21976</v>
      </c>
      <c r="AQ41" s="300">
        <v>27507</v>
      </c>
      <c r="AR41" s="301">
        <v>-20.100000000000001</v>
      </c>
      <c r="AS41" s="298"/>
    </row>
    <row r="42" spans="1:46" x14ac:dyDescent="0.15">
      <c r="A42" s="253"/>
      <c r="B42" s="249"/>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304"/>
      <c r="AL42" s="249"/>
      <c r="AM42" s="249"/>
      <c r="AN42" s="249"/>
      <c r="AO42" s="249"/>
      <c r="AP42" s="249"/>
      <c r="AQ42" s="275"/>
      <c r="AR42" s="275"/>
      <c r="AS42" s="298"/>
    </row>
    <row r="43" spans="1:46" x14ac:dyDescent="0.15">
      <c r="A43" s="253"/>
      <c r="B43" s="249"/>
      <c r="C43" s="249"/>
      <c r="D43" s="249"/>
      <c r="E43" s="249"/>
      <c r="F43" s="249"/>
      <c r="G43" s="249"/>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305"/>
      <c r="AQ43" s="275"/>
      <c r="AR43" s="249"/>
      <c r="AS43" s="298"/>
    </row>
    <row r="44" spans="1:46" x14ac:dyDescent="0.15">
      <c r="A44" s="253"/>
      <c r="B44" s="249"/>
      <c r="C44" s="249"/>
      <c r="D44" s="249"/>
      <c r="E44" s="249"/>
      <c r="F44" s="249"/>
      <c r="G44" s="249"/>
      <c r="H44" s="249"/>
      <c r="I44" s="249"/>
      <c r="J44" s="249"/>
      <c r="K44" s="249"/>
      <c r="L44" s="249"/>
      <c r="M44" s="249"/>
      <c r="N44" s="249"/>
      <c r="O44" s="249"/>
      <c r="P44" s="249"/>
      <c r="Q44" s="249"/>
      <c r="R44" s="249"/>
      <c r="S44" s="249"/>
      <c r="T44" s="249"/>
      <c r="U44" s="249"/>
      <c r="V44" s="249"/>
      <c r="W44" s="249"/>
      <c r="X44" s="249"/>
      <c r="Y44" s="249"/>
      <c r="Z44" s="249"/>
      <c r="AA44" s="249"/>
      <c r="AB44" s="249"/>
      <c r="AC44" s="249"/>
      <c r="AD44" s="249"/>
      <c r="AE44" s="249"/>
      <c r="AF44" s="249"/>
      <c r="AG44" s="249"/>
      <c r="AH44" s="249"/>
      <c r="AI44" s="249"/>
      <c r="AJ44" s="249"/>
      <c r="AK44" s="249"/>
      <c r="AL44" s="249"/>
      <c r="AM44" s="249"/>
      <c r="AN44" s="249"/>
      <c r="AO44" s="249"/>
      <c r="AP44" s="249"/>
      <c r="AQ44" s="275"/>
      <c r="AR44" s="249"/>
    </row>
    <row r="45" spans="1:46" x14ac:dyDescent="0.15">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306"/>
      <c r="AR45" s="251"/>
      <c r="AS45" s="251"/>
      <c r="AT45" s="249"/>
    </row>
    <row r="46" spans="1:46" x14ac:dyDescent="0.15">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49"/>
    </row>
    <row r="47" spans="1:46" ht="17.25" customHeight="1" x14ac:dyDescent="0.15">
      <c r="A47" s="308" t="s">
        <v>510</v>
      </c>
      <c r="B47" s="249"/>
      <c r="C47" s="249"/>
      <c r="D47" s="249"/>
      <c r="E47" s="249"/>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row>
    <row r="48" spans="1:46" x14ac:dyDescent="0.15">
      <c r="A48" s="253"/>
      <c r="B48" s="249"/>
      <c r="C48" s="249"/>
      <c r="D48" s="249"/>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c r="AE48" s="249"/>
      <c r="AF48" s="249"/>
      <c r="AG48" s="249"/>
      <c r="AH48" s="249"/>
      <c r="AI48" s="249"/>
      <c r="AJ48" s="249"/>
      <c r="AK48" s="309" t="s">
        <v>511</v>
      </c>
      <c r="AL48" s="309"/>
      <c r="AM48" s="309"/>
      <c r="AN48" s="309"/>
      <c r="AO48" s="309"/>
      <c r="AP48" s="309"/>
      <c r="AQ48" s="310"/>
      <c r="AR48" s="309"/>
    </row>
    <row r="49" spans="1:44" ht="13.5" customHeight="1" x14ac:dyDescent="0.15">
      <c r="A49" s="253"/>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311"/>
      <c r="AL49" s="312"/>
      <c r="AM49" s="1114" t="s">
        <v>479</v>
      </c>
      <c r="AN49" s="1116" t="s">
        <v>512</v>
      </c>
      <c r="AO49" s="1117"/>
      <c r="AP49" s="1117"/>
      <c r="AQ49" s="1117"/>
      <c r="AR49" s="1118"/>
    </row>
    <row r="50" spans="1:44" x14ac:dyDescent="0.15">
      <c r="A50" s="253"/>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313"/>
      <c r="AL50" s="314"/>
      <c r="AM50" s="1115"/>
      <c r="AN50" s="315" t="s">
        <v>513</v>
      </c>
      <c r="AO50" s="316" t="s">
        <v>514</v>
      </c>
      <c r="AP50" s="317" t="s">
        <v>515</v>
      </c>
      <c r="AQ50" s="318" t="s">
        <v>516</v>
      </c>
      <c r="AR50" s="319" t="s">
        <v>517</v>
      </c>
    </row>
    <row r="51" spans="1:44" x14ac:dyDescent="0.15">
      <c r="A51" s="253"/>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311" t="s">
        <v>518</v>
      </c>
      <c r="AL51" s="312"/>
      <c r="AM51" s="320">
        <v>783453</v>
      </c>
      <c r="AN51" s="321">
        <v>56974</v>
      </c>
      <c r="AO51" s="322">
        <v>12.7</v>
      </c>
      <c r="AP51" s="323">
        <v>94796</v>
      </c>
      <c r="AQ51" s="324">
        <v>1.4</v>
      </c>
      <c r="AR51" s="325">
        <v>11.3</v>
      </c>
    </row>
    <row r="52" spans="1:44" x14ac:dyDescent="0.15">
      <c r="A52" s="253"/>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326"/>
      <c r="AL52" s="327" t="s">
        <v>519</v>
      </c>
      <c r="AM52" s="328">
        <v>194145</v>
      </c>
      <c r="AN52" s="329">
        <v>14119</v>
      </c>
      <c r="AO52" s="330">
        <v>58</v>
      </c>
      <c r="AP52" s="331">
        <v>55781</v>
      </c>
      <c r="AQ52" s="332">
        <v>4.5999999999999996</v>
      </c>
      <c r="AR52" s="333">
        <v>53.4</v>
      </c>
    </row>
    <row r="53" spans="1:44" x14ac:dyDescent="0.15">
      <c r="A53" s="253"/>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311" t="s">
        <v>520</v>
      </c>
      <c r="AL53" s="312"/>
      <c r="AM53" s="320">
        <v>889472</v>
      </c>
      <c r="AN53" s="321">
        <v>65936</v>
      </c>
      <c r="AO53" s="322">
        <v>15.7</v>
      </c>
      <c r="AP53" s="323">
        <v>85942</v>
      </c>
      <c r="AQ53" s="324">
        <v>-9.3000000000000007</v>
      </c>
      <c r="AR53" s="325">
        <v>25</v>
      </c>
    </row>
    <row r="54" spans="1:44" x14ac:dyDescent="0.15">
      <c r="A54" s="253"/>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326"/>
      <c r="AL54" s="327" t="s">
        <v>519</v>
      </c>
      <c r="AM54" s="328">
        <v>311650</v>
      </c>
      <c r="AN54" s="329">
        <v>23102</v>
      </c>
      <c r="AO54" s="330">
        <v>63.6</v>
      </c>
      <c r="AP54" s="331">
        <v>48630</v>
      </c>
      <c r="AQ54" s="332">
        <v>-12.8</v>
      </c>
      <c r="AR54" s="333">
        <v>76.400000000000006</v>
      </c>
    </row>
    <row r="55" spans="1:44" x14ac:dyDescent="0.15">
      <c r="A55" s="253"/>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c r="AK55" s="311" t="s">
        <v>521</v>
      </c>
      <c r="AL55" s="312"/>
      <c r="AM55" s="320">
        <v>904217</v>
      </c>
      <c r="AN55" s="321">
        <v>68104</v>
      </c>
      <c r="AO55" s="322">
        <v>3.3</v>
      </c>
      <c r="AP55" s="323">
        <v>95007</v>
      </c>
      <c r="AQ55" s="324">
        <v>10.5</v>
      </c>
      <c r="AR55" s="325">
        <v>-7.2</v>
      </c>
    </row>
    <row r="56" spans="1:44" x14ac:dyDescent="0.15">
      <c r="A56" s="253"/>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326"/>
      <c r="AL56" s="327" t="s">
        <v>519</v>
      </c>
      <c r="AM56" s="328">
        <v>442667</v>
      </c>
      <c r="AN56" s="329">
        <v>33341</v>
      </c>
      <c r="AO56" s="330">
        <v>44.3</v>
      </c>
      <c r="AP56" s="331">
        <v>48509</v>
      </c>
      <c r="AQ56" s="332">
        <v>-0.2</v>
      </c>
      <c r="AR56" s="333">
        <v>44.5</v>
      </c>
    </row>
    <row r="57" spans="1:44" x14ac:dyDescent="0.15">
      <c r="A57" s="253"/>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311" t="s">
        <v>522</v>
      </c>
      <c r="AL57" s="312"/>
      <c r="AM57" s="320">
        <v>1452898</v>
      </c>
      <c r="AN57" s="321">
        <v>111667</v>
      </c>
      <c r="AO57" s="322">
        <v>64</v>
      </c>
      <c r="AP57" s="323">
        <v>98176</v>
      </c>
      <c r="AQ57" s="324">
        <v>3.3</v>
      </c>
      <c r="AR57" s="325">
        <v>60.7</v>
      </c>
    </row>
    <row r="58" spans="1:44" x14ac:dyDescent="0.15">
      <c r="A58" s="253"/>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326"/>
      <c r="AL58" s="327" t="s">
        <v>519</v>
      </c>
      <c r="AM58" s="328">
        <v>853834</v>
      </c>
      <c r="AN58" s="329">
        <v>65624</v>
      </c>
      <c r="AO58" s="330">
        <v>96.8</v>
      </c>
      <c r="AP58" s="331">
        <v>58489</v>
      </c>
      <c r="AQ58" s="332">
        <v>20.6</v>
      </c>
      <c r="AR58" s="333">
        <v>76.2</v>
      </c>
    </row>
    <row r="59" spans="1:44" x14ac:dyDescent="0.15">
      <c r="A59" s="253"/>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311" t="s">
        <v>523</v>
      </c>
      <c r="AL59" s="312"/>
      <c r="AM59" s="320">
        <v>1897384</v>
      </c>
      <c r="AN59" s="321">
        <v>148361</v>
      </c>
      <c r="AO59" s="322">
        <v>32.9</v>
      </c>
      <c r="AP59" s="323">
        <v>119283</v>
      </c>
      <c r="AQ59" s="324">
        <v>21.5</v>
      </c>
      <c r="AR59" s="325">
        <v>11.4</v>
      </c>
    </row>
    <row r="60" spans="1:44" x14ac:dyDescent="0.15">
      <c r="A60" s="253"/>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c r="AK60" s="326"/>
      <c r="AL60" s="327" t="s">
        <v>519</v>
      </c>
      <c r="AM60" s="328">
        <v>1003762</v>
      </c>
      <c r="AN60" s="329">
        <v>78486</v>
      </c>
      <c r="AO60" s="330">
        <v>19.600000000000001</v>
      </c>
      <c r="AP60" s="331">
        <v>64747</v>
      </c>
      <c r="AQ60" s="332">
        <v>10.7</v>
      </c>
      <c r="AR60" s="333">
        <v>8.9</v>
      </c>
    </row>
    <row r="61" spans="1:44" x14ac:dyDescent="0.15">
      <c r="A61" s="253"/>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c r="AK61" s="311" t="s">
        <v>524</v>
      </c>
      <c r="AL61" s="334"/>
      <c r="AM61" s="335">
        <v>1185485</v>
      </c>
      <c r="AN61" s="336">
        <v>90208</v>
      </c>
      <c r="AO61" s="337">
        <v>25.7</v>
      </c>
      <c r="AP61" s="338">
        <v>98641</v>
      </c>
      <c r="AQ61" s="339">
        <v>5.5</v>
      </c>
      <c r="AR61" s="325">
        <v>20.2</v>
      </c>
    </row>
    <row r="62" spans="1:44" x14ac:dyDescent="0.15">
      <c r="A62" s="253"/>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c r="AK62" s="326"/>
      <c r="AL62" s="327" t="s">
        <v>519</v>
      </c>
      <c r="AM62" s="328">
        <v>561212</v>
      </c>
      <c r="AN62" s="329">
        <v>42934</v>
      </c>
      <c r="AO62" s="330">
        <v>56.5</v>
      </c>
      <c r="AP62" s="331">
        <v>55231</v>
      </c>
      <c r="AQ62" s="332">
        <v>4.5999999999999996</v>
      </c>
      <c r="AR62" s="333">
        <v>51.9</v>
      </c>
    </row>
    <row r="63" spans="1:44" x14ac:dyDescent="0.15">
      <c r="A63" s="253"/>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row>
    <row r="64" spans="1:44" x14ac:dyDescent="0.15">
      <c r="A64" s="253"/>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row>
    <row r="65" spans="1:46" x14ac:dyDescent="0.15">
      <c r="A65" s="253"/>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row>
    <row r="66" spans="1:46" x14ac:dyDescent="0.15">
      <c r="A66" s="340"/>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41"/>
    </row>
    <row r="67" spans="1:46" ht="13.5" hidden="1" customHeight="1" x14ac:dyDescent="0.15">
      <c r="AK67" s="249"/>
      <c r="AL67" s="249"/>
      <c r="AM67" s="249"/>
      <c r="AN67" s="249"/>
      <c r="AO67" s="249"/>
      <c r="AP67" s="249"/>
      <c r="AQ67" s="249"/>
      <c r="AR67" s="249"/>
      <c r="AS67" s="249"/>
      <c r="AT67" s="249"/>
    </row>
    <row r="68" spans="1:46" ht="13.5" hidden="1" customHeight="1" x14ac:dyDescent="0.15">
      <c r="AK68" s="249"/>
      <c r="AL68" s="249"/>
      <c r="AM68" s="249"/>
      <c r="AN68" s="249"/>
      <c r="AO68" s="249"/>
      <c r="AP68" s="249"/>
      <c r="AQ68" s="249"/>
      <c r="AR68" s="249"/>
    </row>
    <row r="69" spans="1:46" ht="13.5" hidden="1" customHeight="1" x14ac:dyDescent="0.15">
      <c r="AK69" s="249"/>
      <c r="AL69" s="249"/>
      <c r="AM69" s="249"/>
      <c r="AN69" s="249"/>
      <c r="AO69" s="249"/>
      <c r="AP69" s="249"/>
      <c r="AQ69" s="249"/>
      <c r="AR69" s="249"/>
    </row>
    <row r="70" spans="1:46" hidden="1" x14ac:dyDescent="0.15">
      <c r="AK70" s="249"/>
      <c r="AL70" s="249"/>
      <c r="AM70" s="249"/>
      <c r="AN70" s="249"/>
      <c r="AO70" s="249"/>
      <c r="AP70" s="249"/>
      <c r="AQ70" s="249"/>
      <c r="AR70" s="249"/>
    </row>
    <row r="71" spans="1:46" hidden="1" x14ac:dyDescent="0.15">
      <c r="AK71" s="249"/>
      <c r="AL71" s="249"/>
      <c r="AM71" s="249"/>
      <c r="AN71" s="249"/>
      <c r="AO71" s="249"/>
      <c r="AP71" s="249"/>
      <c r="AQ71" s="249"/>
      <c r="AR71" s="249"/>
    </row>
    <row r="72" spans="1:46" hidden="1" x14ac:dyDescent="0.15">
      <c r="AK72" s="249"/>
      <c r="AL72" s="249"/>
      <c r="AM72" s="249"/>
      <c r="AN72" s="249"/>
      <c r="AO72" s="249"/>
      <c r="AP72" s="249"/>
      <c r="AQ72" s="249"/>
      <c r="AR72" s="249"/>
    </row>
    <row r="73" spans="1:46" hidden="1" x14ac:dyDescent="0.15">
      <c r="AK73" s="249"/>
      <c r="AL73" s="249"/>
      <c r="AM73" s="249"/>
      <c r="AN73" s="249"/>
      <c r="AO73" s="249"/>
      <c r="AP73" s="249"/>
      <c r="AQ73" s="249"/>
      <c r="AR73" s="249"/>
    </row>
  </sheetData>
  <sheetProtection algorithmName="SHA-512" hashValue="3bBkhWKv315gwg/vTVWxjhqsh0WpS+tpY0xC8SlgCZl0uVoda8JSDJPr5TyKnh2GzM2G9CIgyL5WF+cLySvN1A==" saltValue="ocqzydGF+DFoy3ujUSNK6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C105" sqref="C105"/>
    </sheetView>
  </sheetViews>
  <sheetFormatPr defaultColWidth="0" defaultRowHeight="13.5" customHeight="1" zeroHeight="1" x14ac:dyDescent="0.15"/>
  <cols>
    <col min="1" max="125" width="2.5" style="247" customWidth="1"/>
    <col min="126" max="16384" width="9" style="246" hidden="1"/>
  </cols>
  <sheetData>
    <row r="1" spans="2:125" ht="13.5" customHeight="1"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2:125" x14ac:dyDescent="0.15">
      <c r="B2" s="246"/>
      <c r="DG2" s="246"/>
    </row>
    <row r="3" spans="2:125" x14ac:dyDescent="0.15">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H3" s="246"/>
      <c r="DI3" s="246"/>
      <c r="DJ3" s="246"/>
      <c r="DK3" s="246"/>
      <c r="DL3" s="246"/>
      <c r="DM3" s="246"/>
      <c r="DN3" s="246"/>
      <c r="DO3" s="246"/>
      <c r="DP3" s="246"/>
      <c r="DQ3" s="246"/>
      <c r="DR3" s="246"/>
      <c r="DS3" s="246"/>
      <c r="DT3" s="246"/>
      <c r="DU3" s="246"/>
    </row>
    <row r="4" spans="2:125" x14ac:dyDescent="0.15"/>
    <row r="5" spans="2:125" x14ac:dyDescent="0.15"/>
    <row r="6" spans="2:125" x14ac:dyDescent="0.15"/>
    <row r="7" spans="2:125" x14ac:dyDescent="0.15"/>
    <row r="8" spans="2:125" x14ac:dyDescent="0.15"/>
    <row r="9" spans="2:125" x14ac:dyDescent="0.15">
      <c r="DU9" s="24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6"/>
    </row>
    <row r="18" spans="125:125" x14ac:dyDescent="0.15"/>
    <row r="19" spans="125:125" x14ac:dyDescent="0.15"/>
    <row r="20" spans="125:125" x14ac:dyDescent="0.15">
      <c r="DU20" s="246"/>
    </row>
    <row r="21" spans="125:125" x14ac:dyDescent="0.15">
      <c r="DU21" s="24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6"/>
    </row>
    <row r="29" spans="125:125" x14ac:dyDescent="0.15"/>
    <row r="30" spans="125:125" x14ac:dyDescent="0.15"/>
    <row r="31" spans="125:125" x14ac:dyDescent="0.15"/>
    <row r="32" spans="125:125" x14ac:dyDescent="0.15"/>
    <row r="33" spans="2:125" x14ac:dyDescent="0.15">
      <c r="B33" s="246"/>
      <c r="G33" s="246"/>
      <c r="I33" s="246"/>
    </row>
    <row r="34" spans="2:125" x14ac:dyDescent="0.15">
      <c r="C34" s="246"/>
      <c r="P34" s="246"/>
      <c r="DE34" s="246"/>
      <c r="DH34" s="246"/>
    </row>
    <row r="35" spans="2:125" x14ac:dyDescent="0.15">
      <c r="D35" s="246"/>
      <c r="E35" s="246"/>
      <c r="DG35" s="246"/>
      <c r="DJ35" s="246"/>
      <c r="DP35" s="246"/>
      <c r="DQ35" s="246"/>
      <c r="DR35" s="246"/>
      <c r="DS35" s="246"/>
      <c r="DT35" s="246"/>
      <c r="DU35" s="246"/>
    </row>
    <row r="36" spans="2:125" x14ac:dyDescent="0.15">
      <c r="F36" s="246"/>
      <c r="H36" s="246"/>
      <c r="J36" s="246"/>
      <c r="K36" s="246"/>
      <c r="L36" s="246"/>
      <c r="M36" s="246"/>
      <c r="N36" s="246"/>
      <c r="O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c r="BR36" s="246"/>
      <c r="BS36" s="246"/>
      <c r="BT36" s="246"/>
      <c r="BU36" s="246"/>
      <c r="BV36" s="246"/>
      <c r="BW36" s="246"/>
      <c r="BX36" s="246"/>
      <c r="BY36" s="246"/>
      <c r="BZ36" s="246"/>
      <c r="CA36" s="246"/>
      <c r="CB36" s="246"/>
      <c r="CC36" s="246"/>
      <c r="CD36" s="246"/>
      <c r="CE36" s="246"/>
      <c r="CF36" s="246"/>
      <c r="CG36" s="246"/>
      <c r="CH36" s="246"/>
      <c r="CI36" s="246"/>
      <c r="CJ36" s="246"/>
      <c r="CK36" s="246"/>
      <c r="CL36" s="246"/>
      <c r="CM36" s="246"/>
      <c r="CN36" s="246"/>
      <c r="CO36" s="246"/>
      <c r="CP36" s="246"/>
      <c r="CQ36" s="246"/>
      <c r="CR36" s="246"/>
      <c r="CS36" s="246"/>
      <c r="CT36" s="246"/>
      <c r="CU36" s="246"/>
      <c r="CV36" s="246"/>
      <c r="CW36" s="246"/>
      <c r="CX36" s="246"/>
      <c r="CY36" s="246"/>
      <c r="CZ36" s="246"/>
      <c r="DA36" s="246"/>
      <c r="DB36" s="246"/>
      <c r="DC36" s="246"/>
      <c r="DD36" s="246"/>
      <c r="DF36" s="246"/>
      <c r="DI36" s="246"/>
      <c r="DK36" s="246"/>
      <c r="DL36" s="246"/>
      <c r="DM36" s="246"/>
      <c r="DN36" s="246"/>
      <c r="DO36" s="246"/>
      <c r="DP36" s="246"/>
      <c r="DQ36" s="246"/>
      <c r="DR36" s="246"/>
      <c r="DS36" s="246"/>
      <c r="DT36" s="246"/>
      <c r="DU36" s="246"/>
    </row>
    <row r="37" spans="2:125" x14ac:dyDescent="0.15">
      <c r="DU37" s="246"/>
    </row>
    <row r="38" spans="2:125" x14ac:dyDescent="0.15">
      <c r="DT38" s="246"/>
      <c r="DU38" s="246"/>
    </row>
    <row r="39" spans="2:125" x14ac:dyDescent="0.15"/>
    <row r="40" spans="2:125" x14ac:dyDescent="0.15">
      <c r="DH40" s="246"/>
    </row>
    <row r="41" spans="2:125" x14ac:dyDescent="0.15">
      <c r="DE41" s="246"/>
    </row>
    <row r="42" spans="2:125" x14ac:dyDescent="0.15">
      <c r="DG42" s="246"/>
      <c r="DJ42" s="246"/>
    </row>
    <row r="43" spans="2:125" x14ac:dyDescent="0.15">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F43" s="246"/>
      <c r="DI43" s="246"/>
      <c r="DK43" s="246"/>
      <c r="DL43" s="246"/>
      <c r="DM43" s="246"/>
      <c r="DN43" s="246"/>
      <c r="DO43" s="246"/>
      <c r="DP43" s="246"/>
      <c r="DQ43" s="246"/>
      <c r="DR43" s="246"/>
      <c r="DS43" s="246"/>
      <c r="DT43" s="246"/>
      <c r="DU43" s="246"/>
    </row>
    <row r="44" spans="2:125" x14ac:dyDescent="0.15">
      <c r="DU44" s="246"/>
    </row>
    <row r="45" spans="2:125" x14ac:dyDescent="0.15"/>
    <row r="46" spans="2:125" x14ac:dyDescent="0.15"/>
    <row r="47" spans="2:125" x14ac:dyDescent="0.15"/>
    <row r="48" spans="2:125" x14ac:dyDescent="0.15">
      <c r="DT48" s="246"/>
      <c r="DU48" s="246"/>
    </row>
    <row r="49" spans="120:125" x14ac:dyDescent="0.15">
      <c r="DU49" s="246"/>
    </row>
    <row r="50" spans="120:125" x14ac:dyDescent="0.15">
      <c r="DU50" s="246"/>
    </row>
    <row r="51" spans="120:125" x14ac:dyDescent="0.15">
      <c r="DP51" s="246"/>
      <c r="DQ51" s="246"/>
      <c r="DR51" s="246"/>
      <c r="DS51" s="246"/>
      <c r="DT51" s="246"/>
      <c r="DU51" s="246"/>
    </row>
    <row r="52" spans="120:125" x14ac:dyDescent="0.15"/>
    <row r="53" spans="120:125" x14ac:dyDescent="0.15"/>
    <row r="54" spans="120:125" x14ac:dyDescent="0.15">
      <c r="DU54" s="246"/>
    </row>
    <row r="55" spans="120:125" x14ac:dyDescent="0.15"/>
    <row r="56" spans="120:125" x14ac:dyDescent="0.15"/>
    <row r="57" spans="120:125" x14ac:dyDescent="0.15"/>
    <row r="58" spans="120:125" x14ac:dyDescent="0.15">
      <c r="DU58" s="246"/>
    </row>
    <row r="59" spans="120:125" x14ac:dyDescent="0.15"/>
    <row r="60" spans="120:125" x14ac:dyDescent="0.15"/>
    <row r="61" spans="120:125" x14ac:dyDescent="0.15"/>
    <row r="62" spans="120:125" x14ac:dyDescent="0.15"/>
    <row r="63" spans="120:125" x14ac:dyDescent="0.15">
      <c r="DU63" s="246"/>
    </row>
    <row r="64" spans="120:125" x14ac:dyDescent="0.15">
      <c r="DT64" s="246"/>
      <c r="DU64" s="246"/>
    </row>
    <row r="65" spans="123:125" x14ac:dyDescent="0.15"/>
    <row r="66" spans="123:125" x14ac:dyDescent="0.15"/>
    <row r="67" spans="123:125" x14ac:dyDescent="0.15"/>
    <row r="68" spans="123:125" x14ac:dyDescent="0.15"/>
    <row r="69" spans="123:125" x14ac:dyDescent="0.15">
      <c r="DS69" s="246"/>
      <c r="DT69" s="246"/>
      <c r="DU69" s="24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6"/>
    </row>
    <row r="83" spans="116:125" x14ac:dyDescent="0.15">
      <c r="DM83" s="246"/>
      <c r="DN83" s="246"/>
      <c r="DO83" s="246"/>
      <c r="DP83" s="246"/>
      <c r="DQ83" s="246"/>
      <c r="DR83" s="246"/>
      <c r="DS83" s="246"/>
      <c r="DT83" s="246"/>
      <c r="DU83" s="246"/>
    </row>
    <row r="84" spans="116:125" x14ac:dyDescent="0.15"/>
    <row r="85" spans="116:125" x14ac:dyDescent="0.15"/>
    <row r="86" spans="116:125" x14ac:dyDescent="0.15"/>
    <row r="87" spans="116:125" x14ac:dyDescent="0.15"/>
    <row r="88" spans="116:125" x14ac:dyDescent="0.15">
      <c r="DU88" s="24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6"/>
      <c r="DT94" s="246"/>
      <c r="DU94" s="246"/>
    </row>
    <row r="95" spans="116:125" ht="13.5" customHeight="1" x14ac:dyDescent="0.15">
      <c r="DU95" s="24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6"/>
    </row>
    <row r="102" spans="124:125" ht="13.5" customHeight="1" x14ac:dyDescent="0.15"/>
    <row r="103" spans="124:125" ht="13.5" customHeight="1" x14ac:dyDescent="0.15"/>
    <row r="104" spans="124:125" ht="13.5" customHeight="1" x14ac:dyDescent="0.15">
      <c r="DT104" s="246"/>
      <c r="DU104" s="24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6" t="s">
        <v>476</v>
      </c>
    </row>
    <row r="121" spans="125:125" ht="13.5" hidden="1" customHeight="1" x14ac:dyDescent="0.15">
      <c r="DU121" s="246"/>
    </row>
  </sheetData>
  <sheetProtection algorithmName="SHA-512" hashValue="Te06j5NgacdpZPcwbgxZp3glE0JwPqos9td2DC7k/WUq89il1Ege/YDfPUY+qiLBKN4orXJ1+F6g4j/B53DZvg==" saltValue="kDiyg0ik4GVED+kZ1rjzv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CR102" sqref="CR102"/>
    </sheetView>
  </sheetViews>
  <sheetFormatPr defaultColWidth="0" defaultRowHeight="13.5" customHeight="1" zeroHeight="1" x14ac:dyDescent="0.15"/>
  <cols>
    <col min="1" max="125" width="2.5" style="247" customWidth="1"/>
    <col min="126" max="142" width="0" style="246" hidden="1" customWidth="1"/>
    <col min="143" max="16384" width="9" style="246" hidden="1"/>
  </cols>
  <sheetData>
    <row r="1" spans="1:125" ht="13.5" customHeight="1"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1:125" x14ac:dyDescent="0.15">
      <c r="B2" s="246"/>
      <c r="T2" s="246"/>
    </row>
    <row r="3" spans="1:125" x14ac:dyDescent="0.15">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6"/>
      <c r="G33" s="246"/>
      <c r="I33" s="246"/>
    </row>
    <row r="34" spans="2:125" x14ac:dyDescent="0.15">
      <c r="C34" s="246"/>
      <c r="P34" s="246"/>
      <c r="R34" s="246"/>
      <c r="U34" s="246"/>
    </row>
    <row r="35" spans="2:125" x14ac:dyDescent="0.15">
      <c r="D35" s="246"/>
      <c r="E35" s="246"/>
      <c r="T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c r="BR35" s="246"/>
      <c r="BS35" s="246"/>
      <c r="BT35" s="246"/>
      <c r="BU35" s="246"/>
      <c r="BV35" s="246"/>
      <c r="BW35" s="246"/>
      <c r="BX35" s="246"/>
      <c r="BY35" s="246"/>
      <c r="BZ35" s="246"/>
      <c r="CA35" s="246"/>
      <c r="CB35" s="246"/>
      <c r="CC35" s="246"/>
      <c r="CD35" s="246"/>
      <c r="CE35" s="246"/>
      <c r="CF35" s="246"/>
      <c r="CG35" s="246"/>
      <c r="CH35" s="246"/>
      <c r="CI35" s="246"/>
      <c r="CJ35" s="246"/>
      <c r="CK35" s="246"/>
      <c r="CL35" s="246"/>
      <c r="CM35" s="246"/>
      <c r="CN35" s="246"/>
      <c r="CO35" s="246"/>
      <c r="CP35" s="246"/>
      <c r="CQ35" s="246"/>
      <c r="CR35" s="246"/>
      <c r="CS35" s="246"/>
      <c r="CT35" s="246"/>
      <c r="CU35" s="246"/>
      <c r="CV35" s="246"/>
      <c r="CW35" s="246"/>
      <c r="CX35" s="246"/>
      <c r="CY35" s="246"/>
      <c r="CZ35" s="246"/>
      <c r="DA35" s="246"/>
      <c r="DB35" s="246"/>
      <c r="DC35" s="246"/>
      <c r="DD35" s="246"/>
      <c r="DE35" s="246"/>
      <c r="DF35" s="246"/>
      <c r="DG35" s="246"/>
      <c r="DH35" s="246"/>
      <c r="DI35" s="246"/>
      <c r="DJ35" s="246"/>
      <c r="DK35" s="246"/>
      <c r="DL35" s="246"/>
      <c r="DM35" s="246"/>
      <c r="DN35" s="246"/>
      <c r="DO35" s="246"/>
      <c r="DP35" s="246"/>
      <c r="DQ35" s="246"/>
      <c r="DR35" s="246"/>
      <c r="DS35" s="246"/>
      <c r="DT35" s="246"/>
      <c r="DU35" s="246"/>
    </row>
    <row r="36" spans="2:125" x14ac:dyDescent="0.15">
      <c r="F36" s="246"/>
      <c r="H36" s="246"/>
      <c r="J36" s="246"/>
      <c r="K36" s="246"/>
      <c r="L36" s="246"/>
      <c r="M36" s="246"/>
      <c r="N36" s="246"/>
      <c r="O36" s="246"/>
      <c r="Q36" s="246"/>
      <c r="S36" s="246"/>
      <c r="V36" s="246"/>
    </row>
    <row r="37" spans="2:125" x14ac:dyDescent="0.15"/>
    <row r="38" spans="2:125" x14ac:dyDescent="0.15"/>
    <row r="39" spans="2:125" x14ac:dyDescent="0.15"/>
    <row r="40" spans="2:125" x14ac:dyDescent="0.15">
      <c r="U40" s="246"/>
    </row>
    <row r="41" spans="2:125" x14ac:dyDescent="0.15">
      <c r="R41" s="246"/>
    </row>
    <row r="42" spans="2:125" x14ac:dyDescent="0.15">
      <c r="T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c r="BV42" s="246"/>
      <c r="BW42" s="246"/>
      <c r="BX42" s="246"/>
      <c r="BY42" s="246"/>
      <c r="BZ42" s="246"/>
      <c r="CA42" s="246"/>
      <c r="CB42" s="246"/>
      <c r="CC42" s="246"/>
      <c r="CD42" s="246"/>
      <c r="CE42" s="246"/>
      <c r="CF42" s="246"/>
      <c r="CG42" s="246"/>
      <c r="CH42" s="246"/>
      <c r="CI42" s="246"/>
      <c r="CJ42" s="246"/>
      <c r="CK42" s="246"/>
      <c r="CL42" s="246"/>
      <c r="CM42" s="246"/>
      <c r="CN42" s="246"/>
      <c r="CO42" s="246"/>
      <c r="CP42" s="246"/>
      <c r="CQ42" s="246"/>
      <c r="CR42" s="246"/>
      <c r="CS42" s="246"/>
      <c r="CT42" s="246"/>
      <c r="CU42" s="246"/>
      <c r="CV42" s="246"/>
      <c r="CW42" s="246"/>
      <c r="CX42" s="246"/>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row>
    <row r="43" spans="2:125" x14ac:dyDescent="0.15">
      <c r="Q43" s="246"/>
      <c r="S43" s="246"/>
      <c r="V43" s="24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sheetData>
  <sheetProtection algorithmName="SHA-512" hashValue="cdmqAINTTI3LVkBDSaN0ZvvcJnTl6cuCwvxUJcOSnlRmm6RpiQupjwB4xGquFfCDpzNT+kEAKHmpErWNHrFXFg==" saltValue="0I1J+w9EOt93FKaD2Q+1r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0" t="s">
        <v>3</v>
      </c>
      <c r="D47" s="1140"/>
      <c r="E47" s="1141"/>
      <c r="F47" s="11">
        <v>19.260000000000002</v>
      </c>
      <c r="G47" s="12">
        <v>20.92</v>
      </c>
      <c r="H47" s="12">
        <v>24.5</v>
      </c>
      <c r="I47" s="12">
        <v>26.74</v>
      </c>
      <c r="J47" s="13">
        <v>29.08</v>
      </c>
    </row>
    <row r="48" spans="2:10" ht="57.75" customHeight="1" x14ac:dyDescent="0.15">
      <c r="B48" s="14"/>
      <c r="C48" s="1142" t="s">
        <v>4</v>
      </c>
      <c r="D48" s="1142"/>
      <c r="E48" s="1143"/>
      <c r="F48" s="15">
        <v>8.69</v>
      </c>
      <c r="G48" s="16">
        <v>9.27</v>
      </c>
      <c r="H48" s="16">
        <v>4.1100000000000003</v>
      </c>
      <c r="I48" s="16">
        <v>6.4</v>
      </c>
      <c r="J48" s="17">
        <v>5.0999999999999996</v>
      </c>
    </row>
    <row r="49" spans="2:10" ht="57.75" customHeight="1" thickBot="1" x14ac:dyDescent="0.2">
      <c r="B49" s="18"/>
      <c r="C49" s="1144" t="s">
        <v>5</v>
      </c>
      <c r="D49" s="1144"/>
      <c r="E49" s="1145"/>
      <c r="F49" s="19">
        <v>0.6</v>
      </c>
      <c r="G49" s="20" t="s">
        <v>531</v>
      </c>
      <c r="H49" s="20" t="s">
        <v>532</v>
      </c>
      <c r="I49" s="20">
        <v>2.27</v>
      </c>
      <c r="J49" s="21" t="s">
        <v>533</v>
      </c>
    </row>
    <row r="50" spans="2:10" x14ac:dyDescent="0.15"/>
  </sheetData>
  <sheetProtection algorithmName="SHA-512" hashValue="My5EdivVND7EX3Uo0SLhP5ekKXrYagvyCuHl5ObKK/BKkcmcufKuASuUdWyZuFwBXO+pfmq149ucRAJhlmypjQ==" saltValue="DRS+ONex7CkjuO3epzMZ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U2417</cp:lastModifiedBy>
  <cp:lastPrinted>2026-03-06T05:18:54Z</cp:lastPrinted>
  <dcterms:created xsi:type="dcterms:W3CDTF">2026-02-23T04:59:19Z</dcterms:created>
  <dcterms:modified xsi:type="dcterms:W3CDTF">2026-03-06T05:27:52Z</dcterms:modified>
  <cp:category/>
</cp:coreProperties>
</file>