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lgfs01\soumu\00_財政\002_決算\07_財政状況資料_決算公表\R07\R080303_【市町村財政課311〆】令和６年度財政状況資料集の作成等について\回答\"/>
    </mc:Choice>
  </mc:AlternateContent>
  <xr:revisionPtr revIDLastSave="0" documentId="13_ncr:1_{0653CFF6-371A-4228-B26F-A3747BC82FC6}" xr6:coauthVersionLast="45" xr6:coauthVersionMax="45"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iterateDelta="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R102" i="12" l="1"/>
  <c r="AU88" i="12"/>
  <c r="AP88" i="12"/>
  <c r="AF88" i="12"/>
  <c r="AU63" i="12"/>
  <c r="AP63" i="12"/>
  <c r="AP23" i="12"/>
  <c r="AA23" i="12"/>
  <c r="V23" i="12"/>
  <c r="Q23"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W43" i="10" s="1"/>
  <c r="C35" i="10"/>
  <c r="BW34" i="10"/>
  <c r="U34" i="10"/>
  <c r="U35" i="10" s="1"/>
  <c r="U36" i="10" s="1"/>
  <c r="U37" i="10" s="1"/>
  <c r="C34" i="10"/>
  <c r="CO34" i="10" l="1"/>
  <c r="AM34" i="10"/>
  <c r="AM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<sst xmlns="http://schemas.openxmlformats.org/spreadsheetml/2006/main" count="1094" uniqueCount="572">
  <si>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</si>
  <si>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</si>
  <si>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</si>
  <si>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</si>
  <si>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</si>
  <si>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</si>
  <si>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</si>
  <si>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</si>
  <si>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</si>
  <si>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</si>
  <si>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</si>
  <si>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</si>
  <si>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</si>
  <si>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</si>
  <si>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</si>
  <si>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</si>
  <si>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</si>
  <si>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</si>
  <si>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</si>
  <si>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</si>
  <si>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</si>
  <si>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</si>
  <si>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</si>
  <si>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</si>
  <si>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</si>
  <si>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</si>
  <si>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</si>
  <si>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</si>
  <si>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</si>
  <si>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</si>
  <si>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</si>
  <si>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</si>
  <si>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</si>
  <si>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</si>
  <si>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</si>
  <si>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</si>
  <si>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</si>
  <si>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</si>
  <si>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</si>
  <si>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</si>
  <si>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</si>
  <si>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</si>
  <si>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</si>
  <si>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</si>
  <si>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</si>
  <si>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</si>
  <si>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</si>
  <si>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</si>
  <si>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</si>
  <si>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</si>
  <si>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</si>
  <si>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</si>
  <si>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</si>
  <si>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</si>
  <si>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</si>
  <si>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</si>
  <si>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</si>
  <si>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</si>
  <si>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</si>
  <si>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</si>
  <si>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</si>
  <si>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</si>
  <si>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</si>
  <si>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</si>
  <si>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</si>
  <si>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</si>
  <si>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</si>
  <si>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</si>
  <si>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</si>
  <si>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</si>
  <si>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</si>
  <si>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</si>
  <si>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</si>
  <si>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</si>
  <si>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</si>
  <si>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</si>
  <si>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</si>
  <si>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</si>
  <si>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</si>
  <si>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</si>
  <si>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</si>
  <si>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</si>
  <si>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</si>
  <si>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</si>
  <si>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</si>
  <si>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</si>
  <si>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</si>
  <si>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</si>
  <si>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</si>
  <si>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</si>
  <si>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</si>
  <si>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</si>
  <si>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</si>
  <si>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</si>
  <si>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</si>
  <si>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</si>
  <si>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</si>
  <si>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</si>
  <si>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</si>
  <si>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</si>
  <si>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</si>
  <si>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</si>
  <si>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</si>
  <si>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</si>
  <si>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</si>
  <si>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</si>
  <si>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</si>
  <si>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</si>
  <si>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</si>
  <si>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</si>
  <si>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</si>
  <si>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</si>
  <si>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</si>
  <si>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</si>
  <si>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</si>
  <si>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</si>
  <si>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</si>
  <si>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</si>
  <si>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</si>
  <si>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</si>
  <si>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</si>
  <si>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</si>
  <si>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</si>
  <si>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</si>
  <si>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</si>
  <si>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</si>
  <si>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</si>
  <si>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</si>
  <si>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</si>
  <si>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</si>
  <si>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</si>
  <si>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</si>
  <si>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</si>
  <si>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</si>
  <si>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</si>
  <si>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</si>
  <si>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</si>
  <si>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</si>
  <si>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</si>
  <si>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</si>
  <si>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</si>
  <si>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</si>
  <si>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</si>
  <si>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</si>
  <si>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</si>
  <si>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</si>
  <si>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</si>
  <si>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</si>
  <si>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</si>
  <si>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</si>
  <si>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</si>
  <si>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</si>
  <si>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</si>
  <si>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</si>
  <si>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</si>
  <si>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</si>
  <si>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</si>
  <si>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</si>
  <si>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</si>
  <si>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</si>
  <si>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</si>
  <si>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</si>
  <si>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</si>
  <si>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</si>
  <si>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</si>
  <si>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</si>
  <si>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</si>
  <si>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</si>
  <si>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</si>
  <si>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</si>
  <si>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</si>
  <si>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</si>
  <si>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</si>
  <si>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</si>
  <si>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</si>
  <si>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</si>
  <si>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</si>
  <si>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</si>
  <si>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</si>
  <si>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</si>
  <si>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</si>
  <si>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</si>
  <si>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</si>
  <si>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</si>
  <si>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</si>
  <si>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</si>
  <si>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</si>
  <si>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</si>
  <si>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</si>
  <si>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</si>
  <si>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</si>
  <si>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</si>
  <si>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</si>
  <si>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</si>
  <si>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</si>
  <si>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</si>
  <si>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</si>
  <si>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</si>
  <si>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</si>
  <si>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</si>
  <si>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</si>
  <si>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</si>
  <si>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</si>
  <si>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福島県天栄村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</si>
  <si>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</si>
  <si>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</si>
  <si>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</si>
  <si>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</si>
  <si>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</si>
  <si>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</si>
  <si>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</si>
  <si>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</si>
  <si>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</si>
  <si>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</si>
  <si>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</si>
  <si>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</si>
  <si>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</si>
  <si>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</si>
  <si>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</si>
  <si>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</si>
  <si>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</si>
  <si>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</si>
  <si>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</si>
  <si>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</si>
  <si>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</si>
  <si>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</si>
  <si>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</si>
  <si>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</si>
  <si>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</si>
  <si>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</si>
  <si>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</si>
  <si>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</si>
  <si>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</si>
  <si>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</si>
  <si>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</si>
  <si>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</si>
  <si>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</si>
  <si>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</si>
  <si>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</si>
  <si>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</si>
  <si>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</si>
  <si>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</si>
  <si>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</si>
  <si>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</si>
  <si>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</si>
  <si>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</si>
  <si>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</si>
  <si>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</si>
  <si>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</si>
  <si>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</si>
  <si>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</si>
  <si>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</si>
  <si>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</si>
  <si>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</si>
  <si>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</si>
  <si>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</si>
  <si>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</si>
  <si>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</si>
  <si>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</si>
  <si>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</si>
  <si>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</si>
  <si>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</si>
  <si>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</si>
  <si>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</si>
  <si>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</si>
  <si>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</si>
  <si>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</si>
  <si>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</si>
  <si>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</si>
  <si>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</si>
  <si>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</si>
  <si>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</si>
  <si>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</si>
  <si>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</si>
  <si>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</si>
  <si>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</si>
  <si>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</si>
  <si>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</si>
  <si>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</si>
  <si>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</si>
  <si>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</si>
  <si>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</si>
  <si>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</si>
  <si>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</si>
  <si>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</si>
  <si>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</si>
  <si>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</si>
  <si>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</si>
  <si>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</si>
  <si>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</si>
  <si>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</si>
  <si>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</si>
  <si>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</si>
  <si>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</si>
  <si>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</si>
  <si>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</si>
  <si>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</si>
  <si>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</si>
  <si>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</si>
  <si>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</si>
  <si>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</si>
  <si>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</si>
  <si>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</si>
  <si>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</si>
  <si>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</si>
  <si>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</si>
  <si>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</si>
  <si>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</si>
  <si>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</si>
  <si>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</si>
  <si>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</si>
  <si>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</si>
  <si>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</si>
  <si>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</si>
  <si>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</si>
  <si>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</si>
  <si>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</si>
  <si>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</si>
  <si>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</si>
  <si>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</si>
  <si>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</si>
  <si>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</si>
  <si>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</si>
  <si>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</si>
  <si>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</si>
  <si>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</si>
  <si>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</si>
  <si>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</si>
  <si>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</si>
  <si>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</si>
  <si>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</si>
  <si>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</si>
  <si>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</si>
  <si>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</si>
  <si>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</si>
  <si>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</si>
  <si>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</si>
  <si>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</si>
  <si>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</si>
  <si>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</si>
  <si>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</si>
  <si>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</si>
  <si>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</si>
  <si>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</si>
  <si>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</si>
  <si>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</si>
  <si>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</si>
  <si>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</si>
  <si>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</si>
  <si>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</si>
  <si>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</si>
  <si>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</si>
  <si>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</si>
  <si>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</si>
  <si>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福島県天栄村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</si>
  <si>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</si>
  <si>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</si>
  <si>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</si>
  <si>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</si>
  <si>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</si>
  <si>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</si>
  <si>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</si>
  <si>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</si>
  <si>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</si>
  <si>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</si>
  <si>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</si>
  <si>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</si>
  <si>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</si>
  <si>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</si>
  <si>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</si>
  <si>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</si>
  <si>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</si>
  <si>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</si>
  <si>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</si>
  <si>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</si>
  <si>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</si>
  <si>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</si>
  <si>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</si>
  <si>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</si>
  <si>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</si>
  <si>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</si>
  <si>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</si>
  <si>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</si>
  <si>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</si>
  <si>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</si>
  <si>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</si>
  <si>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</si>
  <si>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</si>
  <si>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</si>
  <si>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</si>
  <si>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</si>
  <si>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</si>
  <si>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</si>
  <si>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</si>
  <si>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</si>
  <si>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二岐専用水道特別会計</t>
    <phoneticPr fontId="5"/>
  </si>
  <si>
    <t>法非適用企業</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</si>
  <si>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</si>
  <si>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</si>
  <si>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</si>
  <si>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</si>
  <si>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</si>
  <si>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</si>
  <si>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</si>
  <si>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</si>
  <si>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</si>
  <si>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</si>
  <si>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</si>
  <si>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</si>
  <si>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</si>
  <si>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</si>
  <si>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</si>
  <si>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</si>
  <si>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</si>
  <si>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</si>
  <si>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</si>
  <si>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</si>
  <si>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</si>
  <si>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</si>
  <si>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</si>
  <si>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</si>
  <si>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</si>
  <si>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</si>
  <si>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</si>
  <si>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</si>
  <si>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</si>
  <si>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</si>
  <si>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</si>
  <si>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</si>
  <si>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</si>
  <si>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</si>
  <si>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</si>
  <si>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</si>
  <si>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</si>
  <si>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</si>
  <si>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</si>
  <si>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</si>
  <si>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</si>
  <si>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</si>
  <si>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</si>
  <si>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</si>
  <si>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</si>
  <si>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</si>
  <si>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</si>
  <si>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</si>
  <si>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</si>
  <si>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</si>
  <si>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</si>
  <si>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</si>
  <si>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</si>
  <si>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</si>
  <si>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</si>
  <si>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</si>
  <si>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</si>
  <si>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</si>
  <si>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</si>
  <si>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</si>
  <si>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</si>
  <si>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</si>
  <si>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</si>
  <si>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</si>
  <si>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</si>
  <si>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</si>
  <si>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</si>
  <si>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</si>
  <si>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</si>
  <si>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</si>
  <si>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</si>
  <si>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</si>
  <si>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</si>
  <si>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</si>
  <si>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</si>
  <si>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</si>
  <si>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</si>
  <si>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</si>
  <si>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</si>
  <si>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</si>
  <si>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</si>
  <si>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</si>
  <si>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</si>
  <si>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</si>
  <si>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</si>
  <si>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</si>
  <si>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</si>
  <si>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</si>
  <si>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</si>
  <si>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</si>
  <si>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</si>
  <si>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</si>
  <si>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</si>
  <si>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</si>
  <si>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</si>
  <si>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</si>
  <si>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</si>
  <si>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</si>
  <si>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</si>
  <si>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</si>
  <si>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</si>
  <si>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</si>
  <si>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</si>
  <si>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</si>
  <si>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</si>
  <si>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</si>
  <si>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</si>
  <si>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</si>
  <si>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</si>
  <si>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</si>
  <si>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</si>
  <si>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</si>
  <si>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</si>
  <si>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</si>
  <si>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</si>
  <si>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</si>
  <si>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</si>
  <si>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</si>
  <si>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</si>
  <si>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</si>
  <si>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</si>
  <si>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</si>
  <si>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</si>
  <si>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</si>
  <si>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</si>
  <si>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</si>
  <si>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</si>
  <si>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</si>
  <si>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</si>
  <si>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</si>
  <si>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</si>
  <si>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</si>
  <si>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</si>
  <si>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</si>
  <si>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</si>
  <si>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</si>
  <si>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7.71</t>
  </si>
  <si>
    <t>▲ 7.21</t>
  </si>
  <si>
    <t>▲ 3.19</t>
  </si>
  <si>
    <t>水道事業会計</t>
  </si>
  <si>
    <t>一般会計</t>
  </si>
  <si>
    <t>下水道事業会計</t>
  </si>
  <si>
    <t>工業用地取得造成事業特別会計</t>
  </si>
  <si>
    <t>国民健康保険特別会計（事業勘定）</t>
  </si>
  <si>
    <t>介護保険特別会計</t>
  </si>
  <si>
    <t>国民健康保険特別会計（直診勘定）</t>
  </si>
  <si>
    <t>二岐専用水道特別会計</t>
  </si>
  <si>
    <t>その他会計（赤字）</t>
  </si>
  <si>
    <t>その他会計（黒字）</t>
  </si>
  <si>
    <t>R02</t>
    <phoneticPr fontId="5"/>
  </si>
  <si>
    <t>R03</t>
    <phoneticPr fontId="5"/>
  </si>
  <si>
    <t>R04</t>
    <phoneticPr fontId="5"/>
  </si>
  <si>
    <t>R05</t>
    <phoneticPr fontId="5"/>
  </si>
  <si>
    <t>R06</t>
    <phoneticPr fontId="5"/>
  </si>
  <si>
    <t>公立岩瀬病院企業団</t>
    <rPh sb="0" eb="6">
      <t>コウリツイワセビョウイン</t>
    </rPh>
    <rPh sb="6" eb="9">
      <t>キギョウダン</t>
    </rPh>
    <phoneticPr fontId="2"/>
  </si>
  <si>
    <t>-</t>
    <phoneticPr fontId="2"/>
  </si>
  <si>
    <t>(株)天栄村振興公社</t>
    <rPh sb="0" eb="3">
      <t>カブ</t>
    </rPh>
    <rPh sb="3" eb="6">
      <t>テンエイムラ</t>
    </rPh>
    <rPh sb="6" eb="10">
      <t>シンコウコウシャ</t>
    </rPh>
    <phoneticPr fontId="2"/>
  </si>
  <si>
    <t>(公共施設整備基金(R06年度末現在))</t>
    <rPh sb="1" eb="9">
      <t>コウキョウシセツセイビキキン</t>
    </rPh>
    <phoneticPr fontId="5"/>
  </si>
  <si>
    <t>(がんばれ天栄応援基金(R06年度末現在))</t>
    <rPh sb="5" eb="7">
      <t>テンエイ</t>
    </rPh>
    <rPh sb="7" eb="11">
      <t>オウエンキキン</t>
    </rPh>
    <phoneticPr fontId="5"/>
  </si>
  <si>
    <t>(こども未来応援基金(R06年度末現在))</t>
    <rPh sb="4" eb="6">
      <t>ミライ</t>
    </rPh>
    <rPh sb="6" eb="8">
      <t>オウエン</t>
    </rPh>
    <rPh sb="8" eb="10">
      <t>キキン</t>
    </rPh>
    <phoneticPr fontId="5"/>
  </si>
  <si>
    <t>(森林環境譲与税基金(R06年度末現在))</t>
    <rPh sb="1" eb="8">
      <t>シンリンカンキョウジョウヨゼイ</t>
    </rPh>
    <rPh sb="8" eb="10">
      <t>キキン</t>
    </rPh>
    <phoneticPr fontId="5"/>
  </si>
  <si>
    <t>(ふるさと水と土保全基金(R06年度末現在))</t>
    <rPh sb="5" eb="6">
      <t>ミズ</t>
    </rPh>
    <rPh sb="7" eb="8">
      <t>ツチ</t>
    </rPh>
    <rPh sb="8" eb="12">
      <t>ホゼンキキン</t>
    </rPh>
    <phoneticPr fontId="5"/>
  </si>
  <si>
    <t>須賀川地方保健環境組合</t>
    <rPh sb="0" eb="5">
      <t>スカガワチホウ</t>
    </rPh>
    <rPh sb="5" eb="11">
      <t>ホケンカンキョウクミアイ</t>
    </rPh>
    <phoneticPr fontId="2"/>
  </si>
  <si>
    <t>須賀川地方広域消防組合</t>
    <rPh sb="0" eb="5">
      <t>スカガワチホウ</t>
    </rPh>
    <rPh sb="5" eb="7">
      <t>コウイキ</t>
    </rPh>
    <rPh sb="7" eb="9">
      <t>ショウボウ</t>
    </rPh>
    <rPh sb="9" eb="11">
      <t>クミアイ</t>
    </rPh>
    <phoneticPr fontId="2"/>
  </si>
  <si>
    <t>-</t>
    <phoneticPr fontId="2"/>
  </si>
  <si>
    <t>-</t>
    <phoneticPr fontId="2"/>
  </si>
  <si>
    <t>-</t>
    <phoneticPr fontId="2"/>
  </si>
  <si>
    <t>-</t>
    <phoneticPr fontId="2"/>
  </si>
  <si>
    <t>福島県後期高齢者医療広域連合（一般会計）</t>
    <rPh sb="0" eb="3">
      <t>フクシマケン</t>
    </rPh>
    <rPh sb="3" eb="10">
      <t>コウキコウレイシャイリョウ</t>
    </rPh>
    <rPh sb="10" eb="14">
      <t>コウイキレンゴウ</t>
    </rPh>
    <rPh sb="15" eb="19">
      <t>イッパンカイケイ</t>
    </rPh>
    <phoneticPr fontId="2"/>
  </si>
  <si>
    <t>福島県後期高齢者医療広域連合（後期高齢者医療特別会計）</t>
    <rPh sb="0" eb="3">
      <t>フクシマケン</t>
    </rPh>
    <rPh sb="3" eb="10">
      <t>コウキコウレイシャイリョウ</t>
    </rPh>
    <rPh sb="10" eb="14">
      <t>コウイキレンゴウ</t>
    </rPh>
    <rPh sb="15" eb="22">
      <t>コウキコウレイシャイリョウ</t>
    </rPh>
    <rPh sb="22" eb="26">
      <t>トクベツカイケイ</t>
    </rPh>
    <phoneticPr fontId="2"/>
  </si>
  <si>
    <t>福島県市町村総合事務組合（一般会計）</t>
    <rPh sb="0" eb="3">
      <t>フクシマケン</t>
    </rPh>
    <rPh sb="3" eb="6">
      <t>シチョウソン</t>
    </rPh>
    <rPh sb="6" eb="12">
      <t>ソウゴウジムクミアイ</t>
    </rPh>
    <rPh sb="13" eb="15">
      <t>イッパン</t>
    </rPh>
    <rPh sb="15" eb="17">
      <t>カイケイ</t>
    </rPh>
    <phoneticPr fontId="2"/>
  </si>
  <si>
    <t>福島県市町村総合事務組合（消防補償等特別会計）</t>
    <rPh sb="0" eb="3">
      <t>フクシマケン</t>
    </rPh>
    <rPh sb="3" eb="6">
      <t>シチョウソン</t>
    </rPh>
    <rPh sb="6" eb="12">
      <t>ソウゴウジムクミアイ</t>
    </rPh>
    <rPh sb="13" eb="17">
      <t>ショウボウホショウ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</si>
  <si>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12">
      <t>ソウゴウジムクミアイ</t>
    </rPh>
    <rPh sb="13" eb="15">
      <t>ショウボウ</t>
    </rPh>
    <rPh sb="15" eb="16">
      <t>ショウ</t>
    </rPh>
    <rPh sb="19" eb="20">
      <t>キン</t>
    </rPh>
    <rPh sb="20" eb="24">
      <t>トクベツカイケイ</t>
    </rPh>
    <phoneticPr fontId="2"/>
  </si>
  <si>
    <t>福島県市町村総合事務組合（非常勤職員公務災害補償特別会計）</t>
    <rPh sb="0" eb="3">
      <t>フクシマケン</t>
    </rPh>
    <rPh sb="3" eb="6">
      <t>シチョウソン</t>
    </rPh>
    <rPh sb="6" eb="12">
      <t>ソウゴウジムクミアイ</t>
    </rPh>
    <rPh sb="13" eb="18">
      <t>ヒジョウキンショクイン</t>
    </rPh>
    <rPh sb="18" eb="24">
      <t>コウムサイガイホショウ</t>
    </rPh>
    <rPh sb="24" eb="28">
      <t>トクベツカイケイ</t>
    </rPh>
    <phoneticPr fontId="2"/>
  </si>
  <si>
    <t>福島県市町村総合事務組合（自治会館管理特別会計）</t>
    <rPh sb="0" eb="3">
      <t>フクシマケン</t>
    </rPh>
    <rPh sb="3" eb="6">
      <t>シチョウソン</t>
    </rPh>
    <rPh sb="6" eb="12">
      <t>ソウゴウジムクミアイ</t>
    </rPh>
    <rPh sb="13" eb="17">
      <t>ジチカイカン</t>
    </rPh>
    <rPh sb="17" eb="23">
      <t>カンリトクベツカイケイ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</si>
</sst>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E75D-4BE0-A978-B289A3ADF8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166259</c:v>
                </c:pt>
                <c:pt idx="1">
                  <c:v>163997</c:v>
                </c:pt>
                <c:pt idx="2">
                  <c:v>242626</c:v>
                </c:pt>
                <c:pt idx="3">
                  <c:v>175854</c:v>
                </c:pt>
                <c:pt idx="4">
                  <c:v>271596</c:v>
                </c:pt>
              </c:numCache>
            </c:numRef>
          </c:val>
          <c:smooth val="0"/>
          <c:extLst>
            <c:ext xmlns:c16="http://schemas.microsoft.com/office/drawing/2014/chart" uri="{C3380CC4-5D6E-409C-BE32-E72D297353CC}">
              <c16:uniqueId val="{00000001-E75D-4BE0-A978-B289A3ADF8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4.84</c:v>
                </c:pt>
                <c:pt idx="1">
                  <c:v>5.35</c:v>
                </c:pt>
                <c:pt idx="2">
                  <c:v>6.94</c:v>
                </c:pt>
                <c:pt idx="3">
                  <c:v>6.14</c:v>
                </c:pt>
                <c:pt idx="4">
                  <c:v>4.07</c:v>
                </c:pt>
              </c:numCache>
            </c:numRef>
          </c:val>
          <c:extLst>
            <c:ext xmlns:c16="http://schemas.microsoft.com/office/drawing/2014/chart" uri="{C3380CC4-5D6E-409C-BE32-E72D297353CC}">
              <c16:uniqueId val="{00000000-4642-41E6-845A-0B1A62961C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37.14</c:v>
                </c:pt>
                <c:pt idx="1">
                  <c:v>52.96</c:v>
                </c:pt>
                <c:pt idx="2">
                  <c:v>45.12</c:v>
                </c:pt>
                <c:pt idx="3">
                  <c:v>38.880000000000003</c:v>
                </c:pt>
                <c:pt idx="4">
                  <c:v>36.35</c:v>
                </c:pt>
              </c:numCache>
            </c:numRef>
          </c:val>
          <c:extLst>
            <c:ext xmlns:c16="http://schemas.microsoft.com/office/drawing/2014/chart" uri="{C3380CC4-5D6E-409C-BE32-E72D297353CC}">
              <c16:uniqueId val="{00000001-4642-41E6-845A-0B1A62961C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13.59</c:v>
                </c:pt>
                <c:pt idx="1">
                  <c:v>19.36</c:v>
                </c:pt>
                <c:pt idx="2">
                  <c:v>-7.71</c:v>
                </c:pt>
                <c:pt idx="3">
                  <c:v>-7.21</c:v>
                </c:pt>
                <c:pt idx="4">
                  <c:v>-3.19</c:v>
                </c:pt>
              </c:numCache>
            </c:numRef>
          </c:val>
          <c:smooth val="0"/>
          <c:extLst>
            <c:ext xmlns:c16="http://schemas.microsoft.com/office/drawing/2014/chart" uri="{C3380CC4-5D6E-409C-BE32-E72D297353CC}">
              <c16:uniqueId val="{00000002-4642-41E6-845A-0B1A62961C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0.95</c:v>
                </c:pt>
                <c:pt idx="2">
                  <c:v>#N/A</c:v>
                </c:pt>
                <c:pt idx="3">
                  <c:v>0.66</c:v>
                </c:pt>
                <c:pt idx="4">
                  <c:v>#N/A</c:v>
                </c:pt>
                <c:pt idx="5">
                  <c:v>0.56000000000000005</c:v>
                </c:pt>
                <c:pt idx="6">
                  <c:v>#N/A</c:v>
                </c:pt>
                <c:pt idx="7">
                  <c:v>1.89</c:v>
                </c:pt>
                <c:pt idx="8">
                  <c:v>#N/A</c:v>
                </c:pt>
                <c:pt idx="9">
                  <c:v>0.01</c:v>
                </c:pt>
              </c:numCache>
            </c:numRef>
          </c:val>
          <c:extLst>
            <c:ext xmlns:c16="http://schemas.microsoft.com/office/drawing/2014/chart" uri="{C3380CC4-5D6E-409C-BE32-E72D297353CC}">
              <c16:uniqueId val="{00000000-6ACC-4A13-B76A-2840263E22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CC-4A13-B76A-2840263E221C}"/>
            </c:ext>
          </c:extLst>
        </c:ser>
        <c:ser>
          <c:idx val="2"/>
          <c:order val="2"/>
          <c:tx>
            <c:strRef>
              <c:f>データシート!$A$29</c:f>
              <c:strCache>
                <c:ptCount val="1"/>
                <c:pt idx="0">
                  <c:v>二岐専用水道特別会計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0.06</c:v>
                </c:pt>
                <c:pt idx="8">
                  <c:v>#N/A</c:v>
                </c:pt>
                <c:pt idx="9">
                  <c:v>0.03</c:v>
                </c:pt>
              </c:numCache>
            </c:numRef>
          </c:val>
          <c:extLst>
            <c:ext xmlns:c16="http://schemas.microsoft.com/office/drawing/2014/chart" uri="{C3380CC4-5D6E-409C-BE32-E72D297353CC}">
              <c16:uniqueId val="{00000002-6ACC-4A13-B76A-2840263E221C}"/>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0.24</c:v>
                </c:pt>
                <c:pt idx="2">
                  <c:v>#N/A</c:v>
                </c:pt>
                <c:pt idx="3">
                  <c:v>0.74</c:v>
                </c:pt>
                <c:pt idx="4">
                  <c:v>#N/A</c:v>
                </c:pt>
                <c:pt idx="5">
                  <c:v>0.7</c:v>
                </c:pt>
                <c:pt idx="6">
                  <c:v>#N/A</c:v>
                </c:pt>
                <c:pt idx="7">
                  <c:v>0.44</c:v>
                </c:pt>
                <c:pt idx="8">
                  <c:v>#N/A</c:v>
                </c:pt>
                <c:pt idx="9">
                  <c:v>0.39</c:v>
                </c:pt>
              </c:numCache>
            </c:numRef>
          </c:val>
          <c:extLst>
            <c:ext xmlns:c16="http://schemas.microsoft.com/office/drawing/2014/chart" uri="{C3380CC4-5D6E-409C-BE32-E72D297353CC}">
              <c16:uniqueId val="{00000003-6ACC-4A13-B76A-2840263E221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0.51</c:v>
                </c:pt>
                <c:pt idx="2">
                  <c:v>#N/A</c:v>
                </c:pt>
                <c:pt idx="3">
                  <c:v>1.19</c:v>
                </c:pt>
                <c:pt idx="4">
                  <c:v>#N/A</c:v>
                </c:pt>
                <c:pt idx="5">
                  <c:v>3.15</c:v>
                </c:pt>
                <c:pt idx="6">
                  <c:v>#N/A</c:v>
                </c:pt>
                <c:pt idx="7">
                  <c:v>2.09</c:v>
                </c:pt>
                <c:pt idx="8">
                  <c:v>#N/A</c:v>
                </c:pt>
                <c:pt idx="9">
                  <c:v>0.79</c:v>
                </c:pt>
              </c:numCache>
            </c:numRef>
          </c:val>
          <c:extLst>
            <c:ext xmlns:c16="http://schemas.microsoft.com/office/drawing/2014/chart" uri="{C3380CC4-5D6E-409C-BE32-E72D297353CC}">
              <c16:uniqueId val="{00000004-6ACC-4A13-B76A-2840263E221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2.02</c:v>
                </c:pt>
                <c:pt idx="2">
                  <c:v>#N/A</c:v>
                </c:pt>
                <c:pt idx="3">
                  <c:v>1.18</c:v>
                </c:pt>
                <c:pt idx="4">
                  <c:v>#N/A</c:v>
                </c:pt>
                <c:pt idx="5">
                  <c:v>0.91</c:v>
                </c:pt>
                <c:pt idx="6">
                  <c:v>#N/A</c:v>
                </c:pt>
                <c:pt idx="7">
                  <c:v>1.07</c:v>
                </c:pt>
                <c:pt idx="8">
                  <c:v>#N/A</c:v>
                </c:pt>
                <c:pt idx="9">
                  <c:v>1.1000000000000001</c:v>
                </c:pt>
              </c:numCache>
            </c:numRef>
          </c:val>
          <c:extLst>
            <c:ext xmlns:c16="http://schemas.microsoft.com/office/drawing/2014/chart" uri="{C3380CC4-5D6E-409C-BE32-E72D297353CC}">
              <c16:uniqueId val="{00000005-6ACC-4A13-B76A-2840263E221C}"/>
            </c:ext>
          </c:extLst>
        </c:ser>
        <c:ser>
          <c:idx val="6"/>
          <c:order val="6"/>
          <c:tx>
            <c:strRef>
              <c:f>データシート!$A$33</c:f>
              <c:strCache>
                <c:ptCount val="1"/>
                <c:pt idx="0">
                  <c:v>工業用地取得造成事業特別会計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9.6</c:v>
                </c:pt>
                <c:pt idx="2">
                  <c:v>#N/A</c:v>
                </c:pt>
                <c:pt idx="3">
                  <c:v>1.78</c:v>
                </c:pt>
                <c:pt idx="4">
                  <c:v>#N/A</c:v>
                </c:pt>
                <c:pt idx="5">
                  <c:v>2.84</c:v>
                </c:pt>
                <c:pt idx="6">
                  <c:v>#N/A</c:v>
                </c:pt>
                <c:pt idx="7">
                  <c:v>2.97</c:v>
                </c:pt>
                <c:pt idx="8">
                  <c:v>#N/A</c:v>
                </c:pt>
                <c:pt idx="9">
                  <c:v>2.54</c:v>
                </c:pt>
              </c:numCache>
            </c:numRef>
          </c:val>
          <c:extLst>
            <c:ext xmlns:c16="http://schemas.microsoft.com/office/drawing/2014/chart" uri="{C3380CC4-5D6E-409C-BE32-E72D297353CC}">
              <c16:uniqueId val="{00000006-6ACC-4A13-B76A-2840263E221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3.21</c:v>
                </c:pt>
              </c:numCache>
            </c:numRef>
          </c:val>
          <c:extLst>
            <c:ext xmlns:c16="http://schemas.microsoft.com/office/drawing/2014/chart" uri="{C3380CC4-5D6E-409C-BE32-E72D297353CC}">
              <c16:uniqueId val="{00000007-6ACC-4A13-B76A-2840263E22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4.84</c:v>
                </c:pt>
                <c:pt idx="2">
                  <c:v>#N/A</c:v>
                </c:pt>
                <c:pt idx="3">
                  <c:v>5.35</c:v>
                </c:pt>
                <c:pt idx="4">
                  <c:v>#N/A</c:v>
                </c:pt>
                <c:pt idx="5">
                  <c:v>6.94</c:v>
                </c:pt>
                <c:pt idx="6">
                  <c:v>#N/A</c:v>
                </c:pt>
                <c:pt idx="7">
                  <c:v>6.14</c:v>
                </c:pt>
                <c:pt idx="8">
                  <c:v>#N/A</c:v>
                </c:pt>
                <c:pt idx="9">
                  <c:v>4.07</c:v>
                </c:pt>
              </c:numCache>
            </c:numRef>
          </c:val>
          <c:extLst>
            <c:ext xmlns:c16="http://schemas.microsoft.com/office/drawing/2014/chart" uri="{C3380CC4-5D6E-409C-BE32-E72D297353CC}">
              <c16:uniqueId val="{00000008-6ACC-4A13-B76A-2840263E22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5.08</c:v>
                </c:pt>
                <c:pt idx="2">
                  <c:v>#N/A</c:v>
                </c:pt>
                <c:pt idx="3">
                  <c:v>3.99</c:v>
                </c:pt>
                <c:pt idx="4">
                  <c:v>#N/A</c:v>
                </c:pt>
                <c:pt idx="5">
                  <c:v>3.78</c:v>
                </c:pt>
                <c:pt idx="6">
                  <c:v>#N/A</c:v>
                </c:pt>
                <c:pt idx="7">
                  <c:v>3.81</c:v>
                </c:pt>
                <c:pt idx="8">
                  <c:v>#N/A</c:v>
                </c:pt>
                <c:pt idx="9">
                  <c:v>4.6900000000000004</c:v>
                </c:pt>
              </c:numCache>
            </c:numRef>
          </c:val>
          <c:extLst>
            <c:ext xmlns:c16="http://schemas.microsoft.com/office/drawing/2014/chart" uri="{C3380CC4-5D6E-409C-BE32-E72D297353CC}">
              <c16:uniqueId val="{00000009-6ACC-4A13-B76A-2840263E22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348</c:v>
                </c:pt>
                <c:pt idx="5">
                  <c:v>344</c:v>
                </c:pt>
                <c:pt idx="8">
                  <c:v>325</c:v>
                </c:pt>
                <c:pt idx="11">
                  <c:v>303</c:v>
                </c:pt>
                <c:pt idx="14">
                  <c:v>281</c:v>
                </c:pt>
              </c:numCache>
            </c:numRef>
          </c:val>
          <c:extLst>
            <c:ext xmlns:c16="http://schemas.microsoft.com/office/drawing/2014/chart" uri="{C3380CC4-5D6E-409C-BE32-E72D297353CC}">
              <c16:uniqueId val="{00000000-A918-4253-862F-C2E1AA7186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18-4253-862F-C2E1AA7186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8</c:v>
                </c:pt>
                <c:pt idx="6">
                  <c:v>8</c:v>
                </c:pt>
                <c:pt idx="9">
                  <c:v>8</c:v>
                </c:pt>
                <c:pt idx="12">
                  <c:v>7</c:v>
                </c:pt>
              </c:numCache>
            </c:numRef>
          </c:val>
          <c:extLst>
            <c:ext xmlns:c16="http://schemas.microsoft.com/office/drawing/2014/chart" uri="{C3380CC4-5D6E-409C-BE32-E72D297353CC}">
              <c16:uniqueId val="{00000002-A918-4253-862F-C2E1AA7186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7</c:v>
                </c:pt>
                <c:pt idx="6">
                  <c:v>12</c:v>
                </c:pt>
                <c:pt idx="9">
                  <c:v>11</c:v>
                </c:pt>
                <c:pt idx="12">
                  <c:v>13</c:v>
                </c:pt>
              </c:numCache>
            </c:numRef>
          </c:val>
          <c:extLst>
            <c:ext xmlns:c16="http://schemas.microsoft.com/office/drawing/2014/chart" uri="{C3380CC4-5D6E-409C-BE32-E72D297353CC}">
              <c16:uniqueId val="{00000003-A918-4253-862F-C2E1AA7186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c:v>
                </c:pt>
                <c:pt idx="3">
                  <c:v>150</c:v>
                </c:pt>
                <c:pt idx="6">
                  <c:v>149</c:v>
                </c:pt>
                <c:pt idx="9">
                  <c:v>136</c:v>
                </c:pt>
                <c:pt idx="12">
                  <c:v>152</c:v>
                </c:pt>
              </c:numCache>
            </c:numRef>
          </c:val>
          <c:extLst>
            <c:ext xmlns:c16="http://schemas.microsoft.com/office/drawing/2014/chart" uri="{C3380CC4-5D6E-409C-BE32-E72D297353CC}">
              <c16:uniqueId val="{00000004-A918-4253-862F-C2E1AA7186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18-4253-862F-C2E1AA7186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18-4253-862F-C2E1AA7186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381</c:v>
                </c:pt>
                <c:pt idx="3">
                  <c:v>385</c:v>
                </c:pt>
                <c:pt idx="6">
                  <c:v>365</c:v>
                </c:pt>
                <c:pt idx="9">
                  <c:v>352</c:v>
                </c:pt>
                <c:pt idx="12">
                  <c:v>350</c:v>
                </c:pt>
              </c:numCache>
            </c:numRef>
          </c:val>
          <c:extLst>
            <c:ext xmlns:c16="http://schemas.microsoft.com/office/drawing/2014/chart" uri="{C3380CC4-5D6E-409C-BE32-E72D297353CC}">
              <c16:uniqueId val="{00000007-A918-4253-862F-C2E1AA7186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192</c:v>
                </c:pt>
                <c:pt idx="2">
                  <c:v>#N/A</c:v>
                </c:pt>
                <c:pt idx="3">
                  <c:v>#N/A</c:v>
                </c:pt>
                <c:pt idx="4">
                  <c:v>206</c:v>
                </c:pt>
                <c:pt idx="5">
                  <c:v>#N/A</c:v>
                </c:pt>
                <c:pt idx="6">
                  <c:v>#N/A</c:v>
                </c:pt>
                <c:pt idx="7">
                  <c:v>209</c:v>
                </c:pt>
                <c:pt idx="8">
                  <c:v>#N/A</c:v>
                </c:pt>
                <c:pt idx="9">
                  <c:v>#N/A</c:v>
                </c:pt>
                <c:pt idx="10">
                  <c:v>204</c:v>
                </c:pt>
                <c:pt idx="11">
                  <c:v>#N/A</c:v>
                </c:pt>
                <c:pt idx="12">
                  <c:v>#N/A</c:v>
                </c:pt>
                <c:pt idx="13">
                  <c:v>241</c:v>
                </c:pt>
                <c:pt idx="14">
                  <c:v>#N/A</c:v>
                </c:pt>
              </c:numCache>
            </c:numRef>
          </c:val>
          <c:smooth val="0"/>
          <c:extLst>
            <c:ext xmlns:c16="http://schemas.microsoft.com/office/drawing/2014/chart" uri="{C3380CC4-5D6E-409C-BE32-E72D297353CC}">
              <c16:uniqueId val="{00000008-A918-4253-862F-C2E1AA7186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3089</c:v>
                </c:pt>
                <c:pt idx="5">
                  <c:v>3110</c:v>
                </c:pt>
                <c:pt idx="8">
                  <c:v>3044</c:v>
                </c:pt>
                <c:pt idx="11">
                  <c:v>3027</c:v>
                </c:pt>
                <c:pt idx="14">
                  <c:v>3590</c:v>
                </c:pt>
              </c:numCache>
            </c:numRef>
          </c:val>
          <c:extLst>
            <c:ext xmlns:c16="http://schemas.microsoft.com/office/drawing/2014/chart" uri="{C3380CC4-5D6E-409C-BE32-E72D297353CC}">
              <c16:uniqueId val="{00000000-9989-4143-B949-D6FF4EDD76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c:v>
                </c:pt>
                <c:pt idx="5">
                  <c:v>13</c:v>
                </c:pt>
                <c:pt idx="8">
                  <c:v>10</c:v>
                </c:pt>
                <c:pt idx="11">
                  <c:v>6</c:v>
                </c:pt>
                <c:pt idx="14">
                  <c:v>3</c:v>
                </c:pt>
              </c:numCache>
            </c:numRef>
          </c:val>
          <c:extLst>
            <c:ext xmlns:c16="http://schemas.microsoft.com/office/drawing/2014/chart" uri="{C3380CC4-5D6E-409C-BE32-E72D297353CC}">
              <c16:uniqueId val="{00000001-9989-4143-B949-D6FF4EDD76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1735</c:v>
                </c:pt>
                <c:pt idx="5">
                  <c:v>2423</c:v>
                </c:pt>
                <c:pt idx="8">
                  <c:v>2517</c:v>
                </c:pt>
                <c:pt idx="11">
                  <c:v>2655</c:v>
                </c:pt>
                <c:pt idx="14">
                  <c:v>2450</c:v>
                </c:pt>
              </c:numCache>
            </c:numRef>
          </c:val>
          <c:extLst>
            <c:ext xmlns:c16="http://schemas.microsoft.com/office/drawing/2014/chart" uri="{C3380CC4-5D6E-409C-BE32-E72D297353CC}">
              <c16:uniqueId val="{00000002-9989-4143-B949-D6FF4EDD76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89-4143-B949-D6FF4EDD76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89-4143-B949-D6FF4EDD76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89-4143-B949-D6FF4EDD76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387</c:v>
                </c:pt>
                <c:pt idx="3">
                  <c:v>358</c:v>
                </c:pt>
                <c:pt idx="6">
                  <c:v>345</c:v>
                </c:pt>
                <c:pt idx="9">
                  <c:v>346</c:v>
                </c:pt>
                <c:pt idx="12">
                  <c:v>334</c:v>
                </c:pt>
              </c:numCache>
            </c:numRef>
          </c:val>
          <c:extLst>
            <c:ext xmlns:c16="http://schemas.microsoft.com/office/drawing/2014/chart" uri="{C3380CC4-5D6E-409C-BE32-E72D297353CC}">
              <c16:uniqueId val="{00000006-9989-4143-B949-D6FF4EDD76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173</c:v>
                </c:pt>
                <c:pt idx="3">
                  <c:v>174</c:v>
                </c:pt>
                <c:pt idx="6">
                  <c:v>224</c:v>
                </c:pt>
                <c:pt idx="9">
                  <c:v>282</c:v>
                </c:pt>
                <c:pt idx="12">
                  <c:v>273</c:v>
                </c:pt>
              </c:numCache>
            </c:numRef>
          </c:val>
          <c:extLst>
            <c:ext xmlns:c16="http://schemas.microsoft.com/office/drawing/2014/chart" uri="{C3380CC4-5D6E-409C-BE32-E72D297353CC}">
              <c16:uniqueId val="{00000007-9989-4143-B949-D6FF4EDD76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1054</c:v>
                </c:pt>
                <c:pt idx="3">
                  <c:v>943</c:v>
                </c:pt>
                <c:pt idx="6">
                  <c:v>898</c:v>
                </c:pt>
                <c:pt idx="9">
                  <c:v>836</c:v>
                </c:pt>
                <c:pt idx="12">
                  <c:v>823</c:v>
                </c:pt>
              </c:numCache>
            </c:numRef>
          </c:val>
          <c:extLst>
            <c:ext xmlns:c16="http://schemas.microsoft.com/office/drawing/2014/chart" uri="{C3380CC4-5D6E-409C-BE32-E72D297353CC}">
              <c16:uniqueId val="{00000008-9989-4143-B949-D6FF4EDD76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c:v>
                </c:pt>
                <c:pt idx="3">
                  <c:v>29</c:v>
                </c:pt>
                <c:pt idx="6">
                  <c:v>22</c:v>
                </c:pt>
                <c:pt idx="9">
                  <c:v>14</c:v>
                </c:pt>
                <c:pt idx="12">
                  <c:v>7</c:v>
                </c:pt>
              </c:numCache>
            </c:numRef>
          </c:val>
          <c:extLst>
            <c:ext xmlns:c16="http://schemas.microsoft.com/office/drawing/2014/chart" uri="{C3380CC4-5D6E-409C-BE32-E72D297353CC}">
              <c16:uniqueId val="{00000009-9989-4143-B949-D6FF4EDD76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3539</c:v>
                </c:pt>
                <c:pt idx="3">
                  <c:v>3480</c:v>
                </c:pt>
                <c:pt idx="6">
                  <c:v>3636</c:v>
                </c:pt>
                <c:pt idx="9">
                  <c:v>3706</c:v>
                </c:pt>
                <c:pt idx="12">
                  <c:v>4274</c:v>
                </c:pt>
              </c:numCache>
            </c:numRef>
          </c:val>
          <c:extLst>
            <c:ext xmlns:c16="http://schemas.microsoft.com/office/drawing/2014/chart" uri="{C3380CC4-5D6E-409C-BE32-E72D297353CC}">
              <c16:uniqueId val="{0000000A-9989-4143-B949-D6FF4EDD76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89-4143-B949-D6FF4EDD76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1304</c:v>
                </c:pt>
                <c:pt idx="1">
                  <c:v>1120</c:v>
                </c:pt>
                <c:pt idx="2">
                  <c:v>1081</c:v>
                </c:pt>
              </c:numCache>
            </c:numRef>
          </c:val>
          <c:extLst>
            <c:ext xmlns:c16="http://schemas.microsoft.com/office/drawing/2014/chart" uri="{C3380CC4-5D6E-409C-BE32-E72D297353CC}">
              <c16:uniqueId val="{00000000-A318-4BD4-9E70-A6A9F079AA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c:v>
                </c:pt>
                <c:pt idx="1">
                  <c:v>85</c:v>
                </c:pt>
                <c:pt idx="2">
                  <c:v>94</c:v>
                </c:pt>
              </c:numCache>
            </c:numRef>
          </c:val>
          <c:extLst>
            <c:ext xmlns:c16="http://schemas.microsoft.com/office/drawing/2014/chart" uri="{C3380CC4-5D6E-409C-BE32-E72D297353CC}">
              <c16:uniqueId val="{00000001-A318-4BD4-9E70-A6A9F079AA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859</c:v>
                </c:pt>
                <c:pt idx="1">
                  <c:v>1154</c:v>
                </c:pt>
                <c:pt idx="2">
                  <c:v>1257</c:v>
                </c:pt>
              </c:numCache>
            </c:numRef>
          </c:val>
          <c:extLst>
            <c:ext xmlns:c16="http://schemas.microsoft.com/office/drawing/2014/chart" uri="{C3380CC4-5D6E-409C-BE32-E72D297353CC}">
              <c16:uniqueId val="{00000002-A318-4BD4-9E70-A6A9F079AA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地方債においては、基準財政需要額に算入される地方債充当事業を選別化するとともに、発行額の抑制に努めていることから、元利償還金等もほぼ横ばいで推移している。</a:t>
          </a:r>
        </a:p>
        <a:p>
          <a:r>
            <a:rPr kumimoji="1" lang="ja-JP" altLang="en-US" sz="1400">
              <a:latin typeface="ＭＳ ゴシック" pitchFamily="49" charset="-128"/>
              <a:ea typeface="ＭＳ ゴシック" pitchFamily="49" charset="-128"/>
            </a:rPr>
            <a:t>債務負担行為に基づく支出においては、特別養護老人ホーム償還負担金のみであり、令和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年度で終了する見込みである。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年度においては、充当可能財源が将来負担額を上回ったため、将来負担比率は算定されなかった。</a:t>
          </a:r>
        </a:p>
        <a:p>
          <a:r>
            <a:rPr kumimoji="1" lang="ja-JP" altLang="en-US" sz="1400">
              <a:latin typeface="ＭＳ ゴシック" pitchFamily="49" charset="-128"/>
              <a:ea typeface="ＭＳ ゴシック" pitchFamily="49" charset="-128"/>
            </a:rPr>
            <a:t>一般会計等に係る地方債の現在高は、過疎対策事業債等の借入により増加している。</a:t>
          </a:r>
        </a:p>
        <a:p>
          <a:r>
            <a:rPr kumimoji="1" lang="ja-JP" altLang="en-US" sz="1400">
              <a:latin typeface="ＭＳ ゴシック" pitchFamily="49" charset="-128"/>
              <a:ea typeface="ＭＳ ゴシック" pitchFamily="49" charset="-128"/>
            </a:rPr>
            <a:t>公営企業債等繰入見込額は、農業集落排水事業の元金残高の減少に伴い今後も減少見込みである。</a:t>
          </a:r>
        </a:p>
        <a:p>
          <a:r>
            <a:rPr kumimoji="1" lang="ja-JP" altLang="en-US" sz="1400">
              <a:latin typeface="ＭＳ ゴシック" pitchFamily="49" charset="-128"/>
              <a:ea typeface="ＭＳ ゴシック" pitchFamily="49" charset="-128"/>
            </a:rPr>
            <a:t>充当可能基金については、財政調整基金、がんばれ天栄応援基金の取り崩しにより減少している。</a:t>
          </a:r>
        </a:p>
        <a:p>
          <a:r>
            <a:rPr kumimoji="1" lang="ja-JP" altLang="en-US" sz="1400">
              <a:latin typeface="ＭＳ ゴシック" pitchFamily="49" charset="-128"/>
              <a:ea typeface="ＭＳ ゴシック" pitchFamily="49" charset="-128"/>
            </a:rPr>
            <a:t>基準財政需要額算入見込額については、地方債充当事業の選別化を行っており、概ね地方債の現在高に比例している。</a:t>
          </a:r>
        </a:p>
        <a:p>
          <a:r>
            <a:rPr kumimoji="1" lang="ja-JP" altLang="en-US" sz="1400">
              <a:latin typeface="ＭＳ ゴシック" pitchFamily="49" charset="-128"/>
              <a:ea typeface="ＭＳ ゴシック" pitchFamily="49" charset="-128"/>
            </a:rPr>
            <a:t>今後、公共施設の老朽化に伴う施設の改修や自然災害に備えた防災機能の強化・充実を図るための事業が見込まれることに伴い、充当可能な基金の減少が見込まれるため、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百万円、小規模住宅団地造成事業等の財源としてがんばれ天栄応援基金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百万円、小中学校空調機器整備工事の財源として公共施設整備基金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百万円、がんばれ天栄応援基金に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百万円を積み立てたため、基金全体としては、前年度より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改修や小学校の統合による学校施設の整備等が見込まれるため、公共施設整備基金への積立額の増加を予定している。また、財政調整基金については、標準財政規模の適正な範囲内となるように適正な管理・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③こども未来基金：次代を担うこどもたちの健やかな成長と豊かな心を育む社会の実現のための基金。④除雪車整備基金：除雪車整備事業のための基金。⑤ふるさと水と土保全基金：中山間地域における土地改良施設の機能を適正に発揮させるための基金。⑥人材育成基金：本村を担う人材を育成するための基金。⑦地域福祉基金：地域における福祉活動の促進を図るための基金。⑧森林環境譲与税基金：森林環境譲与税を財源として森林環境の整備を図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百万円の積立により増加。②がんばれ天栄応援基金：ふるさと納税（寄附金）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百万円の積立により増加。③こども未来基金：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④除雪車整備基金：積立及び取崩なし。⑤ふるさと水と土保全基金：基金利子分のみ増加。⑥人材育成基金：基金利子分のみ増加。⑦地域福祉基金：基金利子分のみ増加。⑧森林環境譲与税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等が見込まれるため積立予定。②がんばれ天栄応援基金：ふるさと納税（寄附金）の積立と充当可能な事業へ適宜、取り崩し予定。③こども未来基金：充当可能な事業へ適宜、取り崩し予定。④除雪車整備基金：除雪車整備の更新計画を踏まえて積立予定。⑤ふるさと水と土保全基金：充当可能な事業へ適宜、取り崩し予定。⑥人材育成基金：充当可能な事業へ適宜、取り崩し予定。⑦地域福祉基金：充当可能な事業へ適宜、取り崩し予定。⑧森林環境譲与税基金：充当可能な事業へ適宜、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百万円積み立てたが、単独事業の実施に必要な財源確保のため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災害等への備え等のため残高の確保に努めるとともに、中長期な見通しのもとに標準財政規模の適正な範囲内となるように財政調整基金の適正な管理・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臨時財政対策債の元利償還金に充当するため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百万円を取り崩したが、普通交付税再算定のうち臨時財政対策債償還基金費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臨時財政対策債償還基金費については、後年度において普通交付税に算入されないことから、公債費の財源とするため取り崩しを実施する。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5,171
5,090
225.52
5,631,691
5,494,137
121,125
2,974,855
4,273,566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人口減少や少子高齢化が進行していることに加え、山間地であることや立地企業が少ないことから、財政基盤が弱く、財政力指数が</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経常経費の更なる圧縮と事務事業の効率化に努めることにより、歳出の徹底的な見直しを図るとともに、税の徴収体制を強化し、徴収率の向上による税収の増加を図り、財政基盤の強化に努める。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地方税や普通交付税の経常一般財源の増加により、経常収支比率は前年度より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項目別においては、主に公債費について、災害復旧事業債等の償還終了により前年度より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今後も引き続き、各計画に即した経常経費の抑制や地方債充当事業の選別実施による地方債発行額の抑制に努める。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144039</xdr:rowOff>
    </xdr:from>
    <xdr:to>
      <xdr:col>23</xdr:col>
      <xdr:colOff>133350</xdr:colOff>
      <xdr:row>60</xdr:row>
      <xdr:rowOff>150071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3103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91757</xdr:rowOff>
    </xdr:from>
    <xdr:to>
      <xdr:col>19</xdr:col>
      <xdr:colOff>133350</xdr:colOff>
      <xdr:row>60</xdr:row>
      <xdr:rowOff>150071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78757"/>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60</xdr:row>
      <xdr:rowOff>91757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28487"/>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60</xdr:row>
      <xdr:rowOff>127953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28487"/>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93239</xdr:rowOff>
    </xdr:from>
    <xdr:to>
      <xdr:col>23</xdr:col>
      <xdr:colOff>184150</xdr:colOff>
      <xdr:row>61</xdr:row>
      <xdr:rowOff>23389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109766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2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99271</xdr:rowOff>
    </xdr:from>
    <xdr:to>
      <xdr:col>19</xdr:col>
      <xdr:colOff>184150</xdr:colOff>
      <xdr:row>61</xdr:row>
      <xdr:rowOff>29421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39598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40957</xdr:rowOff>
    </xdr:from>
    <xdr:to>
      <xdr:col>15</xdr:col>
      <xdr:colOff>133350</xdr:colOff>
      <xdr:row>60</xdr:row>
      <xdr:rowOff>142557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152734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102464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77153</xdr:rowOff>
    </xdr:from>
    <xdr:to>
      <xdr:col>7</xdr:col>
      <xdr:colOff>31750</xdr:colOff>
      <xdr:row>61</xdr:row>
      <xdr:rowOff>7303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17480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公共施設の維持管理費や給与改定による人件費の増加によるものである。公共施設については、利用頻度が低く、老朽化が著しい施設の統廃合等を進め、適切な公共施設マネジメントを進めていくことで、施設の維持管理コストの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168019</xdr:rowOff>
    </xdr:from>
    <xdr:to>
      <xdr:col>23</xdr:col>
      <xdr:colOff>133350</xdr:colOff>
      <xdr:row>82</xdr:row>
      <xdr:rowOff>45504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5469"/>
          <a:ext cx="8382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163192</xdr:rowOff>
    </xdr:from>
    <xdr:to>
      <xdr:col>19</xdr:col>
      <xdr:colOff>133350</xdr:colOff>
      <xdr:row>81</xdr:row>
      <xdr:rowOff>168019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0642"/>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156714</xdr:rowOff>
    </xdr:from>
    <xdr:to>
      <xdr:col>15</xdr:col>
      <xdr:colOff>82550</xdr:colOff>
      <xdr:row>81</xdr:row>
      <xdr:rowOff>163192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4164"/>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144769</xdr:rowOff>
    </xdr:from>
    <xdr:to>
      <xdr:col>11</xdr:col>
      <xdr:colOff>31750</xdr:colOff>
      <xdr:row>81</xdr:row>
      <xdr:rowOff>156714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2219"/>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166154</xdr:rowOff>
    </xdr:from>
    <xdr:to>
      <xdr:col>23</xdr:col>
      <xdr:colOff>184150</xdr:colOff>
      <xdr:row>82</xdr:row>
      <xdr:rowOff>96304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138231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117219</xdr:rowOff>
    </xdr:from>
    <xdr:to>
      <xdr:col>19</xdr:col>
      <xdr:colOff>184150</xdr:colOff>
      <xdr:row>82</xdr:row>
      <xdr:rowOff>47369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32146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1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112392</xdr:rowOff>
    </xdr:from>
    <xdr:to>
      <xdr:col>15</xdr:col>
      <xdr:colOff>133350</xdr:colOff>
      <xdr:row>82</xdr:row>
      <xdr:rowOff>42542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105914</xdr:rowOff>
    </xdr:from>
    <xdr:to>
      <xdr:col>11</xdr:col>
      <xdr:colOff>82550</xdr:colOff>
      <xdr:row>82</xdr:row>
      <xdr:rowOff>36064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20841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7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93969</xdr:rowOff>
    </xdr:from>
    <xdr:to>
      <xdr:col>7</xdr:col>
      <xdr:colOff>31750</xdr:colOff>
      <xdr:row>82</xdr:row>
      <xdr:rowOff>24119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職員年齢構成のばらつき等により類似団体の平均を上回っているものの、前年度より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歳以上の職員の昇給停止を実施しており、今後は組織の見直し等を適宜実施し、給与の適正化に努めていく。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26811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07166"/>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160866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1441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88</xdr:row>
      <xdr:rowOff>160866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814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93839</xdr:rowOff>
    </xdr:from>
    <xdr:to>
      <xdr:col>68</xdr:col>
      <xdr:colOff>152400</xdr:colOff>
      <xdr:row>88</xdr:row>
      <xdr:rowOff>107245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8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定員適正化計画における、職員の削減目標は達成しており、本村の地理的要因によって類似団体平均より若干上回っている。今後も、適正な定員管理に努めていく。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50006</xdr:rowOff>
    </xdr:from>
    <xdr:to>
      <xdr:col>81</xdr:col>
      <xdr:colOff>44450</xdr:colOff>
      <xdr:row>61</xdr:row>
      <xdr:rowOff>86805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08456"/>
          <a:ext cx="838200" cy="3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39751</xdr:rowOff>
    </xdr:from>
    <xdr:to>
      <xdr:col>77</xdr:col>
      <xdr:colOff>44450</xdr:colOff>
      <xdr:row>61</xdr:row>
      <xdr:rowOff>50006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98201"/>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12002</xdr:rowOff>
    </xdr:from>
    <xdr:to>
      <xdr:col>72</xdr:col>
      <xdr:colOff>203200</xdr:colOff>
      <xdr:row>61</xdr:row>
      <xdr:rowOff>39751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70452"/>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165354</xdr:rowOff>
    </xdr:from>
    <xdr:to>
      <xdr:col>68</xdr:col>
      <xdr:colOff>152400</xdr:colOff>
      <xdr:row>61</xdr:row>
      <xdr:rowOff>12002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5235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36005</xdr:rowOff>
    </xdr:from>
    <xdr:to>
      <xdr:col>81</xdr:col>
      <xdr:colOff>95250</xdr:colOff>
      <xdr:row>61</xdr:row>
      <xdr:rowOff>137605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8082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170656</xdr:rowOff>
    </xdr:from>
    <xdr:to>
      <xdr:col>77</xdr:col>
      <xdr:colOff>95250</xdr:colOff>
      <xdr:row>61</xdr:row>
      <xdr:rowOff>100806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85583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44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160401</xdr:rowOff>
    </xdr:from>
    <xdr:to>
      <xdr:col>73</xdr:col>
      <xdr:colOff>44450</xdr:colOff>
      <xdr:row>61</xdr:row>
      <xdr:rowOff>90551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75328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3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132652</xdr:rowOff>
    </xdr:from>
    <xdr:to>
      <xdr:col>68</xdr:col>
      <xdr:colOff>203200</xdr:colOff>
      <xdr:row>61</xdr:row>
      <xdr:rowOff>62802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47579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114554</xdr:rowOff>
    </xdr:from>
    <xdr:to>
      <xdr:col>64</xdr:col>
      <xdr:colOff>152400</xdr:colOff>
      <xdr:row>61</xdr:row>
      <xdr:rowOff>44704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29481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水道事業の元利償還金に対する繰出金が増加したため、実質公債費比率は前年度より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今後、公共施設の大規模修繕や小学校の統合など大規模な公共施設の整備が見込まれるため、地方債の発行においては、世代間の負担の公平化と公債費の中長期的な平準化に努めていく。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95504</xdr:rowOff>
    </xdr:from>
    <xdr:to>
      <xdr:col>81</xdr:col>
      <xdr:colOff>44450</xdr:colOff>
      <xdr:row>41</xdr:row>
      <xdr:rowOff>114808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2495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95504</xdr:rowOff>
    </xdr:from>
    <xdr:to>
      <xdr:col>77</xdr:col>
      <xdr:colOff>44450</xdr:colOff>
      <xdr:row>41</xdr:row>
      <xdr:rowOff>95504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24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95504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012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90678</xdr:rowOff>
    </xdr:from>
    <xdr:to>
      <xdr:col>68</xdr:col>
      <xdr:colOff>152400</xdr:colOff>
      <xdr:row>41</xdr:row>
      <xdr:rowOff>105156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201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80535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3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44704</xdr:rowOff>
    </xdr:from>
    <xdr:to>
      <xdr:col>77</xdr:col>
      <xdr:colOff>95250</xdr:colOff>
      <xdr:row>41</xdr:row>
      <xdr:rowOff>146304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39878</xdr:rowOff>
    </xdr:from>
    <xdr:to>
      <xdr:col>68</xdr:col>
      <xdr:colOff>203200</xdr:colOff>
      <xdr:row>41</xdr:row>
      <xdr:rowOff>141478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140733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将来負担比率は、地方債現在高が増加したものの、元利償還金に対する交付税措置である基準財政需要額算入見込額の増加により、将来負担比率は前年度同様に算定されなかった。</a:t>
          </a:r>
        </a:p>
        <a:p>
          <a:r>
            <a:rPr kumimoji="1" lang="ja-JP" altLang="en-US" sz="1300">
              <a:latin typeface="ＭＳ Ｐゴシック" panose="020B0600070205080204" pitchFamily="50" charset="-128"/>
              <a:ea typeface="ＭＳ Ｐゴシック" panose="020B0600070205080204" pitchFamily="50" charset="-128"/>
            </a:rPr>
            <a:t>今後、公共施設の老朽化に伴う施設の改修や自然災害に備えた防災機能の強化・充実を図るための事業が見込まれることから、事業の適正化を図り財政の健全化に努めていく。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112607</xdr:rowOff>
    </xdr:from>
    <xdr:to>
      <xdr:col>64</xdr:col>
      <xdr:colOff>152400</xdr:colOff>
      <xdr:row>15</xdr:row>
      <xdr:rowOff>42757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3462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27534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5,171
5,090
225.52
5,631,691
5,494,137
121,125
2,974,855
4,273,566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新規採用の抑制に努めているが、給与改定等により、前年度より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歳以上の職員の昇給停止を実施しており、今後も引き続き職員人件費の抑制に努めていく。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17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保有する公共施設の維持管理に要する物件費の増加により、前年度より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経常経費については、事務事業の見直しや公共施設マネジメントの推進により、今後もコスト削減を行うなど引き続き抑制を図る。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98425</xdr:rowOff>
    </xdr:from>
    <xdr:to>
      <xdr:col>82</xdr:col>
      <xdr:colOff>107950</xdr:colOff>
      <xdr:row>17</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4162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98425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27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073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073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139065</xdr:rowOff>
    </xdr:from>
    <xdr:to>
      <xdr:col>82</xdr:col>
      <xdr:colOff>158750</xdr:colOff>
      <xdr:row>17</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111142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47625</xdr:rowOff>
    </xdr:from>
    <xdr:to>
      <xdr:col>78</xdr:col>
      <xdr:colOff>120650</xdr:colOff>
      <xdr:row>16</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19702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111142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少子高齢化の進展に伴い、今後も増加していくことが見込まれるが、支給要件の見直し等により、上昇率の抑制に努めていく。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53</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080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114300</xdr:rowOff>
    </xdr:from>
    <xdr:to>
      <xdr:col>24</xdr:col>
      <xdr:colOff>76200</xdr:colOff>
      <xdr:row>53</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22877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年度から上下水道事業の一部に公営企業法が適用され、特別会計繰出金が減少したことにより、前年度より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今後も引き続き、特別会計の健全化に努め、普通会計の負担額を減らしていくように努めていく。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57</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6818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143002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88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143002</xdr:rowOff>
    </xdr:from>
    <xdr:to>
      <xdr:col>73</xdr:col>
      <xdr:colOff>180975</xdr:colOff>
      <xdr:row>58</xdr:row>
      <xdr:rowOff>8128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915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xdr:rowOff>
    </xdr:from>
    <xdr:to>
      <xdr:col>69</xdr:col>
      <xdr:colOff>92075</xdr:colOff>
      <xdr:row>58</xdr:row>
      <xdr:rowOff>72136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52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92202</xdr:rowOff>
    </xdr:from>
    <xdr:to>
      <xdr:col>74</xdr:col>
      <xdr:colOff>31750</xdr:colOff>
      <xdr:row>58</xdr:row>
      <xdr:rowOff>22352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7129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128778</xdr:rowOff>
    </xdr:from>
    <xdr:to>
      <xdr:col>69</xdr:col>
      <xdr:colOff>142875</xdr:colOff>
      <xdr:row>58</xdr:row>
      <xdr:rowOff>58928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107713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物価高騰対策として生活商品券発行事業を継続して実施したことにより、前年度から増減はなく、類似団体平均を下回っている。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今後も、一部事務組合等への経常的な負担金や各種団体等への補助金について点検・見直し等を図り、経費の削減に努めていく。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108712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8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90424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803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地方債の発行を抑制し、基準財政需要額に算入される地方債を積極的に活用してきたことにより、前年度より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ポイント減少し、類似団体平均を下回っている。今後も地方債充当事業の重点選別化を図り、発行額の抑制に努める。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51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123190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966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76</xdr:row>
      <xdr:rowOff>8889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933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今後において、各計画に則し経常経費の更なる抑制を図り、財政構造の弾力性を維持しながら健全な財政運営に努めていく。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74</xdr:row>
      <xdr:rowOff>133858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188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56134</xdr:rowOff>
    </xdr:from>
    <xdr:to>
      <xdr:col>78</xdr:col>
      <xdr:colOff>69850</xdr:colOff>
      <xdr:row>74</xdr:row>
      <xdr:rowOff>131572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4343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163576</xdr:rowOff>
    </xdr:from>
    <xdr:to>
      <xdr:col>73</xdr:col>
      <xdr:colOff>180975</xdr:colOff>
      <xdr:row>74</xdr:row>
      <xdr:rowOff>56134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794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163576</xdr:rowOff>
    </xdr:from>
    <xdr:to>
      <xdr:col>69</xdr:col>
      <xdr:colOff>92075</xdr:colOff>
      <xdr:row>74</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7942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83058</xdr:rowOff>
    </xdr:from>
    <xdr:to>
      <xdr:col>82</xdr:col>
      <xdr:colOff>158750</xdr:colOff>
      <xdr:row>75</xdr:row>
      <xdr:rowOff>13208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7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99585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1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xdr:rowOff>
    </xdr:from>
    <xdr:to>
      <xdr:col>74</xdr:col>
      <xdr:colOff>31750</xdr:colOff>
      <xdr:row>74</xdr:row>
      <xdr:rowOff>106934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117111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112776</xdr:rowOff>
    </xdr:from>
    <xdr:to>
      <xdr:col>69</xdr:col>
      <xdr:colOff>142875</xdr:colOff>
      <xdr:row>74</xdr:row>
      <xdr:rowOff>42926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53103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xdr:rowOff>
    </xdr:from>
    <xdr:to>
      <xdr:col>65</xdr:col>
      <xdr:colOff>53975</xdr:colOff>
      <xdr:row>74</xdr:row>
      <xdr:rowOff>113792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123969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160612</xdr:rowOff>
    </xdr:from>
    <xdr:to>
      <xdr:col>29</xdr:col>
      <xdr:colOff>127000</xdr:colOff>
      <xdr:row>16</xdr:row>
      <xdr:rowOff>167112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79987"/>
          <a:ext cx="647700" cy="17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167112</xdr:rowOff>
    </xdr:from>
    <xdr:to>
      <xdr:col>26</xdr:col>
      <xdr:colOff>50800</xdr:colOff>
      <xdr:row>17</xdr:row>
      <xdr:rowOff>60302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7937"/>
          <a:ext cx="698500" cy="64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60302</xdr:rowOff>
    </xdr:from>
    <xdr:to>
      <xdr:col>22</xdr:col>
      <xdr:colOff>114300</xdr:colOff>
      <xdr:row>17</xdr:row>
      <xdr:rowOff>109657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2577"/>
          <a:ext cx="698500" cy="49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109657</xdr:rowOff>
    </xdr:from>
    <xdr:to>
      <xdr:col>18</xdr:col>
      <xdr:colOff>177800</xdr:colOff>
      <xdr:row>17</xdr:row>
      <xdr:rowOff>129073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1932"/>
          <a:ext cx="698500" cy="19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109812</xdr:rowOff>
    </xdr:from>
    <xdr:to>
      <xdr:col>29</xdr:col>
      <xdr:colOff>177800</xdr:colOff>
      <xdr:row>16</xdr:row>
      <xdr:rowOff>39962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2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126339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74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116312</xdr:rowOff>
    </xdr:from>
    <xdr:to>
      <xdr:col>26</xdr:col>
      <xdr:colOff>101600</xdr:colOff>
      <xdr:row>17</xdr:row>
      <xdr:rowOff>46462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56639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9502</xdr:rowOff>
    </xdr:from>
    <xdr:to>
      <xdr:col>22</xdr:col>
      <xdr:colOff>165100</xdr:colOff>
      <xdr:row>17</xdr:row>
      <xdr:rowOff>111102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1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121279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58857</xdr:rowOff>
    </xdr:from>
    <xdr:to>
      <xdr:col>19</xdr:col>
      <xdr:colOff>38100</xdr:colOff>
      <xdr:row>17</xdr:row>
      <xdr:rowOff>160457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170634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78273</xdr:rowOff>
    </xdr:from>
    <xdr:to>
      <xdr:col>15</xdr:col>
      <xdr:colOff>101600</xdr:colOff>
      <xdr:row>18</xdr:row>
      <xdr:rowOff>8423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18600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208458</xdr:rowOff>
    </xdr:from>
    <xdr:to>
      <xdr:col>29</xdr:col>
      <xdr:colOff>127000</xdr:colOff>
      <xdr:row>35</xdr:row>
      <xdr:rowOff>270698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18808"/>
          <a:ext cx="647700" cy="6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265791</xdr:rowOff>
    </xdr:from>
    <xdr:to>
      <xdr:col>26</xdr:col>
      <xdr:colOff>50800</xdr:colOff>
      <xdr:row>35</xdr:row>
      <xdr:rowOff>270698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6141"/>
          <a:ext cx="698500" cy="4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265791</xdr:rowOff>
    </xdr:from>
    <xdr:to>
      <xdr:col>22</xdr:col>
      <xdr:colOff>114300</xdr:colOff>
      <xdr:row>35</xdr:row>
      <xdr:rowOff>275910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6141"/>
          <a:ext cx="698500" cy="1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275910</xdr:rowOff>
    </xdr:from>
    <xdr:to>
      <xdr:col>18</xdr:col>
      <xdr:colOff>177800</xdr:colOff>
      <xdr:row>35</xdr:row>
      <xdr:rowOff>299669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6260"/>
          <a:ext cx="698500" cy="2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157658</xdr:rowOff>
    </xdr:from>
    <xdr:to>
      <xdr:col>29</xdr:col>
      <xdr:colOff>177800</xdr:colOff>
      <xdr:row>35</xdr:row>
      <xdr:rowOff>259258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68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219898</xdr:rowOff>
    </xdr:from>
    <xdr:to>
      <xdr:col>26</xdr:col>
      <xdr:colOff>101600</xdr:colOff>
      <xdr:row>35</xdr:row>
      <xdr:rowOff>321498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0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9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214991</xdr:rowOff>
    </xdr:from>
    <xdr:to>
      <xdr:col>22</xdr:col>
      <xdr:colOff>165100</xdr:colOff>
      <xdr:row>35</xdr:row>
      <xdr:rowOff>316591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326768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225110</xdr:rowOff>
    </xdr:from>
    <xdr:to>
      <xdr:col>19</xdr:col>
      <xdr:colOff>38100</xdr:colOff>
      <xdr:row>35</xdr:row>
      <xdr:rowOff>326710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5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248869</xdr:rowOff>
    </xdr:from>
    <xdr:to>
      <xdr:col>15</xdr:col>
      <xdr:colOff>101600</xdr:colOff>
      <xdr:row>36</xdr:row>
      <xdr:rowOff>7569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17746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2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5,171
5,090
225.52
5,631,691
5,494,137
121,125
2,974,855
4,273,566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163985</xdr:rowOff>
    </xdr:from>
    <xdr:to>
      <xdr:col>24</xdr:col>
      <xdr:colOff>63500</xdr:colOff>
      <xdr:row>36</xdr:row>
      <xdr:rowOff>142199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4735"/>
          <a:ext cx="838200" cy="1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142199</xdr:rowOff>
    </xdr:from>
    <xdr:to>
      <xdr:col>19</xdr:col>
      <xdr:colOff>177800</xdr:colOff>
      <xdr:row>37</xdr:row>
      <xdr:rowOff>28715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4399"/>
          <a:ext cx="889000" cy="5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28715</xdr:rowOff>
    </xdr:from>
    <xdr:to>
      <xdr:col>15</xdr:col>
      <xdr:colOff>50800</xdr:colOff>
      <xdr:row>37</xdr:row>
      <xdr:rowOff>55103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2365"/>
          <a:ext cx="889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55103</xdr:rowOff>
    </xdr:from>
    <xdr:to>
      <xdr:col>10</xdr:col>
      <xdr:colOff>114300</xdr:colOff>
      <xdr:row>37</xdr:row>
      <xdr:rowOff>68240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8753"/>
          <a:ext cx="889000" cy="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113185</xdr:rowOff>
    </xdr:from>
    <xdr:to>
      <xdr:col>24</xdr:col>
      <xdr:colOff>114300</xdr:colOff>
      <xdr:row>36</xdr:row>
      <xdr:rowOff>43335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136062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91399</xdr:rowOff>
    </xdr:from>
    <xdr:to>
      <xdr:col>20</xdr:col>
      <xdr:colOff>38100</xdr:colOff>
      <xdr:row>37</xdr:row>
      <xdr:rowOff>21549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38076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149365</xdr:rowOff>
    </xdr:from>
    <xdr:to>
      <xdr:col>15</xdr:col>
      <xdr:colOff>101600</xdr:colOff>
      <xdr:row>37</xdr:row>
      <xdr:rowOff>79515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96042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9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4303</xdr:rowOff>
    </xdr:from>
    <xdr:to>
      <xdr:col>10</xdr:col>
      <xdr:colOff>165100</xdr:colOff>
      <xdr:row>37</xdr:row>
      <xdr:rowOff>105903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122430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2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17440</xdr:rowOff>
    </xdr:from>
    <xdr:to>
      <xdr:col>6</xdr:col>
      <xdr:colOff>38100</xdr:colOff>
      <xdr:row>37</xdr:row>
      <xdr:rowOff>119040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135567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3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73672</xdr:rowOff>
    </xdr:from>
    <xdr:to>
      <xdr:col>24</xdr:col>
      <xdr:colOff>63500</xdr:colOff>
      <xdr:row>58</xdr:row>
      <xdr:rowOff>101175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7772"/>
          <a:ext cx="838200" cy="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100419</xdr:rowOff>
    </xdr:from>
    <xdr:to>
      <xdr:col>19</xdr:col>
      <xdr:colOff>177800</xdr:colOff>
      <xdr:row>58</xdr:row>
      <xdr:rowOff>101175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4519"/>
          <a:ext cx="889000" cy="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100419</xdr:rowOff>
    </xdr:from>
    <xdr:to>
      <xdr:col>15</xdr:col>
      <xdr:colOff>50800</xdr:colOff>
      <xdr:row>58</xdr:row>
      <xdr:rowOff>104911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4519"/>
          <a:ext cx="8890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104911</xdr:rowOff>
    </xdr:from>
    <xdr:to>
      <xdr:col>10</xdr:col>
      <xdr:colOff>114300</xdr:colOff>
      <xdr:row>58</xdr:row>
      <xdr:rowOff>111796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9011"/>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22872</xdr:rowOff>
    </xdr:from>
    <xdr:to>
      <xdr:col>24</xdr:col>
      <xdr:colOff>114300</xdr:colOff>
      <xdr:row>58</xdr:row>
      <xdr:rowOff>124472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153699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50375</xdr:rowOff>
    </xdr:from>
    <xdr:to>
      <xdr:col>20</xdr:col>
      <xdr:colOff>38100</xdr:colOff>
      <xdr:row>58</xdr:row>
      <xdr:rowOff>151975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168502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49619</xdr:rowOff>
    </xdr:from>
    <xdr:to>
      <xdr:col>15</xdr:col>
      <xdr:colOff>101600</xdr:colOff>
      <xdr:row>58</xdr:row>
      <xdr:rowOff>151219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167746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54111</xdr:rowOff>
    </xdr:from>
    <xdr:to>
      <xdr:col>10</xdr:col>
      <xdr:colOff>165100</xdr:colOff>
      <xdr:row>58</xdr:row>
      <xdr:rowOff>155711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60996</xdr:rowOff>
    </xdr:from>
    <xdr:to>
      <xdr:col>6</xdr:col>
      <xdr:colOff>38100</xdr:colOff>
      <xdr:row>58</xdr:row>
      <xdr:rowOff>162596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7673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134480</xdr:rowOff>
    </xdr:from>
    <xdr:to>
      <xdr:col>24</xdr:col>
      <xdr:colOff>63500</xdr:colOff>
      <xdr:row>78</xdr:row>
      <xdr:rowOff>31178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36130"/>
          <a:ext cx="838200" cy="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31178</xdr:rowOff>
    </xdr:from>
    <xdr:to>
      <xdr:col>19</xdr:col>
      <xdr:colOff>177800</xdr:colOff>
      <xdr:row>78</xdr:row>
      <xdr:rowOff>37224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04278"/>
          <a:ext cx="8890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152833</xdr:rowOff>
    </xdr:from>
    <xdr:to>
      <xdr:col>15</xdr:col>
      <xdr:colOff>50800</xdr:colOff>
      <xdr:row>78</xdr:row>
      <xdr:rowOff>37224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54483"/>
          <a:ext cx="889000" cy="5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152833</xdr:rowOff>
    </xdr:from>
    <xdr:to>
      <xdr:col>10</xdr:col>
      <xdr:colOff>114300</xdr:colOff>
      <xdr:row>78</xdr:row>
      <xdr:rowOff>39866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54483"/>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83680</xdr:rowOff>
    </xdr:from>
    <xdr:to>
      <xdr:col>24</xdr:col>
      <xdr:colOff>114300</xdr:colOff>
      <xdr:row>78</xdr:row>
      <xdr:rowOff>13830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62107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151828</xdr:rowOff>
    </xdr:from>
    <xdr:to>
      <xdr:col>20</xdr:col>
      <xdr:colOff>38100</xdr:colOff>
      <xdr:row>78</xdr:row>
      <xdr:rowOff>81978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73105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4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157874</xdr:rowOff>
    </xdr:from>
    <xdr:to>
      <xdr:col>15</xdr:col>
      <xdr:colOff>101600</xdr:colOff>
      <xdr:row>78</xdr:row>
      <xdr:rowOff>88024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79151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102033</xdr:rowOff>
    </xdr:from>
    <xdr:to>
      <xdr:col>10</xdr:col>
      <xdr:colOff>165100</xdr:colOff>
      <xdr:row>78</xdr:row>
      <xdr:rowOff>32183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23310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39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160516</xdr:rowOff>
    </xdr:from>
    <xdr:to>
      <xdr:col>6</xdr:col>
      <xdr:colOff>38100</xdr:colOff>
      <xdr:row>78</xdr:row>
      <xdr:rowOff>90666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81793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4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74919</xdr:rowOff>
    </xdr:from>
    <xdr:to>
      <xdr:col>24</xdr:col>
      <xdr:colOff>63500</xdr:colOff>
      <xdr:row>97</xdr:row>
      <xdr:rowOff>132124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05569"/>
          <a:ext cx="838200" cy="5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132124</xdr:rowOff>
    </xdr:from>
    <xdr:to>
      <xdr:col>19</xdr:col>
      <xdr:colOff>177800</xdr:colOff>
      <xdr:row>98</xdr:row>
      <xdr:rowOff>26107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62774"/>
          <a:ext cx="889000" cy="6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77085</xdr:rowOff>
    </xdr:from>
    <xdr:to>
      <xdr:col>15</xdr:col>
      <xdr:colOff>50800</xdr:colOff>
      <xdr:row>98</xdr:row>
      <xdr:rowOff>26107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07735"/>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77085</xdr:rowOff>
    </xdr:from>
    <xdr:to>
      <xdr:col>10</xdr:col>
      <xdr:colOff>114300</xdr:colOff>
      <xdr:row>98</xdr:row>
      <xdr:rowOff>148332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7735"/>
          <a:ext cx="8890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24119</xdr:rowOff>
    </xdr:from>
    <xdr:to>
      <xdr:col>24</xdr:col>
      <xdr:colOff>114300</xdr:colOff>
      <xdr:row>97</xdr:row>
      <xdr:rowOff>125719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2546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81324</xdr:rowOff>
    </xdr:from>
    <xdr:to>
      <xdr:col>20</xdr:col>
      <xdr:colOff>38100</xdr:colOff>
      <xdr:row>98</xdr:row>
      <xdr:rowOff>11474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0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146757</xdr:rowOff>
    </xdr:from>
    <xdr:to>
      <xdr:col>15</xdr:col>
      <xdr:colOff>101600</xdr:colOff>
      <xdr:row>98</xdr:row>
      <xdr:rowOff>76907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26285</xdr:rowOff>
    </xdr:from>
    <xdr:to>
      <xdr:col>10</xdr:col>
      <xdr:colOff>165100</xdr:colOff>
      <xdr:row>97</xdr:row>
      <xdr:rowOff>127885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119012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97532</xdr:rowOff>
    </xdr:from>
    <xdr:to>
      <xdr:col>6</xdr:col>
      <xdr:colOff>38100</xdr:colOff>
      <xdr:row>99</xdr:row>
      <xdr:rowOff>27682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18809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9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81552</xdr:rowOff>
    </xdr:from>
    <xdr:to>
      <xdr:col>55</xdr:col>
      <xdr:colOff>0</xdr:colOff>
      <xdr:row>36</xdr:row>
      <xdr:rowOff>14656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82302"/>
          <a:ext cx="838200" cy="10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14656</xdr:rowOff>
    </xdr:from>
    <xdr:to>
      <xdr:col>50</xdr:col>
      <xdr:colOff>114300</xdr:colOff>
      <xdr:row>36</xdr:row>
      <xdr:rowOff>48786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6856"/>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42023</xdr:rowOff>
    </xdr:from>
    <xdr:to>
      <xdr:col>45</xdr:col>
      <xdr:colOff>177800</xdr:colOff>
      <xdr:row>36</xdr:row>
      <xdr:rowOff>48786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14223"/>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87050</xdr:rowOff>
    </xdr:from>
    <xdr:to>
      <xdr:col>41</xdr:col>
      <xdr:colOff>50800</xdr:colOff>
      <xdr:row>36</xdr:row>
      <xdr:rowOff>42023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16350"/>
          <a:ext cx="889000" cy="29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30752</xdr:rowOff>
    </xdr:from>
    <xdr:to>
      <xdr:col>55</xdr:col>
      <xdr:colOff>50800</xdr:colOff>
      <xdr:row>35</xdr:row>
      <xdr:rowOff>132352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53629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135306</xdr:rowOff>
    </xdr:from>
    <xdr:to>
      <xdr:col>50</xdr:col>
      <xdr:colOff>165100</xdr:colOff>
      <xdr:row>36</xdr:row>
      <xdr:rowOff>65456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56583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2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169436</xdr:rowOff>
    </xdr:from>
    <xdr:to>
      <xdr:col>46</xdr:col>
      <xdr:colOff>38100</xdr:colOff>
      <xdr:row>36</xdr:row>
      <xdr:rowOff>99586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90713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6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162673</xdr:rowOff>
    </xdr:from>
    <xdr:to>
      <xdr:col>41</xdr:col>
      <xdr:colOff>101600</xdr:colOff>
      <xdr:row>36</xdr:row>
      <xdr:rowOff>92823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109350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3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36250</xdr:rowOff>
    </xdr:from>
    <xdr:to>
      <xdr:col>36</xdr:col>
      <xdr:colOff>165100</xdr:colOff>
      <xdr:row>34</xdr:row>
      <xdr:rowOff>137850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128977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146127</xdr:rowOff>
    </xdr:from>
    <xdr:to>
      <xdr:col>55</xdr:col>
      <xdr:colOff>0</xdr:colOff>
      <xdr:row>58</xdr:row>
      <xdr:rowOff>78899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18777"/>
          <a:ext cx="838200" cy="10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6213</xdr:rowOff>
    </xdr:from>
    <xdr:to>
      <xdr:col>50</xdr:col>
      <xdr:colOff>114300</xdr:colOff>
      <xdr:row>58</xdr:row>
      <xdr:rowOff>78899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50313"/>
          <a:ext cx="889000" cy="7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6213</xdr:rowOff>
    </xdr:from>
    <xdr:to>
      <xdr:col>45</xdr:col>
      <xdr:colOff>177800</xdr:colOff>
      <xdr:row>58</xdr:row>
      <xdr:rowOff>91806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50313"/>
          <a:ext cx="889000" cy="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89344</xdr:rowOff>
    </xdr:from>
    <xdr:to>
      <xdr:col>41</xdr:col>
      <xdr:colOff>50800</xdr:colOff>
      <xdr:row>58</xdr:row>
      <xdr:rowOff>91806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33444"/>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95327</xdr:rowOff>
    </xdr:from>
    <xdr:to>
      <xdr:col>55</xdr:col>
      <xdr:colOff>50800</xdr:colOff>
      <xdr:row>58</xdr:row>
      <xdr:rowOff>25477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118204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1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28099</xdr:rowOff>
    </xdr:from>
    <xdr:to>
      <xdr:col>50</xdr:col>
      <xdr:colOff>165100</xdr:colOff>
      <xdr:row>58</xdr:row>
      <xdr:rowOff>129699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146226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4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126863</xdr:rowOff>
    </xdr:from>
    <xdr:to>
      <xdr:col>46</xdr:col>
      <xdr:colOff>38100</xdr:colOff>
      <xdr:row>58</xdr:row>
      <xdr:rowOff>57013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7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41006</xdr:rowOff>
    </xdr:from>
    <xdr:to>
      <xdr:col>41</xdr:col>
      <xdr:colOff>101600</xdr:colOff>
      <xdr:row>58</xdr:row>
      <xdr:rowOff>142606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8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159133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6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38544</xdr:rowOff>
    </xdr:from>
    <xdr:to>
      <xdr:col>36</xdr:col>
      <xdr:colOff>165100</xdr:colOff>
      <xdr:row>58</xdr:row>
      <xdr:rowOff>140144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156671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5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48175</xdr:rowOff>
    </xdr:from>
    <xdr:to>
      <xdr:col>55</xdr:col>
      <xdr:colOff>0</xdr:colOff>
      <xdr:row>78</xdr:row>
      <xdr:rowOff>6952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49825"/>
          <a:ext cx="838200" cy="1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46312</xdr:rowOff>
    </xdr:from>
    <xdr:to>
      <xdr:col>50</xdr:col>
      <xdr:colOff>114300</xdr:colOff>
      <xdr:row>78</xdr:row>
      <xdr:rowOff>6952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47962"/>
          <a:ext cx="889000" cy="1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46312</xdr:rowOff>
    </xdr:from>
    <xdr:to>
      <xdr:col>45</xdr:col>
      <xdr:colOff>177800</xdr:colOff>
      <xdr:row>77</xdr:row>
      <xdr:rowOff>149189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47962"/>
          <a:ext cx="889000" cy="10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147239</xdr:rowOff>
    </xdr:from>
    <xdr:to>
      <xdr:col>41</xdr:col>
      <xdr:colOff>50800</xdr:colOff>
      <xdr:row>77</xdr:row>
      <xdr:rowOff>149189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48889"/>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168825</xdr:rowOff>
    </xdr:from>
    <xdr:to>
      <xdr:col>55</xdr:col>
      <xdr:colOff>50800</xdr:colOff>
      <xdr:row>77</xdr:row>
      <xdr:rowOff>98975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20252</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5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127602</xdr:rowOff>
    </xdr:from>
    <xdr:to>
      <xdr:col>50</xdr:col>
      <xdr:colOff>165100</xdr:colOff>
      <xdr:row>78</xdr:row>
      <xdr:rowOff>57752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74279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166962</xdr:rowOff>
    </xdr:from>
    <xdr:to>
      <xdr:col>46</xdr:col>
      <xdr:colOff>38100</xdr:colOff>
      <xdr:row>77</xdr:row>
      <xdr:rowOff>97112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113639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97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98389</xdr:rowOff>
    </xdr:from>
    <xdr:to>
      <xdr:col>41</xdr:col>
      <xdr:colOff>101600</xdr:colOff>
      <xdr:row>78</xdr:row>
      <xdr:rowOff>28539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45066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96439</xdr:rowOff>
    </xdr:from>
    <xdr:to>
      <xdr:col>36</xdr:col>
      <xdr:colOff>165100</xdr:colOff>
      <xdr:row>78</xdr:row>
      <xdr:rowOff>26589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9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43116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7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162333</xdr:rowOff>
    </xdr:from>
    <xdr:to>
      <xdr:col>55</xdr:col>
      <xdr:colOff>0</xdr:colOff>
      <xdr:row>98</xdr:row>
      <xdr:rowOff>4607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92983"/>
          <a:ext cx="838200" cy="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158210</xdr:rowOff>
    </xdr:from>
    <xdr:to>
      <xdr:col>50</xdr:col>
      <xdr:colOff>114300</xdr:colOff>
      <xdr:row>98</xdr:row>
      <xdr:rowOff>4607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88860"/>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158210</xdr:rowOff>
    </xdr:from>
    <xdr:to>
      <xdr:col>45</xdr:col>
      <xdr:colOff>177800</xdr:colOff>
      <xdr:row>98</xdr:row>
      <xdr:rowOff>52301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88860"/>
          <a:ext cx="88900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52301</xdr:rowOff>
    </xdr:from>
    <xdr:to>
      <xdr:col>41</xdr:col>
      <xdr:colOff>50800</xdr:colOff>
      <xdr:row>98</xdr:row>
      <xdr:rowOff>93080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54401"/>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111533</xdr:rowOff>
    </xdr:from>
    <xdr:to>
      <xdr:col>55</xdr:col>
      <xdr:colOff>50800</xdr:colOff>
      <xdr:row>98</xdr:row>
      <xdr:rowOff>41683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134410</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9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125257</xdr:rowOff>
    </xdr:from>
    <xdr:to>
      <xdr:col>50</xdr:col>
      <xdr:colOff>165100</xdr:colOff>
      <xdr:row>98</xdr:row>
      <xdr:rowOff>55407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71934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107410</xdr:rowOff>
    </xdr:from>
    <xdr:to>
      <xdr:col>46</xdr:col>
      <xdr:colOff>38100</xdr:colOff>
      <xdr:row>98</xdr:row>
      <xdr:rowOff>37560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54087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1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1501</xdr:rowOff>
    </xdr:from>
    <xdr:to>
      <xdr:col>41</xdr:col>
      <xdr:colOff>101600</xdr:colOff>
      <xdr:row>98</xdr:row>
      <xdr:rowOff>103101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119628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42280</xdr:rowOff>
    </xdr:from>
    <xdr:to>
      <xdr:col>36</xdr:col>
      <xdr:colOff>165100</xdr:colOff>
      <xdr:row>98</xdr:row>
      <xdr:rowOff>143880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135007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139343</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4443"/>
          <a:ext cx="8382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75043</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90143"/>
          <a:ext cx="889000" cy="6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75043</xdr:rowOff>
    </xdr:from>
    <xdr:to>
      <xdr:col>76</xdr:col>
      <xdr:colOff>114300</xdr:colOff>
      <xdr:row>38</xdr:row>
      <xdr:rowOff>85961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90143"/>
          <a:ext cx="8890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27000</xdr:rowOff>
    </xdr:from>
    <xdr:to>
      <xdr:col>71</xdr:col>
      <xdr:colOff>177800</xdr:colOff>
      <xdr:row>38</xdr:row>
      <xdr:rowOff>85961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70650"/>
          <a:ext cx="889000" cy="2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88543</xdr:rowOff>
    </xdr:from>
    <xdr:to>
      <xdr:col>85</xdr:col>
      <xdr:colOff>177800</xdr:colOff>
      <xdr:row>39</xdr:row>
      <xdr:rowOff>18693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3470</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24243</xdr:rowOff>
    </xdr:from>
    <xdr:to>
      <xdr:col>76</xdr:col>
      <xdr:colOff>165100</xdr:colOff>
      <xdr:row>38</xdr:row>
      <xdr:rowOff>125843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116970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3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35161</xdr:rowOff>
    </xdr:from>
    <xdr:to>
      <xdr:col>72</xdr:col>
      <xdr:colOff>38100</xdr:colOff>
      <xdr:row>38</xdr:row>
      <xdr:rowOff>136761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127888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4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147650</xdr:rowOff>
    </xdr:from>
    <xdr:to>
      <xdr:col>67</xdr:col>
      <xdr:colOff>101600</xdr:colOff>
      <xdr:row>37</xdr:row>
      <xdr:rowOff>77800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152988</xdr:rowOff>
    </xdr:from>
    <xdr:to>
      <xdr:col>85</xdr:col>
      <xdr:colOff>127000</xdr:colOff>
      <xdr:row>75</xdr:row>
      <xdr:rowOff>155764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11738"/>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146867</xdr:rowOff>
    </xdr:from>
    <xdr:to>
      <xdr:col>81</xdr:col>
      <xdr:colOff>50800</xdr:colOff>
      <xdr:row>75</xdr:row>
      <xdr:rowOff>155764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05617"/>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132390</xdr:rowOff>
    </xdr:from>
    <xdr:to>
      <xdr:col>76</xdr:col>
      <xdr:colOff>114300</xdr:colOff>
      <xdr:row>75</xdr:row>
      <xdr:rowOff>146867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991140"/>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132390</xdr:rowOff>
    </xdr:from>
    <xdr:to>
      <xdr:col>71</xdr:col>
      <xdr:colOff>177800</xdr:colOff>
      <xdr:row>75</xdr:row>
      <xdr:rowOff>145169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91140"/>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102188</xdr:rowOff>
    </xdr:from>
    <xdr:to>
      <xdr:col>85</xdr:col>
      <xdr:colOff>177800</xdr:colOff>
      <xdr:row>76</xdr:row>
      <xdr:rowOff>32338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80615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3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104965</xdr:rowOff>
    </xdr:from>
    <xdr:to>
      <xdr:col>81</xdr:col>
      <xdr:colOff>101600</xdr:colOff>
      <xdr:row>76</xdr:row>
      <xdr:rowOff>35114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63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26241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96066</xdr:rowOff>
    </xdr:from>
    <xdr:to>
      <xdr:col>76</xdr:col>
      <xdr:colOff>165100</xdr:colOff>
      <xdr:row>76</xdr:row>
      <xdr:rowOff>26215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548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17344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81590</xdr:rowOff>
    </xdr:from>
    <xdr:to>
      <xdr:col>72</xdr:col>
      <xdr:colOff>38100</xdr:colOff>
      <xdr:row>76</xdr:row>
      <xdr:rowOff>11740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2867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94369</xdr:rowOff>
    </xdr:from>
    <xdr:to>
      <xdr:col>67</xdr:col>
      <xdr:colOff>101600</xdr:colOff>
      <xdr:row>76</xdr:row>
      <xdr:rowOff>24519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15646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3253</xdr:rowOff>
    </xdr:from>
    <xdr:to>
      <xdr:col>85</xdr:col>
      <xdr:colOff>127000</xdr:colOff>
      <xdr:row>99</xdr:row>
      <xdr:rowOff>35489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76803"/>
          <a:ext cx="838200" cy="3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150386</xdr:rowOff>
    </xdr:from>
    <xdr:to>
      <xdr:col>81</xdr:col>
      <xdr:colOff>50800</xdr:colOff>
      <xdr:row>99</xdr:row>
      <xdr:rowOff>3253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52486"/>
          <a:ext cx="889000" cy="2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124047</xdr:rowOff>
    </xdr:from>
    <xdr:to>
      <xdr:col>76</xdr:col>
      <xdr:colOff>114300</xdr:colOff>
      <xdr:row>98</xdr:row>
      <xdr:rowOff>150386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26147"/>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124047</xdr:rowOff>
    </xdr:from>
    <xdr:to>
      <xdr:col>71</xdr:col>
      <xdr:colOff>177800</xdr:colOff>
      <xdr:row>99</xdr:row>
      <xdr:rowOff>3852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26147"/>
          <a:ext cx="889000" cy="5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156139</xdr:rowOff>
    </xdr:from>
    <xdr:to>
      <xdr:col>85</xdr:col>
      <xdr:colOff>177800</xdr:colOff>
      <xdr:row>99</xdr:row>
      <xdr:rowOff>86289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123903</xdr:rowOff>
    </xdr:from>
    <xdr:to>
      <xdr:col>81</xdr:col>
      <xdr:colOff>101600</xdr:colOff>
      <xdr:row>99</xdr:row>
      <xdr:rowOff>54053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70580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99586</xdr:rowOff>
    </xdr:from>
    <xdr:to>
      <xdr:col>76</xdr:col>
      <xdr:colOff>165100</xdr:colOff>
      <xdr:row>99</xdr:row>
      <xdr:rowOff>29736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46263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67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73247</xdr:rowOff>
    </xdr:from>
    <xdr:to>
      <xdr:col>72</xdr:col>
      <xdr:colOff>38100</xdr:colOff>
      <xdr:row>99</xdr:row>
      <xdr:rowOff>3397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19924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5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124502</xdr:rowOff>
    </xdr:from>
    <xdr:to>
      <xdr:col>67</xdr:col>
      <xdr:colOff>101600</xdr:colOff>
      <xdr:row>99</xdr:row>
      <xdr:rowOff>54652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71179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0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89571</xdr:rowOff>
    </xdr:from>
    <xdr:to>
      <xdr:col>116</xdr:col>
      <xdr:colOff>63500</xdr:colOff>
      <xdr:row>39</xdr:row>
      <xdr:rowOff>91760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76121"/>
          <a:ext cx="8382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91727</xdr:rowOff>
    </xdr:from>
    <xdr:to>
      <xdr:col>111</xdr:col>
      <xdr:colOff>177800</xdr:colOff>
      <xdr:row>39</xdr:row>
      <xdr:rowOff>91760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7827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90960</xdr:rowOff>
    </xdr:from>
    <xdr:to>
      <xdr:col>107</xdr:col>
      <xdr:colOff>50800</xdr:colOff>
      <xdr:row>39</xdr:row>
      <xdr:rowOff>91727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77510"/>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88967</xdr:rowOff>
    </xdr:from>
    <xdr:to>
      <xdr:col>102</xdr:col>
      <xdr:colOff>114300</xdr:colOff>
      <xdr:row>39</xdr:row>
      <xdr:rowOff>90960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75517"/>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38771</xdr:rowOff>
    </xdr:from>
    <xdr:to>
      <xdr:col>116</xdr:col>
      <xdr:colOff>114300</xdr:colOff>
      <xdr:row>39</xdr:row>
      <xdr:rowOff>140371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125148</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40960</xdr:rowOff>
    </xdr:from>
    <xdr:to>
      <xdr:col>112</xdr:col>
      <xdr:colOff>38100</xdr:colOff>
      <xdr:row>39</xdr:row>
      <xdr:rowOff>142560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133687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40927</xdr:rowOff>
    </xdr:from>
    <xdr:to>
      <xdr:col>107</xdr:col>
      <xdr:colOff>101600</xdr:colOff>
      <xdr:row>39</xdr:row>
      <xdr:rowOff>142527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133654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20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40160</xdr:rowOff>
    </xdr:from>
    <xdr:to>
      <xdr:col>102</xdr:col>
      <xdr:colOff>165100</xdr:colOff>
      <xdr:row>39</xdr:row>
      <xdr:rowOff>141760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132887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9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38167</xdr:rowOff>
    </xdr:from>
    <xdr:to>
      <xdr:col>98</xdr:col>
      <xdr:colOff>38100</xdr:colOff>
      <xdr:row>39</xdr:row>
      <xdr:rowOff>139767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130894</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17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97507</xdr:rowOff>
    </xdr:from>
    <xdr:to>
      <xdr:col>116</xdr:col>
      <xdr:colOff>63500</xdr:colOff>
      <xdr:row>76</xdr:row>
      <xdr:rowOff>130882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84807"/>
          <a:ext cx="838200" cy="37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85457</xdr:rowOff>
    </xdr:from>
    <xdr:to>
      <xdr:col>111</xdr:col>
      <xdr:colOff>177800</xdr:colOff>
      <xdr:row>74</xdr:row>
      <xdr:rowOff>97507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772757"/>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80607</xdr:rowOff>
    </xdr:from>
    <xdr:to>
      <xdr:col>107</xdr:col>
      <xdr:colOff>50800</xdr:colOff>
      <xdr:row>74</xdr:row>
      <xdr:rowOff>85457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767907"/>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80607</xdr:rowOff>
    </xdr:from>
    <xdr:to>
      <xdr:col>102</xdr:col>
      <xdr:colOff>114300</xdr:colOff>
      <xdr:row>74</xdr:row>
      <xdr:rowOff>132907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67907"/>
          <a:ext cx="889000" cy="5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80082</xdr:rowOff>
    </xdr:from>
    <xdr:to>
      <xdr:col>116</xdr:col>
      <xdr:colOff>114300</xdr:colOff>
      <xdr:row>77</xdr:row>
      <xdr:rowOff>10232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58509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46707</xdr:rowOff>
    </xdr:from>
    <xdr:to>
      <xdr:col>112</xdr:col>
      <xdr:colOff>38100</xdr:colOff>
      <xdr:row>74</xdr:row>
      <xdr:rowOff>148307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164834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34657</xdr:rowOff>
    </xdr:from>
    <xdr:to>
      <xdr:col>107</xdr:col>
      <xdr:colOff>101600</xdr:colOff>
      <xdr:row>74</xdr:row>
      <xdr:rowOff>136257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152784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29807</xdr:rowOff>
    </xdr:from>
    <xdr:to>
      <xdr:col>102</xdr:col>
      <xdr:colOff>165100</xdr:colOff>
      <xdr:row>74</xdr:row>
      <xdr:rowOff>131407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147934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82107</xdr:rowOff>
    </xdr:from>
    <xdr:to>
      <xdr:col>98</xdr:col>
      <xdr:colOff>38100</xdr:colOff>
      <xdr:row>75</xdr:row>
      <xdr:rowOff>12257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6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1,062,490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・「物件費」については、自治体システム標準化作業委託料の増加により、前年度より</a:t>
          </a:r>
          <a:r>
            <a:rPr kumimoji="1" lang="en-US" altLang="ja-JP" sz="1300">
              <a:latin typeface="ＭＳ Ｐゴシック" panose="020B0600070205080204" pitchFamily="50" charset="-128"/>
              <a:ea typeface="ＭＳ Ｐゴシック" panose="020B0600070205080204" pitchFamily="50" charset="-128"/>
            </a:rPr>
            <a:t>36,094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・「扶助費」については、物価高騰対応重点支援給付金の増加により、前年度より</a:t>
          </a:r>
          <a:r>
            <a:rPr kumimoji="1" lang="en-US" altLang="ja-JP" sz="1300">
              <a:latin typeface="ＭＳ Ｐゴシック" panose="020B0600070205080204" pitchFamily="50" charset="-128"/>
              <a:ea typeface="ＭＳ Ｐゴシック" panose="020B0600070205080204" pitchFamily="50" charset="-128"/>
            </a:rPr>
            <a:t>5,255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・「補助費等」については、公営企業法適用による下水道事業繰出金の増加により、前年度より</a:t>
          </a:r>
          <a:r>
            <a:rPr kumimoji="1" lang="en-US" altLang="ja-JP" sz="1300">
              <a:latin typeface="ＭＳ Ｐゴシック" panose="020B0600070205080204" pitchFamily="50" charset="-128"/>
              <a:ea typeface="ＭＳ Ｐゴシック" panose="020B0600070205080204" pitchFamily="50" charset="-128"/>
            </a:rPr>
            <a:t>27,442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・「普通建設事業費」については、産地生産基盤パワーアップ事業補助金の増加により、前年度より</a:t>
          </a:r>
          <a:r>
            <a:rPr kumimoji="1" lang="en-US" altLang="ja-JP" sz="1300">
              <a:latin typeface="ＭＳ Ｐゴシック" panose="020B0600070205080204" pitchFamily="50" charset="-128"/>
              <a:ea typeface="ＭＳ Ｐゴシック" panose="020B0600070205080204" pitchFamily="50" charset="-128"/>
            </a:rPr>
            <a:t>95,742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・「積立金」は、財政調整基金及び公共施設整備基金の積立金の減少により、前年度より</a:t>
          </a:r>
          <a:r>
            <a:rPr kumimoji="1" lang="en-US" altLang="ja-JP" sz="1300">
              <a:latin typeface="ＭＳ Ｐゴシック" panose="020B0600070205080204" pitchFamily="50" charset="-128"/>
              <a:ea typeface="ＭＳ Ｐゴシック" panose="020B0600070205080204" pitchFamily="50" charset="-128"/>
            </a:rPr>
            <a:t>29,614</a:t>
          </a:r>
          <a:r>
            <a:rPr kumimoji="1" lang="ja-JP" altLang="en-US" sz="1300">
              <a:latin typeface="ＭＳ Ｐゴシック" panose="020B0600070205080204" pitchFamily="50" charset="-128"/>
              <a:ea typeface="ＭＳ Ｐゴシック" panose="020B0600070205080204" pitchFamily="50" charset="-128"/>
            </a:rPr>
            <a:t>円減少している。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5,171
5,090
225.52
5,631,691
5,494,137
121,125
2,974,855
4,273,566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137414</xdr:rowOff>
    </xdr:from>
    <xdr:to>
      <xdr:col>24</xdr:col>
      <xdr:colOff>63500</xdr:colOff>
      <xdr:row>33</xdr:row>
      <xdr:rowOff>140462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526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140462</xdr:rowOff>
    </xdr:from>
    <xdr:to>
      <xdr:col>19</xdr:col>
      <xdr:colOff>177800</xdr:colOff>
      <xdr:row>33</xdr:row>
      <xdr:rowOff>170942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831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170942</xdr:rowOff>
    </xdr:from>
    <xdr:to>
      <xdr:col>15</xdr:col>
      <xdr:colOff>50800</xdr:colOff>
      <xdr:row>34</xdr:row>
      <xdr:rowOff>69596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8792"/>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67564</xdr:rowOff>
    </xdr:from>
    <xdr:to>
      <xdr:col>10</xdr:col>
      <xdr:colOff>114300</xdr:colOff>
      <xdr:row>34</xdr:row>
      <xdr:rowOff>69596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6864"/>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86614</xdr:rowOff>
    </xdr:from>
    <xdr:to>
      <xdr:col>24</xdr:col>
      <xdr:colOff>114300</xdr:colOff>
      <xdr:row>34</xdr:row>
      <xdr:rowOff>16764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109491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89662</xdr:rowOff>
    </xdr:from>
    <xdr:to>
      <xdr:col>20</xdr:col>
      <xdr:colOff>38100</xdr:colOff>
      <xdr:row>34</xdr:row>
      <xdr:rowOff>19812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36339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2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120142</xdr:rowOff>
    </xdr:from>
    <xdr:to>
      <xdr:col>15</xdr:col>
      <xdr:colOff>101600</xdr:colOff>
      <xdr:row>34</xdr:row>
      <xdr:rowOff>50292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66819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5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18796</xdr:rowOff>
    </xdr:from>
    <xdr:to>
      <xdr:col>10</xdr:col>
      <xdr:colOff>165100</xdr:colOff>
      <xdr:row>34</xdr:row>
      <xdr:rowOff>120396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136923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16764</xdr:rowOff>
    </xdr:from>
    <xdr:to>
      <xdr:col>6</xdr:col>
      <xdr:colOff>38100</xdr:colOff>
      <xdr:row>34</xdr:row>
      <xdr:rowOff>118364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134891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30661</xdr:rowOff>
    </xdr:from>
    <xdr:to>
      <xdr:col>24</xdr:col>
      <xdr:colOff>63500</xdr:colOff>
      <xdr:row>58</xdr:row>
      <xdr:rowOff>30965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74761"/>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20668</xdr:rowOff>
    </xdr:from>
    <xdr:to>
      <xdr:col>19</xdr:col>
      <xdr:colOff>177800</xdr:colOff>
      <xdr:row>58</xdr:row>
      <xdr:rowOff>30965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4768"/>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19905</xdr:rowOff>
    </xdr:from>
    <xdr:to>
      <xdr:col>15</xdr:col>
      <xdr:colOff>50800</xdr:colOff>
      <xdr:row>58</xdr:row>
      <xdr:rowOff>20668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400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19905</xdr:rowOff>
    </xdr:from>
    <xdr:to>
      <xdr:col>10</xdr:col>
      <xdr:colOff>114300</xdr:colOff>
      <xdr:row>58</xdr:row>
      <xdr:rowOff>43708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4005"/>
          <a:ext cx="8890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151311</xdr:rowOff>
    </xdr:from>
    <xdr:to>
      <xdr:col>24</xdr:col>
      <xdr:colOff>114300</xdr:colOff>
      <xdr:row>58</xdr:row>
      <xdr:rowOff>81461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110688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151615</xdr:rowOff>
    </xdr:from>
    <xdr:to>
      <xdr:col>20</xdr:col>
      <xdr:colOff>38100</xdr:colOff>
      <xdr:row>58</xdr:row>
      <xdr:rowOff>81765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98292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141318</xdr:rowOff>
    </xdr:from>
    <xdr:to>
      <xdr:col>15</xdr:col>
      <xdr:colOff>101600</xdr:colOff>
      <xdr:row>58</xdr:row>
      <xdr:rowOff>71468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87995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140555</xdr:rowOff>
    </xdr:from>
    <xdr:to>
      <xdr:col>10</xdr:col>
      <xdr:colOff>165100</xdr:colOff>
      <xdr:row>58</xdr:row>
      <xdr:rowOff>70705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87232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8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164358</xdr:rowOff>
    </xdr:from>
    <xdr:to>
      <xdr:col>6</xdr:col>
      <xdr:colOff>38100</xdr:colOff>
      <xdr:row>58</xdr:row>
      <xdr:rowOff>94508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85635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94673</xdr:rowOff>
    </xdr:from>
    <xdr:to>
      <xdr:col>24</xdr:col>
      <xdr:colOff>63500</xdr:colOff>
      <xdr:row>78</xdr:row>
      <xdr:rowOff>86711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1973"/>
          <a:ext cx="838200" cy="6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86711</xdr:rowOff>
    </xdr:from>
    <xdr:to>
      <xdr:col>19</xdr:col>
      <xdr:colOff>177800</xdr:colOff>
      <xdr:row>78</xdr:row>
      <xdr:rowOff>120459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59811"/>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10961</xdr:rowOff>
    </xdr:from>
    <xdr:to>
      <xdr:col>15</xdr:col>
      <xdr:colOff>50800</xdr:colOff>
      <xdr:row>78</xdr:row>
      <xdr:rowOff>120459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2611"/>
          <a:ext cx="889000" cy="28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81872</xdr:rowOff>
    </xdr:from>
    <xdr:to>
      <xdr:col>10</xdr:col>
      <xdr:colOff>114300</xdr:colOff>
      <xdr:row>77</xdr:row>
      <xdr:rowOff>10961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769172"/>
          <a:ext cx="889000" cy="44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43873</xdr:rowOff>
    </xdr:from>
    <xdr:to>
      <xdr:col>24</xdr:col>
      <xdr:colOff>114300</xdr:colOff>
      <xdr:row>74</xdr:row>
      <xdr:rowOff>145473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66750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35911</xdr:rowOff>
    </xdr:from>
    <xdr:to>
      <xdr:col>20</xdr:col>
      <xdr:colOff>38100</xdr:colOff>
      <xdr:row>78</xdr:row>
      <xdr:rowOff>137511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128638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0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69659</xdr:rowOff>
    </xdr:from>
    <xdr:to>
      <xdr:col>15</xdr:col>
      <xdr:colOff>101600</xdr:colOff>
      <xdr:row>78</xdr:row>
      <xdr:rowOff>171259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162386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3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131611</xdr:rowOff>
    </xdr:from>
    <xdr:to>
      <xdr:col>10</xdr:col>
      <xdr:colOff>165100</xdr:colOff>
      <xdr:row>77</xdr:row>
      <xdr:rowOff>61761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78287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31072</xdr:rowOff>
    </xdr:from>
    <xdr:to>
      <xdr:col>6</xdr:col>
      <xdr:colOff>38100</xdr:colOff>
      <xdr:row>74</xdr:row>
      <xdr:rowOff>132672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149199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49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35097</xdr:rowOff>
    </xdr:from>
    <xdr:to>
      <xdr:col>24</xdr:col>
      <xdr:colOff>63500</xdr:colOff>
      <xdr:row>97</xdr:row>
      <xdr:rowOff>41388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65747"/>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35097</xdr:rowOff>
    </xdr:from>
    <xdr:to>
      <xdr:col>19</xdr:col>
      <xdr:colOff>177800</xdr:colOff>
      <xdr:row>97</xdr:row>
      <xdr:rowOff>82874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65747"/>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24417</xdr:rowOff>
    </xdr:from>
    <xdr:to>
      <xdr:col>15</xdr:col>
      <xdr:colOff>50800</xdr:colOff>
      <xdr:row>97</xdr:row>
      <xdr:rowOff>82874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55067"/>
          <a:ext cx="8890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24417</xdr:rowOff>
    </xdr:from>
    <xdr:to>
      <xdr:col>10</xdr:col>
      <xdr:colOff>114300</xdr:colOff>
      <xdr:row>97</xdr:row>
      <xdr:rowOff>113250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55067"/>
          <a:ext cx="889000" cy="8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162038</xdr:rowOff>
    </xdr:from>
    <xdr:to>
      <xdr:col>24</xdr:col>
      <xdr:colOff>114300</xdr:colOff>
      <xdr:row>97</xdr:row>
      <xdr:rowOff>92188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140465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155747</xdr:rowOff>
    </xdr:from>
    <xdr:to>
      <xdr:col>20</xdr:col>
      <xdr:colOff>38100</xdr:colOff>
      <xdr:row>97</xdr:row>
      <xdr:rowOff>85897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77024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32074</xdr:rowOff>
    </xdr:from>
    <xdr:to>
      <xdr:col>15</xdr:col>
      <xdr:colOff>101600</xdr:colOff>
      <xdr:row>97</xdr:row>
      <xdr:rowOff>133674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124801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145067</xdr:rowOff>
    </xdr:from>
    <xdr:to>
      <xdr:col>10</xdr:col>
      <xdr:colOff>165100</xdr:colOff>
      <xdr:row>97</xdr:row>
      <xdr:rowOff>75217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66344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62450</xdr:rowOff>
    </xdr:from>
    <xdr:to>
      <xdr:col>6</xdr:col>
      <xdr:colOff>38100</xdr:colOff>
      <xdr:row>97</xdr:row>
      <xdr:rowOff>164050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43688</xdr:rowOff>
    </xdr:from>
    <xdr:to>
      <xdr:col>55</xdr:col>
      <xdr:colOff>0</xdr:colOff>
      <xdr:row>39</xdr:row>
      <xdr:rowOff>43688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02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43688</xdr:rowOff>
    </xdr:from>
    <xdr:to>
      <xdr:col>50</xdr:col>
      <xdr:colOff>114300</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17399</xdr:rowOff>
    </xdr:from>
    <xdr:to>
      <xdr:col>45</xdr:col>
      <xdr:colOff>177800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0394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85979</xdr:rowOff>
    </xdr:from>
    <xdr:to>
      <xdr:col>41</xdr:col>
      <xdr:colOff>50800</xdr:colOff>
      <xdr:row>39</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29629"/>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164338</xdr:rowOff>
    </xdr:from>
    <xdr:to>
      <xdr:col>55</xdr:col>
      <xdr:colOff>50800</xdr:colOff>
      <xdr:row>39</xdr:row>
      <xdr:rowOff>94488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79265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43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164338</xdr:rowOff>
    </xdr:from>
    <xdr:to>
      <xdr:col>50</xdr:col>
      <xdr:colOff>165100</xdr:colOff>
      <xdr:row>39</xdr:row>
      <xdr:rowOff>94488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85615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164338</xdr:rowOff>
    </xdr:from>
    <xdr:to>
      <xdr:col>46</xdr:col>
      <xdr:colOff>38100</xdr:colOff>
      <xdr:row>39</xdr:row>
      <xdr:rowOff>94488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85615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138049</xdr:rowOff>
    </xdr:from>
    <xdr:to>
      <xdr:col>41</xdr:col>
      <xdr:colOff>101600</xdr:colOff>
      <xdr:row>39</xdr:row>
      <xdr:rowOff>68199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59326</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35179</xdr:rowOff>
    </xdr:from>
    <xdr:to>
      <xdr:col>36</xdr:col>
      <xdr:colOff>165100</xdr:colOff>
      <xdr:row>37</xdr:row>
      <xdr:rowOff>136779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153306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43185</xdr:rowOff>
    </xdr:from>
    <xdr:to>
      <xdr:col>54</xdr:col>
      <xdr:colOff>189865</xdr:colOff>
      <xdr:row>57</xdr:row>
      <xdr:rowOff>154725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58585"/>
          <a:ext cx="1270" cy="968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158552</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3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154725</xdr:rowOff>
    </xdr:from>
    <xdr:to>
      <xdr:col>55</xdr:col>
      <xdr:colOff>88900</xdr:colOff>
      <xdr:row>57</xdr:row>
      <xdr:rowOff>154725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2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161312</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3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43185</xdr:rowOff>
    </xdr:from>
    <xdr:to>
      <xdr:col>55</xdr:col>
      <xdr:colOff>88900</xdr:colOff>
      <xdr:row>52</xdr:row>
      <xdr:rowOff>43185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5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43185</xdr:rowOff>
    </xdr:from>
    <xdr:to>
      <xdr:col>55</xdr:col>
      <xdr:colOff>0</xdr:colOff>
      <xdr:row>52</xdr:row>
      <xdr:rowOff>80321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8958585"/>
          <a:ext cx="838200" cy="3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139633</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69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161206</xdr:rowOff>
    </xdr:from>
    <xdr:to>
      <xdr:col>55</xdr:col>
      <xdr:colOff>50800</xdr:colOff>
      <xdr:row>56</xdr:row>
      <xdr:rowOff>91356</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105027</xdr:rowOff>
    </xdr:from>
    <xdr:to>
      <xdr:col>50</xdr:col>
      <xdr:colOff>114300</xdr:colOff>
      <xdr:row>52</xdr:row>
      <xdr:rowOff>80321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8677527"/>
          <a:ext cx="889000" cy="3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166778</xdr:rowOff>
    </xdr:from>
    <xdr:to>
      <xdr:col>50</xdr:col>
      <xdr:colOff>165100</xdr:colOff>
      <xdr:row>56</xdr:row>
      <xdr:rowOff>96928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88055</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68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105027</xdr:rowOff>
    </xdr:from>
    <xdr:to>
      <xdr:col>45</xdr:col>
      <xdr:colOff>177800</xdr:colOff>
      <xdr:row>54</xdr:row>
      <xdr:rowOff>3677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8677527"/>
          <a:ext cx="889000" cy="58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156246</xdr:rowOff>
    </xdr:from>
    <xdr:to>
      <xdr:col>46</xdr:col>
      <xdr:colOff>38100</xdr:colOff>
      <xdr:row>56</xdr:row>
      <xdr:rowOff>86396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77523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144815</xdr:rowOff>
    </xdr:from>
    <xdr:to>
      <xdr:col>41</xdr:col>
      <xdr:colOff>50800</xdr:colOff>
      <xdr:row>54</xdr:row>
      <xdr:rowOff>3677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060215"/>
          <a:ext cx="889000" cy="20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158137</xdr:rowOff>
    </xdr:from>
    <xdr:to>
      <xdr:col>41</xdr:col>
      <xdr:colOff>101600</xdr:colOff>
      <xdr:row>56</xdr:row>
      <xdr:rowOff>88287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5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79414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8324</xdr:rowOff>
    </xdr:from>
    <xdr:to>
      <xdr:col>36</xdr:col>
      <xdr:colOff>165100</xdr:colOff>
      <xdr:row>56</xdr:row>
      <xdr:rowOff>109924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101051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7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163835</xdr:rowOff>
    </xdr:from>
    <xdr:to>
      <xdr:col>55</xdr:col>
      <xdr:colOff>50800</xdr:colOff>
      <xdr:row>52</xdr:row>
      <xdr:rowOff>93985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89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116862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886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29521</xdr:rowOff>
    </xdr:from>
    <xdr:to>
      <xdr:col>50</xdr:col>
      <xdr:colOff>165100</xdr:colOff>
      <xdr:row>52</xdr:row>
      <xdr:rowOff>131121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89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147648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872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54227</xdr:rowOff>
    </xdr:from>
    <xdr:to>
      <xdr:col>46</xdr:col>
      <xdr:colOff>38100</xdr:colOff>
      <xdr:row>50</xdr:row>
      <xdr:rowOff>155827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86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904</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840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124327</xdr:rowOff>
    </xdr:from>
    <xdr:to>
      <xdr:col>41</xdr:col>
      <xdr:colOff>101600</xdr:colOff>
      <xdr:row>54</xdr:row>
      <xdr:rowOff>54477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2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71004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898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94015</xdr:rowOff>
    </xdr:from>
    <xdr:to>
      <xdr:col>36</xdr:col>
      <xdr:colOff>165100</xdr:colOff>
      <xdr:row>53</xdr:row>
      <xdr:rowOff>24165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40692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878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74118</xdr:rowOff>
    </xdr:from>
    <xdr:to>
      <xdr:col>55</xdr:col>
      <xdr:colOff>0</xdr:colOff>
      <xdr:row>79</xdr:row>
      <xdr:rowOff>75183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618668"/>
          <a:ext cx="8382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73654</xdr:rowOff>
    </xdr:from>
    <xdr:to>
      <xdr:col>50</xdr:col>
      <xdr:colOff>114300</xdr:colOff>
      <xdr:row>79</xdr:row>
      <xdr:rowOff>74118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618204"/>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61444</xdr:rowOff>
    </xdr:from>
    <xdr:to>
      <xdr:col>45</xdr:col>
      <xdr:colOff>177800</xdr:colOff>
      <xdr:row>79</xdr:row>
      <xdr:rowOff>73654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605994"/>
          <a:ext cx="8890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61444</xdr:rowOff>
    </xdr:from>
    <xdr:to>
      <xdr:col>41</xdr:col>
      <xdr:colOff>50800</xdr:colOff>
      <xdr:row>79</xdr:row>
      <xdr:rowOff>66734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605994"/>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24383</xdr:rowOff>
    </xdr:from>
    <xdr:to>
      <xdr:col>55</xdr:col>
      <xdr:colOff>50800</xdr:colOff>
      <xdr:row>79</xdr:row>
      <xdr:rowOff>125983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6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110760</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8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23318</xdr:rowOff>
    </xdr:from>
    <xdr:to>
      <xdr:col>50</xdr:col>
      <xdr:colOff>165100</xdr:colOff>
      <xdr:row>79</xdr:row>
      <xdr:rowOff>124918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116045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66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22854</xdr:rowOff>
    </xdr:from>
    <xdr:to>
      <xdr:col>46</xdr:col>
      <xdr:colOff>38100</xdr:colOff>
      <xdr:row>79</xdr:row>
      <xdr:rowOff>124454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115581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6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10644</xdr:rowOff>
    </xdr:from>
    <xdr:to>
      <xdr:col>41</xdr:col>
      <xdr:colOff>101600</xdr:colOff>
      <xdr:row>79</xdr:row>
      <xdr:rowOff>112244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103371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4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15934</xdr:rowOff>
    </xdr:from>
    <xdr:to>
      <xdr:col>36</xdr:col>
      <xdr:colOff>165100</xdr:colOff>
      <xdr:row>79</xdr:row>
      <xdr:rowOff>117534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108661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65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106795</xdr:rowOff>
    </xdr:from>
    <xdr:to>
      <xdr:col>55</xdr:col>
      <xdr:colOff>0</xdr:colOff>
      <xdr:row>97</xdr:row>
      <xdr:rowOff>148647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737445"/>
          <a:ext cx="838200" cy="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142904</xdr:rowOff>
    </xdr:from>
    <xdr:to>
      <xdr:col>50</xdr:col>
      <xdr:colOff>114300</xdr:colOff>
      <xdr:row>97</xdr:row>
      <xdr:rowOff>148647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73554"/>
          <a:ext cx="889000" cy="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142904</xdr:rowOff>
    </xdr:from>
    <xdr:to>
      <xdr:col>45</xdr:col>
      <xdr:colOff>177800</xdr:colOff>
      <xdr:row>97</xdr:row>
      <xdr:rowOff>168647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73554"/>
          <a:ext cx="889000" cy="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168647</xdr:rowOff>
    </xdr:from>
    <xdr:to>
      <xdr:col>41</xdr:col>
      <xdr:colOff>50800</xdr:colOff>
      <xdr:row>98</xdr:row>
      <xdr:rowOff>23978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99297"/>
          <a:ext cx="889000" cy="2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55995</xdr:rowOff>
    </xdr:from>
    <xdr:to>
      <xdr:col>55</xdr:col>
      <xdr:colOff>50800</xdr:colOff>
      <xdr:row>97</xdr:row>
      <xdr:rowOff>157595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34422</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97847</xdr:rowOff>
    </xdr:from>
    <xdr:to>
      <xdr:col>50</xdr:col>
      <xdr:colOff>165100</xdr:colOff>
      <xdr:row>98</xdr:row>
      <xdr:rowOff>27997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19124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2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92104</xdr:rowOff>
    </xdr:from>
    <xdr:to>
      <xdr:col>46</xdr:col>
      <xdr:colOff>38100</xdr:colOff>
      <xdr:row>98</xdr:row>
      <xdr:rowOff>22254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2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13381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1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117847</xdr:rowOff>
    </xdr:from>
    <xdr:to>
      <xdr:col>41</xdr:col>
      <xdr:colOff>101600</xdr:colOff>
      <xdr:row>98</xdr:row>
      <xdr:rowOff>47997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39124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4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144628</xdr:rowOff>
    </xdr:from>
    <xdr:to>
      <xdr:col>36</xdr:col>
      <xdr:colOff>165100</xdr:colOff>
      <xdr:row>98</xdr:row>
      <xdr:rowOff>74778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65905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77982</xdr:rowOff>
    </xdr:from>
    <xdr:to>
      <xdr:col>85</xdr:col>
      <xdr:colOff>127000</xdr:colOff>
      <xdr:row>37</xdr:row>
      <xdr:rowOff>111994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421632"/>
          <a:ext cx="838200" cy="3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82843</xdr:rowOff>
    </xdr:from>
    <xdr:to>
      <xdr:col>81</xdr:col>
      <xdr:colOff>50800</xdr:colOff>
      <xdr:row>37</xdr:row>
      <xdr:rowOff>111994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426493"/>
          <a:ext cx="889000" cy="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82843</xdr:rowOff>
    </xdr:from>
    <xdr:to>
      <xdr:col>76</xdr:col>
      <xdr:colOff>114300</xdr:colOff>
      <xdr:row>37</xdr:row>
      <xdr:rowOff>101368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426493"/>
          <a:ext cx="889000" cy="1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101368</xdr:rowOff>
    </xdr:from>
    <xdr:to>
      <xdr:col>71</xdr:col>
      <xdr:colOff>177800</xdr:colOff>
      <xdr:row>37</xdr:row>
      <xdr:rowOff>141639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445018"/>
          <a:ext cx="889000" cy="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27182</xdr:rowOff>
    </xdr:from>
    <xdr:to>
      <xdr:col>85</xdr:col>
      <xdr:colOff>177800</xdr:colOff>
      <xdr:row>37</xdr:row>
      <xdr:rowOff>128782</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3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50059</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2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61194</xdr:rowOff>
    </xdr:from>
    <xdr:to>
      <xdr:col>81</xdr:col>
      <xdr:colOff>101600</xdr:colOff>
      <xdr:row>37</xdr:row>
      <xdr:rowOff>162793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404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7871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32043</xdr:rowOff>
    </xdr:from>
    <xdr:to>
      <xdr:col>76</xdr:col>
      <xdr:colOff>165100</xdr:colOff>
      <xdr:row>37</xdr:row>
      <xdr:rowOff>133643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150170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50568</xdr:rowOff>
    </xdr:from>
    <xdr:to>
      <xdr:col>72</xdr:col>
      <xdr:colOff>38100</xdr:colOff>
      <xdr:row>37</xdr:row>
      <xdr:rowOff>152168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39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168695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6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90839</xdr:rowOff>
    </xdr:from>
    <xdr:to>
      <xdr:col>67</xdr:col>
      <xdr:colOff>101600</xdr:colOff>
      <xdr:row>38</xdr:row>
      <xdr:rowOff>20989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2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103898</xdr:rowOff>
    </xdr:from>
    <xdr:to>
      <xdr:col>85</xdr:col>
      <xdr:colOff>127000</xdr:colOff>
      <xdr:row>57</xdr:row>
      <xdr:rowOff>158853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76548"/>
          <a:ext cx="838200" cy="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158853</xdr:rowOff>
    </xdr:from>
    <xdr:to>
      <xdr:col>81</xdr:col>
      <xdr:colOff>50800</xdr:colOff>
      <xdr:row>58</xdr:row>
      <xdr:rowOff>1512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31503"/>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118136</xdr:rowOff>
    </xdr:from>
    <xdr:to>
      <xdr:col>76</xdr:col>
      <xdr:colOff>114300</xdr:colOff>
      <xdr:row>58</xdr:row>
      <xdr:rowOff>1512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90786"/>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118136</xdr:rowOff>
    </xdr:from>
    <xdr:to>
      <xdr:col>71</xdr:col>
      <xdr:colOff>177800</xdr:colOff>
      <xdr:row>57</xdr:row>
      <xdr:rowOff>144190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90786"/>
          <a:ext cx="889000" cy="2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53098</xdr:rowOff>
    </xdr:from>
    <xdr:to>
      <xdr:col>85</xdr:col>
      <xdr:colOff>177800</xdr:colOff>
      <xdr:row>57</xdr:row>
      <xdr:rowOff>154698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75975</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7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108053</xdr:rowOff>
    </xdr:from>
    <xdr:to>
      <xdr:col>81</xdr:col>
      <xdr:colOff>101600</xdr:colOff>
      <xdr:row>58</xdr:row>
      <xdr:rowOff>38203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29330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122162</xdr:rowOff>
    </xdr:from>
    <xdr:to>
      <xdr:col>76</xdr:col>
      <xdr:colOff>165100</xdr:colOff>
      <xdr:row>58</xdr:row>
      <xdr:rowOff>52312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43439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67336</xdr:rowOff>
    </xdr:from>
    <xdr:to>
      <xdr:col>72</xdr:col>
      <xdr:colOff>38100</xdr:colOff>
      <xdr:row>57</xdr:row>
      <xdr:rowOff>168936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93390</xdr:rowOff>
    </xdr:from>
    <xdr:to>
      <xdr:col>67</xdr:col>
      <xdr:colOff>101600</xdr:colOff>
      <xdr:row>58</xdr:row>
      <xdr:rowOff>23540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40067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139343</xdr:rowOff>
    </xdr:from>
    <xdr:to>
      <xdr:col>85</xdr:col>
      <xdr:colOff>127000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512443"/>
          <a:ext cx="8382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75043</xdr:rowOff>
    </xdr:from>
    <xdr:to>
      <xdr:col>81</xdr:col>
      <xdr:colOff>50800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448143"/>
          <a:ext cx="889000" cy="6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75043</xdr:rowOff>
    </xdr:from>
    <xdr:to>
      <xdr:col>76</xdr:col>
      <xdr:colOff>114300</xdr:colOff>
      <xdr:row>78</xdr:row>
      <xdr:rowOff>85961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448143"/>
          <a:ext cx="8890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27000</xdr:rowOff>
    </xdr:from>
    <xdr:to>
      <xdr:col>71</xdr:col>
      <xdr:colOff>177800</xdr:colOff>
      <xdr:row>78</xdr:row>
      <xdr:rowOff>85961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228650"/>
          <a:ext cx="889000" cy="2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88543</xdr:rowOff>
    </xdr:from>
    <xdr:to>
      <xdr:col>85</xdr:col>
      <xdr:colOff>177800</xdr:colOff>
      <xdr:row>79</xdr:row>
      <xdr:rowOff>18693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3470</xdr:rowOff>
    </xdr:from>
    <xdr:ext cx="313932"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76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24243</xdr:rowOff>
    </xdr:from>
    <xdr:to>
      <xdr:col>76</xdr:col>
      <xdr:colOff>165100</xdr:colOff>
      <xdr:row>78</xdr:row>
      <xdr:rowOff>125843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9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116970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9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35161</xdr:rowOff>
    </xdr:from>
    <xdr:to>
      <xdr:col>72</xdr:col>
      <xdr:colOff>38100</xdr:colOff>
      <xdr:row>78</xdr:row>
      <xdr:rowOff>136761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127888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0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147650</xdr:rowOff>
    </xdr:from>
    <xdr:to>
      <xdr:col>67</xdr:col>
      <xdr:colOff>101600</xdr:colOff>
      <xdr:row>77</xdr:row>
      <xdr:rowOff>77800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1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94327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295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152988</xdr:rowOff>
    </xdr:from>
    <xdr:to>
      <xdr:col>85</xdr:col>
      <xdr:colOff>127000</xdr:colOff>
      <xdr:row>95</xdr:row>
      <xdr:rowOff>155764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440738"/>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146867</xdr:rowOff>
    </xdr:from>
    <xdr:to>
      <xdr:col>81</xdr:col>
      <xdr:colOff>50800</xdr:colOff>
      <xdr:row>95</xdr:row>
      <xdr:rowOff>155764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434617"/>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132390</xdr:rowOff>
    </xdr:from>
    <xdr:to>
      <xdr:col>76</xdr:col>
      <xdr:colOff>114300</xdr:colOff>
      <xdr:row>95</xdr:row>
      <xdr:rowOff>146867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420140"/>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132390</xdr:rowOff>
    </xdr:from>
    <xdr:to>
      <xdr:col>71</xdr:col>
      <xdr:colOff>177800</xdr:colOff>
      <xdr:row>95</xdr:row>
      <xdr:rowOff>145169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420140"/>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102188</xdr:rowOff>
    </xdr:from>
    <xdr:to>
      <xdr:col>85</xdr:col>
      <xdr:colOff>177800</xdr:colOff>
      <xdr:row>96</xdr:row>
      <xdr:rowOff>32338</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8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80615</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36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104964</xdr:rowOff>
    </xdr:from>
    <xdr:to>
      <xdr:col>81</xdr:col>
      <xdr:colOff>101600</xdr:colOff>
      <xdr:row>96</xdr:row>
      <xdr:rowOff>35114</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3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26241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8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96067</xdr:rowOff>
    </xdr:from>
    <xdr:to>
      <xdr:col>76</xdr:col>
      <xdr:colOff>165100</xdr:colOff>
      <xdr:row>96</xdr:row>
      <xdr:rowOff>26217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3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17344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7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81590</xdr:rowOff>
    </xdr:from>
    <xdr:to>
      <xdr:col>72</xdr:col>
      <xdr:colOff>38100</xdr:colOff>
      <xdr:row>96</xdr:row>
      <xdr:rowOff>11740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3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6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94369</xdr:rowOff>
    </xdr:from>
    <xdr:to>
      <xdr:col>67</xdr:col>
      <xdr:colOff>101600</xdr:colOff>
      <xdr:row>96</xdr:row>
      <xdr:rowOff>24519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3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15646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・「民生費」については、保育所移転整備事業に係る天栄保育所新築工事（前払金）、保育所施設敷地造成工事の実施により、前年度より</a:t>
          </a:r>
          <a:r>
            <a:rPr kumimoji="1" lang="en-US" altLang="ja-JP" sz="1300">
              <a:latin typeface="ＭＳ Ｐゴシック" panose="020B0600070205080204" pitchFamily="50" charset="-128"/>
              <a:ea typeface="ＭＳ Ｐゴシック" panose="020B0600070205080204" pitchFamily="50" charset="-128"/>
            </a:rPr>
            <a:t>88,955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・「農林水産業費」については、産地生産基盤パワーアップ事業補助金の増加により、前年度より</a:t>
          </a:r>
          <a:r>
            <a:rPr kumimoji="1" lang="en-US" altLang="ja-JP" sz="1300">
              <a:latin typeface="ＭＳ Ｐゴシック" panose="020B0600070205080204" pitchFamily="50" charset="-128"/>
              <a:ea typeface="ＭＳ Ｐゴシック" panose="020B0600070205080204" pitchFamily="50" charset="-128"/>
            </a:rPr>
            <a:t>6,498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・「土木費」については、大雪による除雪委託料の増加や南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号線道路改良工事の実施により、前年度より</a:t>
          </a:r>
          <a:r>
            <a:rPr kumimoji="1" lang="en-US" altLang="ja-JP" sz="1300">
              <a:latin typeface="ＭＳ Ｐゴシック" panose="020B0600070205080204" pitchFamily="50" charset="-128"/>
              <a:ea typeface="ＭＳ Ｐゴシック" panose="020B0600070205080204" pitchFamily="50" charset="-128"/>
            </a:rPr>
            <a:t>18,308</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・「消防費」については、ネットワーク更新工事による福島県総合情報ネットワーク負担金の増加により、前年度より</a:t>
          </a:r>
          <a:r>
            <a:rPr kumimoji="1" lang="en-US" altLang="ja-JP" sz="1300">
              <a:latin typeface="ＭＳ Ｐゴシック" panose="020B0600070205080204" pitchFamily="50" charset="-128"/>
              <a:ea typeface="ＭＳ Ｐゴシック" panose="020B0600070205080204" pitchFamily="50" charset="-128"/>
            </a:rPr>
            <a:t>7,439</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・「教育費」については、遠距離通学タクシー委託料及び小中学校給食無償化に伴う学校給食食材費の増加により、前年度より</a:t>
          </a:r>
          <a:r>
            <a:rPr kumimoji="1" lang="en-US" altLang="ja-JP" sz="1300">
              <a:latin typeface="ＭＳ Ｐゴシック" panose="020B0600070205080204" pitchFamily="50" charset="-128"/>
              <a:ea typeface="ＭＳ Ｐゴシック" panose="020B0600070205080204" pitchFamily="50" charset="-128"/>
            </a:rPr>
            <a:t>16,828</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年度においては、実質単年度収支は赤字となっているが、財政調整基金を</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百万円を取り崩したことから、実質収支は黒字となっており、基金残高の標準財政規模を占める割合は前年度より</a:t>
          </a:r>
          <a:r>
            <a:rPr kumimoji="1" lang="en-US" altLang="ja-JP" sz="1400">
              <a:latin typeface="ＭＳ ゴシック" pitchFamily="49" charset="-128"/>
              <a:ea typeface="ＭＳ ゴシック" pitchFamily="49" charset="-128"/>
            </a:rPr>
            <a:t>2.53</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これまで大規模災害に備え、財政調整基金の積立を行ってきたが、今後、中長期な見通しのもとに標準財政規模の適正な範囲内となるように適正な管理・運営に努める。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各会計ともに赤字の発生はなく、適正な事業展開により財政の健全化が図られている。</a:t>
          </a:r>
        </a:p>
        <a:p>
          <a:r>
            <a:rPr kumimoji="1" lang="ja-JP" altLang="en-US" sz="1400">
              <a:latin typeface="ＭＳ ゴシック" pitchFamily="49" charset="-128"/>
              <a:ea typeface="ＭＳ ゴシック" pitchFamily="49" charset="-128"/>
            </a:rPr>
            <a:t>なお、工業用地取得造成事業特別会計においては、未売却資産に係る販売収入見込額も含まれており、販売状況により今後変動する可能性がある。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H55" sqref="H55:H5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5631691</v>
      </c>
      <c r="BO4" s="449"/>
      <c r="BP4" s="449"/>
      <c r="BQ4" s="449"/>
      <c r="BR4" s="449"/>
      <c r="BS4" s="449"/>
      <c r="BT4" s="449"/>
      <c r="BU4" s="450"/>
      <c r="BV4" s="448">
        <v>5096529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6.1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5494137</v>
      </c>
      <c r="BO5" s="420"/>
      <c r="BP5" s="420"/>
      <c r="BQ5" s="420"/>
      <c r="BR5" s="420"/>
      <c r="BS5" s="420"/>
      <c r="BT5" s="420"/>
      <c r="BU5" s="421"/>
      <c r="BV5" s="419">
        <v>4851359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81.900000000000006</v>
      </c>
      <c r="CU5" s="417"/>
      <c r="CV5" s="417"/>
      <c r="CW5" s="417"/>
      <c r="CX5" s="417"/>
      <c r="CY5" s="417"/>
      <c r="CZ5" s="417"/>
      <c r="DA5" s="418"/>
      <c r="DB5" s="416">
        <v>82.2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137554</v>
      </c>
      <c r="BO6" s="420"/>
      <c r="BP6" s="420"/>
      <c r="BQ6" s="420"/>
      <c r="BR6" s="420"/>
      <c r="BS6" s="420"/>
      <c r="BT6" s="420"/>
      <c r="BU6" s="421"/>
      <c r="BV6" s="419">
        <v>245170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82.1</v>
      </c>
      <c r="CU6" s="563"/>
      <c r="CV6" s="563"/>
      <c r="CW6" s="563"/>
      <c r="CX6" s="563"/>
      <c r="CY6" s="563"/>
      <c r="CZ6" s="563"/>
      <c r="DA6" s="564"/>
      <c r="DB6" s="562">
        <v>82.6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16429</v>
      </c>
      <c r="BO7" s="420"/>
      <c r="BP7" s="420"/>
      <c r="BQ7" s="420"/>
      <c r="BR7" s="420"/>
      <c r="BS7" s="420"/>
      <c r="BT7" s="420"/>
      <c r="BU7" s="421"/>
      <c r="BV7" s="419">
        <v>68139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2974855</v>
      </c>
      <c r="CU7" s="420"/>
      <c r="CV7" s="420"/>
      <c r="CW7" s="420"/>
      <c r="CX7" s="420"/>
      <c r="CY7" s="420"/>
      <c r="CZ7" s="420"/>
      <c r="DA7" s="421"/>
      <c r="DB7" s="419">
        <v>2881442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121125</v>
      </c>
      <c r="BO8" s="420"/>
      <c r="BP8" s="420"/>
      <c r="BQ8" s="420"/>
      <c r="BR8" s="420"/>
      <c r="BS8" s="420"/>
      <c r="BT8" s="420"/>
      <c r="BU8" s="421"/>
      <c r="BV8" s="419">
        <v>177031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v>
      </c>
      <c r="CU8" s="523"/>
      <c r="CV8" s="523"/>
      <c r="CW8" s="523"/>
      <c r="CX8" s="523"/>
      <c r="CY8" s="523"/>
      <c r="CZ8" s="523"/>
      <c r="DA8" s="524"/>
      <c r="DB8" s="522">
        <v>0.3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5194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-55906</v>
      </c>
      <c r="BO9" s="420"/>
      <c r="BP9" s="420"/>
      <c r="BQ9" s="420"/>
      <c r="BR9" s="420"/>
      <c r="BS9" s="420"/>
      <c r="BT9" s="420"/>
      <c r="BU9" s="421"/>
      <c r="BV9" s="419">
        <v>-23646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9.5</v>
      </c>
      <c r="CU9" s="417"/>
      <c r="CV9" s="417"/>
      <c r="CW9" s="417"/>
      <c r="CX9" s="417"/>
      <c r="CY9" s="417"/>
      <c r="CZ9" s="417"/>
      <c r="DA9" s="418"/>
      <c r="DB9" s="416">
        <v>9.1999999999999993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5611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89048</v>
      </c>
      <c r="BO10" s="420"/>
      <c r="BP10" s="420"/>
      <c r="BQ10" s="420"/>
      <c r="BR10" s="420"/>
      <c r="BS10" s="420"/>
      <c r="BT10" s="420"/>
      <c r="BU10" s="421"/>
      <c r="BV10" s="419">
        <v>101020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5171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128000</v>
      </c>
      <c r="BO12" s="420"/>
      <c r="BP12" s="420"/>
      <c r="BQ12" s="420"/>
      <c r="BR12" s="420"/>
      <c r="BS12" s="420"/>
      <c r="BT12" s="420"/>
      <c r="BU12" s="421"/>
      <c r="BV12" s="419">
        <v>285000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5090</v>
      </c>
      <c r="S13" s="507"/>
      <c r="T13" s="507"/>
      <c r="U13" s="507"/>
      <c r="V13" s="508"/>
      <c r="W13" s="509" t="s">
        <v>131</v>
      </c>
      <c r="X13" s="405"/>
      <c r="Y13" s="405"/>
      <c r="Z13" s="405"/>
      <c r="AA13" s="405"/>
      <c r="AB13" s="406"/>
      <c r="AC13" s="372">
        <v>409</v>
      </c>
      <c r="AD13" s="373"/>
      <c r="AE13" s="373"/>
      <c r="AF13" s="373"/>
      <c r="AG13" s="374"/>
      <c r="AH13" s="372">
        <v>403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-94858</v>
      </c>
      <c r="BO13" s="420"/>
      <c r="BP13" s="420"/>
      <c r="BQ13" s="420"/>
      <c r="BR13" s="420"/>
      <c r="BS13" s="420"/>
      <c r="BT13" s="420"/>
      <c r="BU13" s="421"/>
      <c r="BV13" s="419">
        <v>-207626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7.9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5245</v>
      </c>
      <c r="S14" s="507"/>
      <c r="T14" s="507"/>
      <c r="U14" s="507"/>
      <c r="V14" s="508"/>
      <c r="W14" s="510"/>
      <c r="X14" s="408"/>
      <c r="Y14" s="408"/>
      <c r="Z14" s="408"/>
      <c r="AA14" s="408"/>
      <c r="AB14" s="409"/>
      <c r="AC14" s="499">
        <v>14.9</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5160</v>
      </c>
      <c r="S15" s="507"/>
      <c r="T15" s="507"/>
      <c r="U15" s="507"/>
      <c r="V15" s="508"/>
      <c r="W15" s="509" t="s">
        <v>137</v>
      </c>
      <c r="X15" s="405"/>
      <c r="Y15" s="405"/>
      <c r="Z15" s="405"/>
      <c r="AA15" s="405"/>
      <c r="AB15" s="406"/>
      <c r="AC15" s="372">
        <v>966</v>
      </c>
      <c r="AD15" s="373"/>
      <c r="AE15" s="373"/>
      <c r="AF15" s="373"/>
      <c r="AG15" s="374"/>
      <c r="AH15" s="372">
        <v>1018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851729</v>
      </c>
      <c r="BO15" s="449"/>
      <c r="BP15" s="449"/>
      <c r="BQ15" s="449"/>
      <c r="BR15" s="449"/>
      <c r="BS15" s="449"/>
      <c r="BT15" s="449"/>
      <c r="BU15" s="450"/>
      <c r="BV15" s="448">
        <v>806393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35.200000000000003</v>
      </c>
      <c r="AD16" s="500"/>
      <c r="AE16" s="500"/>
      <c r="AF16" s="500"/>
      <c r="AG16" s="501"/>
      <c r="AH16" s="499">
        <v>35.5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2760109</v>
      </c>
      <c r="BO16" s="420"/>
      <c r="BP16" s="420"/>
      <c r="BQ16" s="420"/>
      <c r="BR16" s="420"/>
      <c r="BS16" s="420"/>
      <c r="BT16" s="420"/>
      <c r="BU16" s="421"/>
      <c r="BV16" s="419">
        <v>2670150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1373</v>
      </c>
      <c r="AD17" s="373"/>
      <c r="AE17" s="373"/>
      <c r="AF17" s="373"/>
      <c r="AG17" s="374"/>
      <c r="AH17" s="372">
        <v>1450</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1062441</v>
      </c>
      <c r="BO17" s="420"/>
      <c r="BP17" s="420"/>
      <c r="BQ17" s="420"/>
      <c r="BR17" s="420"/>
      <c r="BS17" s="420"/>
      <c r="BT17" s="420"/>
      <c r="BU17" s="421"/>
      <c r="BV17" s="419">
        <v>1002967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225.52</v>
      </c>
      <c r="M18" s="472"/>
      <c r="N18" s="472"/>
      <c r="O18" s="472"/>
      <c r="P18" s="472"/>
      <c r="Q18" s="472"/>
      <c r="R18" s="473"/>
      <c r="S18" s="473"/>
      <c r="T18" s="473"/>
      <c r="U18" s="473"/>
      <c r="V18" s="474"/>
      <c r="W18" s="490"/>
      <c r="X18" s="491"/>
      <c r="Y18" s="491"/>
      <c r="Z18" s="491"/>
      <c r="AA18" s="491"/>
      <c r="AB18" s="515"/>
      <c r="AC18" s="389">
        <v>50</v>
      </c>
      <c r="AD18" s="390"/>
      <c r="AE18" s="390"/>
      <c r="AF18" s="390"/>
      <c r="AG18" s="475"/>
      <c r="AH18" s="389">
        <v>50.5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2474633</v>
      </c>
      <c r="BO18" s="420"/>
      <c r="BP18" s="420"/>
      <c r="BQ18" s="420"/>
      <c r="BR18" s="420"/>
      <c r="BS18" s="420"/>
      <c r="BT18" s="420"/>
      <c r="BU18" s="421"/>
      <c r="BV18" s="419">
        <v>2421289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23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3691370</v>
      </c>
      <c r="BO19" s="420"/>
      <c r="BP19" s="420"/>
      <c r="BQ19" s="420"/>
      <c r="BR19" s="420"/>
      <c r="BS19" s="420"/>
      <c r="BT19" s="420"/>
      <c r="BU19" s="421"/>
      <c r="BV19" s="419">
        <v>3818651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1671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4273566</v>
      </c>
      <c r="BO22" s="449"/>
      <c r="BP22" s="449"/>
      <c r="BQ22" s="449"/>
      <c r="BR22" s="449"/>
      <c r="BS22" s="449"/>
      <c r="BT22" s="449"/>
      <c r="BU22" s="450"/>
      <c r="BV22" s="448">
        <v>3705938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3482089</v>
      </c>
      <c r="BO23" s="420"/>
      <c r="BP23" s="420"/>
      <c r="BQ23" s="420"/>
      <c r="BR23" s="420"/>
      <c r="BS23" s="420"/>
      <c r="BT23" s="420"/>
      <c r="BU23" s="421"/>
      <c r="BV23" s="419">
        <v>3086061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6545</v>
      </c>
      <c r="R24" s="373"/>
      <c r="S24" s="373"/>
      <c r="T24" s="373"/>
      <c r="U24" s="373"/>
      <c r="V24" s="374"/>
      <c r="W24" s="462"/>
      <c r="X24" s="399"/>
      <c r="Y24" s="400"/>
      <c r="Z24" s="375" t="s">
        <v>161</v>
      </c>
      <c r="AA24" s="376"/>
      <c r="AB24" s="376"/>
      <c r="AC24" s="376"/>
      <c r="AD24" s="376"/>
      <c r="AE24" s="376"/>
      <c r="AF24" s="376"/>
      <c r="AG24" s="377"/>
      <c r="AH24" s="372">
        <v>74</v>
      </c>
      <c r="AI24" s="373"/>
      <c r="AJ24" s="373"/>
      <c r="AK24" s="373"/>
      <c r="AL24" s="374"/>
      <c r="AM24" s="372">
        <v>232138</v>
      </c>
      <c r="AN24" s="373"/>
      <c r="AO24" s="373"/>
      <c r="AP24" s="373"/>
      <c r="AQ24" s="373"/>
      <c r="AR24" s="374"/>
      <c r="AS24" s="372">
        <v>3137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2997646</v>
      </c>
      <c r="BO24" s="420"/>
      <c r="BP24" s="420"/>
      <c r="BQ24" s="420"/>
      <c r="BR24" s="420"/>
      <c r="BS24" s="420"/>
      <c r="BT24" s="420"/>
      <c r="BU24" s="421"/>
      <c r="BV24" s="419">
        <v>2277240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5236</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39656</v>
      </c>
      <c r="BO25" s="449"/>
      <c r="BP25" s="449"/>
      <c r="BQ25" s="449"/>
      <c r="BR25" s="449"/>
      <c r="BS25" s="449"/>
      <c r="BT25" s="449"/>
      <c r="BU25" s="450"/>
      <c r="BV25" s="448">
        <v>107516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4848</v>
      </c>
      <c r="R26" s="373"/>
      <c r="S26" s="373"/>
      <c r="T26" s="373"/>
      <c r="U26" s="373"/>
      <c r="V26" s="374"/>
      <c r="W26" s="462"/>
      <c r="X26" s="399"/>
      <c r="Y26" s="400"/>
      <c r="Z26" s="375" t="s">
        <v>167</v>
      </c>
      <c r="AA26" s="430"/>
      <c r="AB26" s="430"/>
      <c r="AC26" s="430"/>
      <c r="AD26" s="430"/>
      <c r="AE26" s="430"/>
      <c r="AF26" s="430"/>
      <c r="AG26" s="431"/>
      <c r="AH26" s="372">
        <v>1</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2900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24027</v>
      </c>
      <c r="AN27" s="373"/>
      <c r="AO27" s="373"/>
      <c r="AP27" s="373"/>
      <c r="AQ27" s="373"/>
      <c r="AR27" s="374"/>
      <c r="AS27" s="372">
        <v>3003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143422</v>
      </c>
      <c r="BO27" s="454"/>
      <c r="BP27" s="454"/>
      <c r="BQ27" s="454"/>
      <c r="BR27" s="454"/>
      <c r="BS27" s="454"/>
      <c r="BT27" s="454"/>
      <c r="BU27" s="455"/>
      <c r="BV27" s="453">
        <v>143422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2450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1081310</v>
      </c>
      <c r="BO28" s="449"/>
      <c r="BP28" s="449"/>
      <c r="BQ28" s="449"/>
      <c r="BR28" s="449"/>
      <c r="BS28" s="449"/>
      <c r="BT28" s="449"/>
      <c r="BU28" s="450"/>
      <c r="BV28" s="448">
        <v>1120262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82</v>
      </c>
      <c r="AI29" s="373"/>
      <c r="AJ29" s="373"/>
      <c r="AK29" s="373"/>
      <c r="AL29" s="374"/>
      <c r="AM29" s="372">
        <v>256165</v>
      </c>
      <c r="AN29" s="373"/>
      <c r="AO29" s="373"/>
      <c r="AP29" s="373"/>
      <c r="AQ29" s="373"/>
      <c r="AR29" s="374"/>
      <c r="AS29" s="372">
        <v>3124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93865</v>
      </c>
      <c r="BO29" s="420"/>
      <c r="BP29" s="420"/>
      <c r="BQ29" s="420"/>
      <c r="BR29" s="420"/>
      <c r="BS29" s="420"/>
      <c r="BT29" s="420"/>
      <c r="BU29" s="421"/>
      <c r="BV29" s="419">
        <v>84894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1256816</v>
      </c>
      <c r="BO30" s="454"/>
      <c r="BP30" s="454"/>
      <c r="BQ30" s="454"/>
      <c r="BR30" s="454"/>
      <c r="BS30" s="454"/>
      <c r="BT30" s="454"/>
      <c r="BU30" s="455"/>
      <c r="BV30" s="453">
        <v>1154457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二岐専用水道特別会計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公立岩瀬病院企業団</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(株)天栄村振興公社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IF('各会計、関係団体の財政状況及び健全化判断比率'!B35="","",'各会計、関係団体の財政状況及び健全化判断比率'!B35)</f>
        <v>工業用地取得造成事業特別会計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須賀川地方広域消防組合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須賀川地方保健環境組合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福島県後期高齢者医療広域連合（一般会計）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福島県後期高齢者医療広域連合（後期高齢者医療特別会計）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福島県市町村総合事務組合（一般会計）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福島県市町村総合事務組合（消防補償等特別会計）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福島県市町村総合事務組合（消防賞じゅつ金特別会計）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福島県市町村総合事務組合（非常勤職員公務災害補償特別会計）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福島県市町村総合事務組合（自治会館管理特別会計）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CIcZR9pJSIP79+AqyImOEY80coaJaDyZVDNdb9PyHdic1ooQ7i77UYYVhjJGWuJqvQHkI/LAqf63x5H6AkHjHw==" saltValue="6hTbJPgQ6jG3Hv5WxwYI5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H55" sqref="H55:H5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5.08</v>
      </c>
      <c r="G34" s="33">
        <v>3.99</v>
      </c>
      <c r="H34" s="33">
        <v>3.78</v>
      </c>
      <c r="I34" s="33">
        <v>3.81</v>
      </c>
      <c r="J34" s="34">
        <v>4.6900000000000004</v>
      </c>
      <c r="K34" s="22"/>
      <c r="L34" s="22"/>
      <c r="M34" s="22"/>
      <c r="N34" s="22"/>
      <c r="O34" s="22"/>
      <c r="P34" s="22"/>
    </row>
    <row r="35" spans="1:16" ht="39" customHeight="1" x14ac:dyDescent="0.15">
      <c r="A35" s="22"/>
      <c r="B35" s="35"/>
      <c r="C35" s="1145" t="s">
        <v>537</v>
      </c>
      <c r="D35" s="1146"/>
      <c r="E35" s="1147"/>
      <c r="F35" s="36">
        <v>4.84</v>
      </c>
      <c r="G35" s="37">
        <v>5.35</v>
      </c>
      <c r="H35" s="37">
        <v>6.94</v>
      </c>
      <c r="I35" s="37">
        <v>6.14</v>
      </c>
      <c r="J35" s="38">
        <v>4.07</v>
      </c>
      <c r="K35" s="22"/>
      <c r="L35" s="22"/>
      <c r="M35" s="22"/>
      <c r="N35" s="22"/>
      <c r="O35" s="22"/>
      <c r="P35" s="22"/>
    </row>
    <row r="36" spans="1:16" ht="39" customHeight="1" x14ac:dyDescent="0.15">
      <c r="A36" s="22"/>
      <c r="B36" s="35"/>
      <c r="C36" s="1145" t="s">
        <v>538</v>
      </c>
      <c r="D36" s="1146"/>
      <c r="E36" s="1147"/>
      <c r="F36" s="36" t="s">
        <v>489</v>
      </c>
      <c r="G36" s="37" t="s">
        <v>489</v>
      </c>
      <c r="H36" s="37" t="s">
        <v>489</v>
      </c>
      <c r="I36" s="37" t="s">
        <v>489</v>
      </c>
      <c r="J36" s="38">
        <v>3.21</v>
      </c>
      <c r="K36" s="22"/>
      <c r="L36" s="22"/>
      <c r="M36" s="22"/>
      <c r="N36" s="22"/>
      <c r="O36" s="22"/>
      <c r="P36" s="22"/>
    </row>
    <row r="37" spans="1:16" ht="39" customHeight="1" x14ac:dyDescent="0.15">
      <c r="A37" s="22"/>
      <c r="B37" s="35"/>
      <c r="C37" s="1145" t="s">
        <v>539</v>
      </c>
      <c r="D37" s="1146"/>
      <c r="E37" s="1147"/>
      <c r="F37" s="36">
        <v>9.6</v>
      </c>
      <c r="G37" s="37">
        <v>1.78</v>
      </c>
      <c r="H37" s="37">
        <v>2.84</v>
      </c>
      <c r="I37" s="37">
        <v>2.97</v>
      </c>
      <c r="J37" s="38">
        <v>2.54</v>
      </c>
      <c r="K37" s="22"/>
      <c r="L37" s="22"/>
      <c r="M37" s="22"/>
      <c r="N37" s="22"/>
      <c r="O37" s="22"/>
      <c r="P37" s="22"/>
    </row>
    <row r="38" spans="1:16" ht="39" customHeight="1" x14ac:dyDescent="0.15">
      <c r="A38" s="22"/>
      <c r="B38" s="35"/>
      <c r="C38" s="1145" t="s">
        <v>540</v>
      </c>
      <c r="D38" s="1146"/>
      <c r="E38" s="1147"/>
      <c r="F38" s="36">
        <v>2.02</v>
      </c>
      <c r="G38" s="37">
        <v>1.18</v>
      </c>
      <c r="H38" s="37">
        <v>0.91</v>
      </c>
      <c r="I38" s="37">
        <v>1.07</v>
      </c>
      <c r="J38" s="38">
        <v>1.1000000000000001</v>
      </c>
      <c r="K38" s="22"/>
      <c r="L38" s="22"/>
      <c r="M38" s="22"/>
      <c r="N38" s="22"/>
      <c r="O38" s="22"/>
      <c r="P38" s="22"/>
    </row>
    <row r="39" spans="1:16" ht="39" customHeight="1" x14ac:dyDescent="0.15">
      <c r="A39" s="22"/>
      <c r="B39" s="35"/>
      <c r="C39" s="1145" t="s">
        <v>541</v>
      </c>
      <c r="D39" s="1146"/>
      <c r="E39" s="1147"/>
      <c r="F39" s="36">
        <v>0.51</v>
      </c>
      <c r="G39" s="37">
        <v>1.19</v>
      </c>
      <c r="H39" s="37">
        <v>3.15</v>
      </c>
      <c r="I39" s="37">
        <v>2.09</v>
      </c>
      <c r="J39" s="38">
        <v>0.79</v>
      </c>
      <c r="K39" s="22"/>
      <c r="L39" s="22"/>
      <c r="M39" s="22"/>
      <c r="N39" s="22"/>
      <c r="O39" s="22"/>
      <c r="P39" s="22"/>
    </row>
    <row r="40" spans="1:16" ht="39" customHeight="1" x14ac:dyDescent="0.15">
      <c r="A40" s="22"/>
      <c r="B40" s="35"/>
      <c r="C40" s="1145" t="s">
        <v>542</v>
      </c>
      <c r="D40" s="1146"/>
      <c r="E40" s="1147"/>
      <c r="F40" s="36">
        <v>0.24</v>
      </c>
      <c r="G40" s="37">
        <v>0.74</v>
      </c>
      <c r="H40" s="37">
        <v>0.7</v>
      </c>
      <c r="I40" s="37">
        <v>0.44</v>
      </c>
      <c r="J40" s="38">
        <v>0.39</v>
      </c>
      <c r="K40" s="22"/>
      <c r="L40" s="22"/>
      <c r="M40" s="22"/>
      <c r="N40" s="22"/>
      <c r="O40" s="22"/>
      <c r="P40" s="22"/>
    </row>
    <row r="41" spans="1:16" ht="39" customHeight="1" x14ac:dyDescent="0.15">
      <c r="A41" s="22"/>
      <c r="B41" s="35"/>
      <c r="C41" s="1145" t="s">
        <v>543</v>
      </c>
      <c r="D41" s="1146"/>
      <c r="E41" s="1147"/>
      <c r="F41" s="36">
        <v>0.03</v>
      </c>
      <c r="G41" s="37">
        <v>0.04</v>
      </c>
      <c r="H41" s="37">
        <v>0.05</v>
      </c>
      <c r="I41" s="37">
        <v>0.06</v>
      </c>
      <c r="J41" s="38">
        <v>0.03</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0.95</v>
      </c>
      <c r="G43" s="42">
        <v>0.66</v>
      </c>
      <c r="H43" s="42">
        <v>0.56000000000000005</v>
      </c>
      <c r="I43" s="42">
        <v>1.89</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lZtfr9ARrQmbdajAVsVE8uanJ6KoCulVVoakwTbjCQQZT8No6fHPKxEcqOcl+oaAa+9xoUQdm+zTHt7OPO2Q==" saltValue="QTegxKgPgxSmLJeRA+Uq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H55" sqref="H55:H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381</v>
      </c>
      <c r="L45" s="60">
        <v>385</v>
      </c>
      <c r="M45" s="60">
        <v>365</v>
      </c>
      <c r="N45" s="60">
        <v>352</v>
      </c>
      <c r="O45" s="61">
        <v>350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147</v>
      </c>
      <c r="L48" s="64">
        <v>150</v>
      </c>
      <c r="M48" s="64">
        <v>149</v>
      </c>
      <c r="N48" s="64">
        <v>136</v>
      </c>
      <c r="O48" s="65">
        <v>152</v>
      </c>
      <c r="P48" s="48"/>
      <c r="Q48" s="48"/>
      <c r="R48" s="48"/>
      <c r="S48" s="48"/>
      <c r="T48" s="48"/>
      <c r="U48" s="48"/>
    </row>
    <row r="49" spans="1:21" ht="30.75" customHeight="1" x14ac:dyDescent="0.15">
      <c r="A49" s="48"/>
      <c r="B49" s="1178"/>
      <c r="C49" s="1179"/>
      <c r="D49" s="62"/>
      <c r="E49" s="1155" t="s">
        <v>14</v>
      </c>
      <c r="F49" s="1155"/>
      <c r="G49" s="1155"/>
      <c r="H49" s="1155"/>
      <c r="I49" s="1155"/>
      <c r="J49" s="1156"/>
      <c r="K49" s="63">
        <v>4</v>
      </c>
      <c r="L49" s="64">
        <v>7</v>
      </c>
      <c r="M49" s="64">
        <v>12</v>
      </c>
      <c r="N49" s="64">
        <v>11</v>
      </c>
      <c r="O49" s="65">
        <v>13</v>
      </c>
      <c r="P49" s="48"/>
      <c r="Q49" s="48"/>
      <c r="R49" s="48"/>
      <c r="S49" s="48"/>
      <c r="T49" s="48"/>
      <c r="U49" s="48"/>
    </row>
    <row r="50" spans="1:21" ht="30.75" customHeight="1" x14ac:dyDescent="0.15">
      <c r="A50" s="48"/>
      <c r="B50" s="1178"/>
      <c r="C50" s="1179"/>
      <c r="D50" s="62"/>
      <c r="E50" s="1155" t="s">
        <v>15</v>
      </c>
      <c r="F50" s="1155"/>
      <c r="G50" s="1155"/>
      <c r="H50" s="1155"/>
      <c r="I50" s="1155"/>
      <c r="J50" s="1156"/>
      <c r="K50" s="63">
        <v>8</v>
      </c>
      <c r="L50" s="64">
        <v>8</v>
      </c>
      <c r="M50" s="64">
        <v>8</v>
      </c>
      <c r="N50" s="64">
        <v>8</v>
      </c>
      <c r="O50" s="65">
        <v>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348</v>
      </c>
      <c r="L52" s="64">
        <v>344</v>
      </c>
      <c r="M52" s="64">
        <v>325</v>
      </c>
      <c r="N52" s="64">
        <v>303</v>
      </c>
      <c r="O52" s="65">
        <v>281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192</v>
      </c>
      <c r="L53" s="69">
        <v>206</v>
      </c>
      <c r="M53" s="69">
        <v>209</v>
      </c>
      <c r="N53" s="69">
        <v>204</v>
      </c>
      <c r="O53" s="70">
        <v>241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6JuGC2cQTB5J9G5093tc9vAV++OlWSZhnYZMjwTk9BRJh6I9YnZ7462/N4Q/S/anenzBscL6kTJOLQ3fdoosQ==" saltValue="sq8IPFOd17j0+VR+5la/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L53" sqref="L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3539</v>
      </c>
      <c r="J41" s="344">
        <v>3480</v>
      </c>
      <c r="K41" s="344">
        <v>3636</v>
      </c>
      <c r="L41" s="344">
        <v>3706</v>
      </c>
      <c r="M41" s="345">
        <v>4274</v>
      </c>
    </row>
    <row r="42" spans="2:13" ht="27.75" customHeight="1" x14ac:dyDescent="0.15">
      <c r="B42" s="1186"/>
      <c r="C42" s="1187"/>
      <c r="D42" s="106"/>
      <c r="E42" s="1190" t="s">
        <v>32</v>
      </c>
      <c r="F42" s="1190"/>
      <c r="G42" s="1190"/>
      <c r="H42" s="1191"/>
      <c r="I42" s="346">
        <v>36</v>
      </c>
      <c r="J42" s="347">
        <v>29</v>
      </c>
      <c r="K42" s="347">
        <v>22</v>
      </c>
      <c r="L42" s="347">
        <v>14</v>
      </c>
      <c r="M42" s="348">
        <v>7</v>
      </c>
    </row>
    <row r="43" spans="2:13" ht="27.75" customHeight="1" x14ac:dyDescent="0.15">
      <c r="B43" s="1186"/>
      <c r="C43" s="1187"/>
      <c r="D43" s="106"/>
      <c r="E43" s="1190" t="s">
        <v>33</v>
      </c>
      <c r="F43" s="1190"/>
      <c r="G43" s="1190"/>
      <c r="H43" s="1191"/>
      <c r="I43" s="346">
        <v>1054</v>
      </c>
      <c r="J43" s="347">
        <v>943</v>
      </c>
      <c r="K43" s="347">
        <v>898</v>
      </c>
      <c r="L43" s="347">
        <v>836</v>
      </c>
      <c r="M43" s="348">
        <v>823</v>
      </c>
    </row>
    <row r="44" spans="2:13" ht="27.75" customHeight="1" x14ac:dyDescent="0.15">
      <c r="B44" s="1186"/>
      <c r="C44" s="1187"/>
      <c r="D44" s="106"/>
      <c r="E44" s="1190" t="s">
        <v>34</v>
      </c>
      <c r="F44" s="1190"/>
      <c r="G44" s="1190"/>
      <c r="H44" s="1191"/>
      <c r="I44" s="346">
        <v>173</v>
      </c>
      <c r="J44" s="347">
        <v>174</v>
      </c>
      <c r="K44" s="347">
        <v>224</v>
      </c>
      <c r="L44" s="347">
        <v>282</v>
      </c>
      <c r="M44" s="348">
        <v>273</v>
      </c>
    </row>
    <row r="45" spans="2:13" ht="27.75" customHeight="1" x14ac:dyDescent="0.15">
      <c r="B45" s="1186"/>
      <c r="C45" s="1187"/>
      <c r="D45" s="106"/>
      <c r="E45" s="1190" t="s">
        <v>35</v>
      </c>
      <c r="F45" s="1190"/>
      <c r="G45" s="1190"/>
      <c r="H45" s="1191"/>
      <c r="I45" s="346">
        <v>387</v>
      </c>
      <c r="J45" s="347">
        <v>358</v>
      </c>
      <c r="K45" s="347">
        <v>345</v>
      </c>
      <c r="L45" s="347">
        <v>346</v>
      </c>
      <c r="M45" s="348">
        <v>334</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1735</v>
      </c>
      <c r="J50" s="347">
        <v>2423</v>
      </c>
      <c r="K50" s="347">
        <v>2517</v>
      </c>
      <c r="L50" s="347">
        <v>2655</v>
      </c>
      <c r="M50" s="348">
        <v>2450</v>
      </c>
    </row>
    <row r="51" spans="2:13" ht="27.75" customHeight="1" x14ac:dyDescent="0.15">
      <c r="B51" s="1186"/>
      <c r="C51" s="1187"/>
      <c r="D51" s="106"/>
      <c r="E51" s="1190" t="s">
        <v>42</v>
      </c>
      <c r="F51" s="1190"/>
      <c r="G51" s="1190"/>
      <c r="H51" s="1191"/>
      <c r="I51" s="346">
        <v>17</v>
      </c>
      <c r="J51" s="347">
        <v>13</v>
      </c>
      <c r="K51" s="347">
        <v>10</v>
      </c>
      <c r="L51" s="347">
        <v>6</v>
      </c>
      <c r="M51" s="348">
        <v>3</v>
      </c>
    </row>
    <row r="52" spans="2:13" ht="27.75" customHeight="1" x14ac:dyDescent="0.15">
      <c r="B52" s="1188"/>
      <c r="C52" s="1189"/>
      <c r="D52" s="106"/>
      <c r="E52" s="1190" t="s">
        <v>43</v>
      </c>
      <c r="F52" s="1190"/>
      <c r="G52" s="1190"/>
      <c r="H52" s="1191"/>
      <c r="I52" s="346">
        <v>3089</v>
      </c>
      <c r="J52" s="347">
        <v>3110</v>
      </c>
      <c r="K52" s="347">
        <v>3044</v>
      </c>
      <c r="L52" s="347">
        <v>3027</v>
      </c>
      <c r="M52" s="348">
        <v>3590</v>
      </c>
    </row>
    <row r="53" spans="2:13" ht="27.75" customHeight="1" thickBot="1" x14ac:dyDescent="0.2">
      <c r="B53" s="1192" t="s">
        <v>19</v>
      </c>
      <c r="C53" s="1193"/>
      <c r="D53" s="110"/>
      <c r="E53" s="1194" t="s">
        <v>44</v>
      </c>
      <c r="F53" s="1194"/>
      <c r="G53" s="1194"/>
      <c r="H53" s="1195"/>
      <c r="I53" s="349">
        <v>348</v>
      </c>
      <c r="J53" s="350">
        <v>-562</v>
      </c>
      <c r="K53" s="350">
        <v>-447</v>
      </c>
      <c r="L53" s="350">
        <v>-505</v>
      </c>
      <c r="M53" s="351">
        <v>-332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TkI49FK+TTYouIRKaA3kuB5v0IMvZtwQyAe0QgBsAUBESbN7m1zXSGb7YzPebx3+cHoL6qYj+VSdpFYoinAw==" saltValue="vkuWJwchiVnHc4b5lyJn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5" sqref="H55: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1304</v>
      </c>
      <c r="G55" s="352">
        <v>1120</v>
      </c>
      <c r="H55" s="353">
        <v>1081</v>
      </c>
    </row>
    <row r="56" spans="2:8" ht="52.5" customHeight="1" x14ac:dyDescent="0.15">
      <c r="B56" s="122"/>
      <c r="C56" s="1213" t="s">
        <v>47</v>
      </c>
      <c r="D56" s="1213"/>
      <c r="E56" s="1214"/>
      <c r="F56" s="354">
        <v>73</v>
      </c>
      <c r="G56" s="354">
        <v>85</v>
      </c>
      <c r="H56" s="355">
        <v>94</v>
      </c>
    </row>
    <row r="57" spans="2:8" ht="53.25" customHeight="1" x14ac:dyDescent="0.15">
      <c r="B57" s="122"/>
      <c r="C57" s="1215" t="s">
        <v>48</v>
      </c>
      <c r="D57" s="1215"/>
      <c r="E57" s="1216"/>
      <c r="F57" s="356">
        <v>859</v>
      </c>
      <c r="G57" s="356">
        <v>1154</v>
      </c>
      <c r="H57" s="357">
        <v>1257</v>
      </c>
    </row>
    <row r="58" spans="2:8" ht="45.75" customHeight="1" x14ac:dyDescent="0.15">
      <c r="B58" s="123"/>
      <c r="C58" s="1203" t="s">
        <v>554</v>
      </c>
      <c r="D58" s="1204"/>
      <c r="E58" s="1205"/>
      <c r="F58" s="358">
        <v>699</v>
      </c>
      <c r="G58" s="358">
        <v>945</v>
      </c>
      <c r="H58" s="359">
        <v>994</v>
      </c>
    </row>
    <row r="59" spans="2:8" ht="45.75" customHeight="1" x14ac:dyDescent="0.15">
      <c r="B59" s="123"/>
      <c r="C59" s="1203" t="s">
        <v>555</v>
      </c>
      <c r="D59" s="1204"/>
      <c r="E59" s="1205"/>
      <c r="F59" s="358">
        <v>61</v>
      </c>
      <c r="G59" s="358">
        <v>110</v>
      </c>
      <c r="H59" s="359">
        <v>137</v>
      </c>
    </row>
    <row r="60" spans="2:8" ht="45.75" customHeight="1" x14ac:dyDescent="0.15">
      <c r="B60" s="123"/>
      <c r="C60" s="1203" t="s">
        <v>556</v>
      </c>
      <c r="D60" s="1204"/>
      <c r="E60" s="1205"/>
      <c r="F60" s="358">
        <v>43</v>
      </c>
      <c r="G60" s="358">
        <v>59</v>
      </c>
      <c r="H60" s="359">
        <v>78</v>
      </c>
    </row>
    <row r="61" spans="2:8" ht="45.75" customHeight="1" x14ac:dyDescent="0.15">
      <c r="B61" s="123"/>
      <c r="C61" s="1203" t="s">
        <v>557</v>
      </c>
      <c r="D61" s="1204"/>
      <c r="E61" s="1205"/>
      <c r="F61" s="358">
        <v>18</v>
      </c>
      <c r="G61" s="358">
        <v>14</v>
      </c>
      <c r="H61" s="359">
        <v>22</v>
      </c>
    </row>
    <row r="62" spans="2:8" ht="45.75" customHeight="1" thickBot="1" x14ac:dyDescent="0.2">
      <c r="B62" s="124"/>
      <c r="C62" s="1206" t="s">
        <v>558</v>
      </c>
      <c r="D62" s="1207"/>
      <c r="E62" s="1208"/>
      <c r="F62" s="360">
        <v>10</v>
      </c>
      <c r="G62" s="360">
        <v>10</v>
      </c>
      <c r="H62" s="361">
        <v>10</v>
      </c>
    </row>
    <row r="63" spans="2:8" ht="52.5" customHeight="1" thickBot="1" x14ac:dyDescent="0.2">
      <c r="B63" s="125"/>
      <c r="C63" s="1209" t="s">
        <v>49</v>
      </c>
      <c r="D63" s="1209"/>
      <c r="E63" s="1210"/>
      <c r="F63" s="362">
        <v>2237</v>
      </c>
      <c r="G63" s="362">
        <v>2360</v>
      </c>
      <c r="H63" s="363">
        <v>2432</v>
      </c>
    </row>
    <row r="64" spans="2:8" x14ac:dyDescent="0.15"/>
  </sheetData>
  <sheetProtection algorithmName="SHA-512" hashValue="z1Jfk4HaPKmIGg2rm68+GNrF2eSkky+O7tNgM/p5amTw9izSRUGSb7h5NvOIjP4ZjLfxs3b9SGhNv4FBcr5/4w==" saltValue="ZZS/ssK2ZIuW6gOb66J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166259</v>
      </c>
      <c r="E3" s="144"/>
      <c r="F3" s="145">
        <v>126525</v>
      </c>
      <c r="G3" s="146"/>
      <c r="H3" s="147"/>
    </row>
    <row r="4" spans="1:8" x14ac:dyDescent="0.15">
      <c r="A4" s="148"/>
      <c r="B4" s="149"/>
      <c r="C4" s="150"/>
      <c r="D4" s="151">
        <v>78962</v>
      </c>
      <c r="E4" s="152"/>
      <c r="F4" s="153">
        <v>67052</v>
      </c>
      <c r="G4" s="154"/>
      <c r="H4" s="155"/>
    </row>
    <row r="5" spans="1:8" x14ac:dyDescent="0.15">
      <c r="A5" s="136" t="s">
        <v>522</v>
      </c>
      <c r="B5" s="141"/>
      <c r="C5" s="142"/>
      <c r="D5" s="143">
        <v>163997</v>
      </c>
      <c r="E5" s="144"/>
      <c r="F5" s="145">
        <v>122054</v>
      </c>
      <c r="G5" s="146"/>
      <c r="H5" s="147"/>
    </row>
    <row r="6" spans="1:8" x14ac:dyDescent="0.15">
      <c r="A6" s="148"/>
      <c r="B6" s="149"/>
      <c r="C6" s="150"/>
      <c r="D6" s="151">
        <v>76162</v>
      </c>
      <c r="E6" s="152"/>
      <c r="F6" s="153">
        <v>68298</v>
      </c>
      <c r="G6" s="154"/>
      <c r="H6" s="155"/>
    </row>
    <row r="7" spans="1:8" x14ac:dyDescent="0.15">
      <c r="A7" s="136" t="s">
        <v>523</v>
      </c>
      <c r="B7" s="141"/>
      <c r="C7" s="142"/>
      <c r="D7" s="143">
        <v>242626</v>
      </c>
      <c r="E7" s="144"/>
      <c r="F7" s="145">
        <v>111644</v>
      </c>
      <c r="G7" s="146"/>
      <c r="H7" s="147"/>
    </row>
    <row r="8" spans="1:8" x14ac:dyDescent="0.15">
      <c r="A8" s="148"/>
      <c r="B8" s="149"/>
      <c r="C8" s="150"/>
      <c r="D8" s="151">
        <v>118031</v>
      </c>
      <c r="E8" s="152"/>
      <c r="F8" s="153">
        <v>66606</v>
      </c>
      <c r="G8" s="154"/>
      <c r="H8" s="155"/>
    </row>
    <row r="9" spans="1:8" x14ac:dyDescent="0.15">
      <c r="A9" s="136" t="s">
        <v>524</v>
      </c>
      <c r="B9" s="141"/>
      <c r="C9" s="142"/>
      <c r="D9" s="143">
        <v>175854</v>
      </c>
      <c r="E9" s="144"/>
      <c r="F9" s="145">
        <v>127917</v>
      </c>
      <c r="G9" s="146"/>
      <c r="H9" s="147"/>
    </row>
    <row r="10" spans="1:8" x14ac:dyDescent="0.15">
      <c r="A10" s="148"/>
      <c r="B10" s="149"/>
      <c r="C10" s="150"/>
      <c r="D10" s="151">
        <v>135810</v>
      </c>
      <c r="E10" s="152"/>
      <c r="F10" s="153">
        <v>69746</v>
      </c>
      <c r="G10" s="154"/>
      <c r="H10" s="155"/>
    </row>
    <row r="11" spans="1:8" x14ac:dyDescent="0.15">
      <c r="A11" s="136" t="s">
        <v>525</v>
      </c>
      <c r="B11" s="141"/>
      <c r="C11" s="142"/>
      <c r="D11" s="143">
        <v>271596</v>
      </c>
      <c r="E11" s="144"/>
      <c r="F11" s="145">
        <v>135931</v>
      </c>
      <c r="G11" s="146"/>
      <c r="H11" s="147"/>
    </row>
    <row r="12" spans="1:8" x14ac:dyDescent="0.15">
      <c r="A12" s="148"/>
      <c r="B12" s="149"/>
      <c r="C12" s="156"/>
      <c r="D12" s="151">
        <v>223797</v>
      </c>
      <c r="E12" s="152"/>
      <c r="F12" s="153">
        <v>75320</v>
      </c>
      <c r="G12" s="154"/>
      <c r="H12" s="155"/>
    </row>
    <row r="13" spans="1:8" x14ac:dyDescent="0.15">
      <c r="A13" s="136"/>
      <c r="B13" s="141"/>
      <c r="C13" s="157"/>
      <c r="D13" s="158">
        <v>204066</v>
      </c>
      <c r="E13" s="159"/>
      <c r="F13" s="160">
        <v>124814</v>
      </c>
      <c r="G13" s="161"/>
      <c r="H13" s="147"/>
    </row>
    <row r="14" spans="1:8" x14ac:dyDescent="0.15">
      <c r="A14" s="148"/>
      <c r="B14" s="149"/>
      <c r="C14" s="150"/>
      <c r="D14" s="151">
        <v>126552</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4.84</v>
      </c>
      <c r="C19" s="162">
        <f>ROUND(VALUE(SUBSTITUTE(実質収支比率等に係る経年分析!G$48,"▲","-")),2)</f>
        <v>5.35</v>
      </c>
      <c r="D19" s="162">
        <f>ROUND(VALUE(SUBSTITUTE(実質収支比率等に係る経年分析!H$48,"▲","-")),2)</f>
        <v>6.94</v>
      </c>
      <c r="E19" s="162">
        <f>ROUND(VALUE(SUBSTITUTE(実質収支比率等に係る経年分析!I$48,"▲","-")),2)</f>
        <v>6.14</v>
      </c>
      <c r="F19" s="162">
        <f>ROUND(VALUE(SUBSTITUTE(実質収支比率等に係る経年分析!J$48,"▲","-")),2)</f>
        <v>4.07</v>
      </c>
    </row>
    <row r="20" spans="1:11" x14ac:dyDescent="0.15">
      <c r="A20" s="162" t="s">
        <v>53</v>
      </c>
      <c r="B20" s="162">
        <f>ROUND(VALUE(SUBSTITUTE(実質収支比率等に係る経年分析!F$47,"▲","-")),2)</f>
        <v>37.14</v>
      </c>
      <c r="C20" s="162">
        <f>ROUND(VALUE(SUBSTITUTE(実質収支比率等に係る経年分析!G$47,"▲","-")),2)</f>
        <v>52.96</v>
      </c>
      <c r="D20" s="162">
        <f>ROUND(VALUE(SUBSTITUTE(実質収支比率等に係る経年分析!H$47,"▲","-")),2)</f>
        <v>45.12</v>
      </c>
      <c r="E20" s="162">
        <f>ROUND(VALUE(SUBSTITUTE(実質収支比率等に係る経年分析!I$47,"▲","-")),2)</f>
        <v>38.880000000000003</v>
      </c>
      <c r="F20" s="162">
        <f>ROUND(VALUE(SUBSTITUTE(実質収支比率等に係る経年分析!J$47,"▲","-")),2)</f>
        <v>36.35</v>
      </c>
    </row>
    <row r="21" spans="1:11" x14ac:dyDescent="0.15">
      <c r="A21" s="162" t="s">
        <v>54</v>
      </c>
      <c r="B21" s="162">
        <f>IF(ISNUMBER(VALUE(SUBSTITUTE(実質収支比率等に係る経年分析!F$49,"▲","-"))),ROUND(VALUE(SUBSTITUTE(実質収支比率等に係る経年分析!F$49,"▲","-")),2),NA())</f>
        <v>13.59</v>
      </c>
      <c r="C21" s="162">
        <f>IF(ISNUMBER(VALUE(SUBSTITUTE(実質収支比率等に係る経年分析!G$49,"▲","-"))),ROUND(VALUE(SUBSTITUTE(実質収支比率等に係る経年分析!G$49,"▲","-")),2),NA())</f>
        <v>19.36</v>
      </c>
      <c r="D21" s="162">
        <f>IF(ISNUMBER(VALUE(SUBSTITUTE(実質収支比率等に係る経年分析!H$49,"▲","-"))),ROUND(VALUE(SUBSTITUTE(実質収支比率等に係る経年分析!H$49,"▲","-")),2),NA())</f>
        <v>-7.71</v>
      </c>
      <c r="E21" s="162">
        <f>IF(ISNUMBER(VALUE(SUBSTITUTE(実質収支比率等に係る経年分析!I$49,"▲","-"))),ROUND(VALUE(SUBSTITUTE(実質収支比率等に係る経年分析!I$49,"▲","-")),2),NA())</f>
        <v>-7.21</v>
      </c>
      <c r="F21" s="162">
        <f>IF(ISNUMBER(VALUE(SUBSTITUTE(実質収支比率等に係る経年分析!J$49,"▲","-"))),ROUND(VALUE(SUBSTITUTE(実質収支比率等に係る経年分析!J$49,"▲","-")),2),NA())</f>
        <v>-3.19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0.95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0.56000000000000005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1.89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二岐専用水道特別会計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国民健康保険特別会計（直診勘定）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0.39</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3.15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0.79</v>
      </c>
    </row>
    <row r="32" spans="1:11" x14ac:dyDescent="0.15">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1.1000000000000001</v>
      </c>
    </row>
    <row r="33" spans="1:16" x14ac:dyDescent="0.15">
      <c r="A33" s="163" t="str">
        <f>IF(連結実質赤字比率に係る赤字・黒字の構成分析!C$37="",NA(),連結実質赤字比率に係る赤字・黒字の構成分析!C$37)</f>
        <v>工業用地取得造成事業特別会計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4.07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4.6900000000000004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348</v>
      </c>
      <c r="E42" s="164"/>
      <c r="F42" s="164"/>
      <c r="G42" s="164">
        <f>'実質公債費比率（分子）の構造'!L$52</f>
        <v>344</v>
      </c>
      <c r="H42" s="164"/>
      <c r="I42" s="164"/>
      <c r="J42" s="164">
        <f>'実質公債費比率（分子）の構造'!M$52</f>
        <v>325</v>
      </c>
      <c r="K42" s="164"/>
      <c r="L42" s="164"/>
      <c r="M42" s="164">
        <f>'実質公債費比率（分子）の構造'!N$52</f>
        <v>303</v>
      </c>
      <c r="N42" s="164"/>
      <c r="O42" s="164"/>
      <c r="P42" s="164">
        <f>'実質公債費比率（分子）の構造'!O$52</f>
        <v>281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v>
      </c>
      <c r="C44" s="164"/>
      <c r="D44" s="164"/>
      <c r="E44" s="164">
        <f>'実質公債費比率（分子）の構造'!L$50</f>
        <v>8</v>
      </c>
      <c r="F44" s="164"/>
      <c r="G44" s="164"/>
      <c r="H44" s="164">
        <f>'実質公債費比率（分子）の構造'!M$50</f>
        <v>8</v>
      </c>
      <c r="I44" s="164"/>
      <c r="J44" s="164"/>
      <c r="K44" s="164">
        <f>'実質公債費比率（分子）の構造'!N$50</f>
        <v>8</v>
      </c>
      <c r="L44" s="164"/>
      <c r="M44" s="164"/>
      <c r="N44" s="164">
        <f>'実質公債費比率（分子）の構造'!O$50</f>
        <v>7</v>
      </c>
      <c r="O44" s="164"/>
      <c r="P44" s="164"/>
    </row>
    <row r="45" spans="1:16" x14ac:dyDescent="0.15">
      <c r="A45" s="164" t="s">
        <v>63</v>
      </c>
      <c r="B45" s="164">
        <f>'実質公債費比率（分子）の構造'!K$49</f>
        <v>4</v>
      </c>
      <c r="C45" s="164"/>
      <c r="D45" s="164"/>
      <c r="E45" s="164">
        <f>'実質公債費比率（分子）の構造'!L$49</f>
        <v>7</v>
      </c>
      <c r="F45" s="164"/>
      <c r="G45" s="164"/>
      <c r="H45" s="164">
        <f>'実質公債費比率（分子）の構造'!M$49</f>
        <v>12</v>
      </c>
      <c r="I45" s="164"/>
      <c r="J45" s="164"/>
      <c r="K45" s="164">
        <f>'実質公債費比率（分子）の構造'!N$49</f>
        <v>11</v>
      </c>
      <c r="L45" s="164"/>
      <c r="M45" s="164"/>
      <c r="N45" s="164">
        <f>'実質公債費比率（分子）の構造'!O$49</f>
        <v>13</v>
      </c>
      <c r="O45" s="164"/>
      <c r="P45" s="164"/>
    </row>
    <row r="46" spans="1:16" x14ac:dyDescent="0.15">
      <c r="A46" s="164" t="s">
        <v>64</v>
      </c>
      <c r="B46" s="164">
        <f>'実質公債費比率（分子）の構造'!K$48</f>
        <v>147</v>
      </c>
      <c r="C46" s="164"/>
      <c r="D46" s="164"/>
      <c r="E46" s="164">
        <f>'実質公債費比率（分子）の構造'!L$48</f>
        <v>150</v>
      </c>
      <c r="F46" s="164"/>
      <c r="G46" s="164"/>
      <c r="H46" s="164">
        <f>'実質公債費比率（分子）の構造'!M$48</f>
        <v>149</v>
      </c>
      <c r="I46" s="164"/>
      <c r="J46" s="164"/>
      <c r="K46" s="164">
        <f>'実質公債費比率（分子）の構造'!N$48</f>
        <v>136</v>
      </c>
      <c r="L46" s="164"/>
      <c r="M46" s="164"/>
      <c r="N46" s="164">
        <f>'実質公債費比率（分子）の構造'!O$48</f>
        <v>152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381</v>
      </c>
      <c r="C49" s="164"/>
      <c r="D49" s="164"/>
      <c r="E49" s="164">
        <f>'実質公債費比率（分子）の構造'!L$45</f>
        <v>385</v>
      </c>
      <c r="F49" s="164"/>
      <c r="G49" s="164"/>
      <c r="H49" s="164">
        <f>'実質公債費比率（分子）の構造'!M$45</f>
        <v>365</v>
      </c>
      <c r="I49" s="164"/>
      <c r="J49" s="164"/>
      <c r="K49" s="164">
        <f>'実質公債費比率（分子）の構造'!N$45</f>
        <v>352</v>
      </c>
      <c r="L49" s="164"/>
      <c r="M49" s="164"/>
      <c r="N49" s="164">
        <f>'実質公債費比率（分子）の構造'!O$45</f>
        <v>350</v>
      </c>
      <c r="O49" s="164"/>
      <c r="P49" s="164"/>
    </row>
    <row r="50" spans="1:16" x14ac:dyDescent="0.15">
      <c r="A50" s="164" t="s">
        <v>67</v>
      </c>
      <c r="B50" s="164" t="e">
        <f>NA()</f>
        <v>#N/A</v>
      </c>
      <c r="C50" s="164">
        <f>IF(ISNUMBER('実質公債費比率（分子）の構造'!K$53),'実質公債費比率（分子）の構造'!K$53,NA())</f>
        <v>192</v>
      </c>
      <c r="D50" s="164" t="e">
        <f>NA()</f>
        <v>#N/A</v>
      </c>
      <c r="E50" s="164" t="e">
        <f>NA()</f>
        <v>#N/A</v>
      </c>
      <c r="F50" s="164">
        <f>IF(ISNUMBER('実質公債費比率（分子）の構造'!L$53),'実質公債費比率（分子）の構造'!L$53,NA())</f>
        <v>206</v>
      </c>
      <c r="G50" s="164" t="e">
        <f>NA()</f>
        <v>#N/A</v>
      </c>
      <c r="H50" s="164" t="e">
        <f>NA()</f>
        <v>#N/A</v>
      </c>
      <c r="I50" s="164">
        <f>IF(ISNUMBER('実質公債費比率（分子）の構造'!M$53),'実質公債費比率（分子）の構造'!M$53,NA())</f>
        <v>209</v>
      </c>
      <c r="J50" s="164" t="e">
        <f>NA()</f>
        <v>#N/A</v>
      </c>
      <c r="K50" s="164" t="e">
        <f>NA()</f>
        <v>#N/A</v>
      </c>
      <c r="L50" s="164">
        <f>IF(ISNUMBER('実質公債費比率（分子）の構造'!N$53),'実質公債費比率（分子）の構造'!N$53,NA())</f>
        <v>204</v>
      </c>
      <c r="M50" s="164" t="e">
        <f>NA()</f>
        <v>#N/A</v>
      </c>
      <c r="N50" s="164" t="e">
        <f>NA()</f>
        <v>#N/A</v>
      </c>
      <c r="O50" s="164">
        <f>IF(ISNUMBER('実質公債費比率（分子）の構造'!O$53),'実質公債費比率（分子）の構造'!O$53,NA())</f>
        <v>241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3089</v>
      </c>
      <c r="E56" s="163"/>
      <c r="F56" s="163"/>
      <c r="G56" s="163">
        <f>'将来負担比率（分子）の構造'!J$52</f>
        <v>3110</v>
      </c>
      <c r="H56" s="163"/>
      <c r="I56" s="163"/>
      <c r="J56" s="163">
        <f>'将来負担比率（分子）の構造'!K$52</f>
        <v>3044</v>
      </c>
      <c r="K56" s="163"/>
      <c r="L56" s="163"/>
      <c r="M56" s="163">
        <f>'将来負担比率（分子）の構造'!L$52</f>
        <v>3027</v>
      </c>
      <c r="N56" s="163"/>
      <c r="O56" s="163"/>
      <c r="P56" s="163">
        <f>'将来負担比率（分子）の構造'!M$52</f>
        <v>3590</v>
      </c>
    </row>
    <row r="57" spans="1:16" x14ac:dyDescent="0.15">
      <c r="A57" s="163" t="s">
        <v>42</v>
      </c>
      <c r="B57" s="163"/>
      <c r="C57" s="163"/>
      <c r="D57" s="163">
        <f>'将来負担比率（分子）の構造'!I$51</f>
        <v>17</v>
      </c>
      <c r="E57" s="163"/>
      <c r="F57" s="163"/>
      <c r="G57" s="163">
        <f>'将来負担比率（分子）の構造'!J$51</f>
        <v>13</v>
      </c>
      <c r="H57" s="163"/>
      <c r="I57" s="163"/>
      <c r="J57" s="163">
        <f>'将来負担比率（分子）の構造'!K$51</f>
        <v>10</v>
      </c>
      <c r="K57" s="163"/>
      <c r="L57" s="163"/>
      <c r="M57" s="163">
        <f>'将来負担比率（分子）の構造'!L$51</f>
        <v>6</v>
      </c>
      <c r="N57" s="163"/>
      <c r="O57" s="163"/>
      <c r="P57" s="163">
        <f>'将来負担比率（分子）の構造'!M$51</f>
        <v>3</v>
      </c>
    </row>
    <row r="58" spans="1:16" x14ac:dyDescent="0.15">
      <c r="A58" s="163" t="s">
        <v>41</v>
      </c>
      <c r="B58" s="163"/>
      <c r="C58" s="163"/>
      <c r="D58" s="163">
        <f>'将来負担比率（分子）の構造'!I$50</f>
        <v>1735</v>
      </c>
      <c r="E58" s="163"/>
      <c r="F58" s="163"/>
      <c r="G58" s="163">
        <f>'将来負担比率（分子）の構造'!J$50</f>
        <v>2423</v>
      </c>
      <c r="H58" s="163"/>
      <c r="I58" s="163"/>
      <c r="J58" s="163">
        <f>'将来負担比率（分子）の構造'!K$50</f>
        <v>2517</v>
      </c>
      <c r="K58" s="163"/>
      <c r="L58" s="163"/>
      <c r="M58" s="163">
        <f>'将来負担比率（分子）の構造'!L$50</f>
        <v>2655</v>
      </c>
      <c r="N58" s="163"/>
      <c r="O58" s="163"/>
      <c r="P58" s="163">
        <f>'将来負担比率（分子）の構造'!M$50</f>
        <v>2450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387</v>
      </c>
      <c r="C62" s="163"/>
      <c r="D62" s="163"/>
      <c r="E62" s="163">
        <f>'将来負担比率（分子）の構造'!J$45</f>
        <v>358</v>
      </c>
      <c r="F62" s="163"/>
      <c r="G62" s="163"/>
      <c r="H62" s="163">
        <f>'将来負担比率（分子）の構造'!K$45</f>
        <v>345</v>
      </c>
      <c r="I62" s="163"/>
      <c r="J62" s="163"/>
      <c r="K62" s="163">
        <f>'将来負担比率（分子）の構造'!L$45</f>
        <v>346</v>
      </c>
      <c r="L62" s="163"/>
      <c r="M62" s="163"/>
      <c r="N62" s="163">
        <f>'将来負担比率（分子）の構造'!M$45</f>
        <v>334</v>
      </c>
      <c r="O62" s="163"/>
      <c r="P62" s="163"/>
    </row>
    <row r="63" spans="1:16" x14ac:dyDescent="0.15">
      <c r="A63" s="163" t="s">
        <v>34</v>
      </c>
      <c r="B63" s="163">
        <f>'将来負担比率（分子）の構造'!I$44</f>
        <v>173</v>
      </c>
      <c r="C63" s="163"/>
      <c r="D63" s="163"/>
      <c r="E63" s="163">
        <f>'将来負担比率（分子）の構造'!J$44</f>
        <v>174</v>
      </c>
      <c r="F63" s="163"/>
      <c r="G63" s="163"/>
      <c r="H63" s="163">
        <f>'将来負担比率（分子）の構造'!K$44</f>
        <v>224</v>
      </c>
      <c r="I63" s="163"/>
      <c r="J63" s="163"/>
      <c r="K63" s="163">
        <f>'将来負担比率（分子）の構造'!L$44</f>
        <v>282</v>
      </c>
      <c r="L63" s="163"/>
      <c r="M63" s="163"/>
      <c r="N63" s="163">
        <f>'将来負担比率（分子）の構造'!M$44</f>
        <v>273</v>
      </c>
      <c r="O63" s="163"/>
      <c r="P63" s="163"/>
    </row>
    <row r="64" spans="1:16" x14ac:dyDescent="0.15">
      <c r="A64" s="163" t="s">
        <v>33</v>
      </c>
      <c r="B64" s="163">
        <f>'将来負担比率（分子）の構造'!I$43</f>
        <v>1054</v>
      </c>
      <c r="C64" s="163"/>
      <c r="D64" s="163"/>
      <c r="E64" s="163">
        <f>'将来負担比率（分子）の構造'!J$43</f>
        <v>943</v>
      </c>
      <c r="F64" s="163"/>
      <c r="G64" s="163"/>
      <c r="H64" s="163">
        <f>'将来負担比率（分子）の構造'!K$43</f>
        <v>898</v>
      </c>
      <c r="I64" s="163"/>
      <c r="J64" s="163"/>
      <c r="K64" s="163">
        <f>'将来負担比率（分子）の構造'!L$43</f>
        <v>836</v>
      </c>
      <c r="L64" s="163"/>
      <c r="M64" s="163"/>
      <c r="N64" s="163">
        <f>'将来負担比率（分子）の構造'!M$43</f>
        <v>823</v>
      </c>
      <c r="O64" s="163"/>
      <c r="P64" s="163"/>
    </row>
    <row r="65" spans="1:16" x14ac:dyDescent="0.15">
      <c r="A65" s="163" t="s">
        <v>32</v>
      </c>
      <c r="B65" s="163">
        <f>'将来負担比率（分子）の構造'!I$42</f>
        <v>36</v>
      </c>
      <c r="C65" s="163"/>
      <c r="D65" s="163"/>
      <c r="E65" s="163">
        <f>'将来負担比率（分子）の構造'!J$42</f>
        <v>29</v>
      </c>
      <c r="F65" s="163"/>
      <c r="G65" s="163"/>
      <c r="H65" s="163">
        <f>'将来負担比率（分子）の構造'!K$42</f>
        <v>22</v>
      </c>
      <c r="I65" s="163"/>
      <c r="J65" s="163"/>
      <c r="K65" s="163">
        <f>'将来負担比率（分子）の構造'!L$42</f>
        <v>14</v>
      </c>
      <c r="L65" s="163"/>
      <c r="M65" s="163"/>
      <c r="N65" s="163">
        <f>'将来負担比率（分子）の構造'!M$42</f>
        <v>7</v>
      </c>
      <c r="O65" s="163"/>
      <c r="P65" s="163"/>
    </row>
    <row r="66" spans="1:16" x14ac:dyDescent="0.15">
      <c r="A66" s="163" t="s">
        <v>31</v>
      </c>
      <c r="B66" s="163">
        <f>'将来負担比率（分子）の構造'!I$41</f>
        <v>3539</v>
      </c>
      <c r="C66" s="163"/>
      <c r="D66" s="163"/>
      <c r="E66" s="163">
        <f>'将来負担比率（分子）の構造'!J$41</f>
        <v>3480</v>
      </c>
      <c r="F66" s="163"/>
      <c r="G66" s="163"/>
      <c r="H66" s="163">
        <f>'将来負担比率（分子）の構造'!K$41</f>
        <v>3636</v>
      </c>
      <c r="I66" s="163"/>
      <c r="J66" s="163"/>
      <c r="K66" s="163">
        <f>'将来負担比率（分子）の構造'!L$41</f>
        <v>3706</v>
      </c>
      <c r="L66" s="163"/>
      <c r="M66" s="163"/>
      <c r="N66" s="163">
        <f>'将来負担比率（分子）の構造'!M$41</f>
        <v>4274</v>
      </c>
      <c r="O66" s="163"/>
      <c r="P66" s="163"/>
    </row>
    <row r="67" spans="1:16" x14ac:dyDescent="0.15">
      <c r="A67" s="163" t="s">
        <v>71</v>
      </c>
      <c r="B67" s="163" t="e">
        <f>NA()</f>
        <v>#N/A</v>
      </c>
      <c r="C67" s="163">
        <f>IF(ISNUMBER('将来負担比率（分子）の構造'!I$53), IF('将来負担比率（分子）の構造'!I$53 &lt; 0, 0, '将来負担比率（分子）の構造'!I$53), NA())</f>
        <v>348</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1304</v>
      </c>
      <c r="C72" s="167">
        <f>基金残高に係る経年分析!G55</f>
        <v>1120</v>
      </c>
      <c r="D72" s="167">
        <f>基金残高に係る経年分析!H55</f>
        <v>1081</v>
      </c>
    </row>
    <row r="73" spans="1:16" x14ac:dyDescent="0.15">
      <c r="A73" s="166" t="s">
        <v>74</v>
      </c>
      <c r="B73" s="167">
        <f>基金残高に係る経年分析!F56</f>
        <v>73</v>
      </c>
      <c r="C73" s="167">
        <f>基金残高に係る経年分析!G56</f>
        <v>85</v>
      </c>
      <c r="D73" s="167">
        <f>基金残高に係る経年分析!H56</f>
        <v>94</v>
      </c>
    </row>
    <row r="74" spans="1:16" x14ac:dyDescent="0.15">
      <c r="A74" s="166" t="s">
        <v>75</v>
      </c>
      <c r="B74" s="167">
        <f>基金残高に係る経年分析!F57</f>
        <v>859</v>
      </c>
      <c r="C74" s="167">
        <f>基金残高に係る経年分析!G57</f>
        <v>1154</v>
      </c>
      <c r="D74" s="167">
        <f>基金残高に係る経年分析!H57</f>
        <v>1257</v>
      </c>
    </row>
  </sheetData>
  <sheetProtection algorithmName="SHA-512" hashValue="/m3uHAbRGOgfRfN7TKGOqWLLFwHCCkHHpI/FpQQZuWSardPd0Vda87+Yto/8YgTA/ryetBMKpPu+EYWtwe5ZOg==" saltValue="Ohu4uorQ8PpdvOYFEpd7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H55" sqref="H55:H5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789514</v>
      </c>
      <c r="S5" s="677"/>
      <c r="T5" s="677"/>
      <c r="U5" s="677"/>
      <c r="V5" s="677"/>
      <c r="W5" s="677"/>
      <c r="X5" s="677"/>
      <c r="Y5" s="702"/>
      <c r="Z5" s="715">
        <v>14</v>
      </c>
      <c r="AA5" s="715"/>
      <c r="AB5" s="715"/>
      <c r="AC5" s="715"/>
      <c r="AD5" s="716">
        <v>789514</v>
      </c>
      <c r="AE5" s="716"/>
      <c r="AF5" s="716"/>
      <c r="AG5" s="716"/>
      <c r="AH5" s="716"/>
      <c r="AI5" s="716"/>
      <c r="AJ5" s="716"/>
      <c r="AK5" s="716"/>
      <c r="AL5" s="703">
        <v>26.2</v>
      </c>
      <c r="AM5" s="685"/>
      <c r="AN5" s="685"/>
      <c r="AO5" s="704"/>
      <c r="AP5" s="679" t="s">
        <v>216</v>
      </c>
      <c r="AQ5" s="680"/>
      <c r="AR5" s="680"/>
      <c r="AS5" s="680"/>
      <c r="AT5" s="680"/>
      <c r="AU5" s="680"/>
      <c r="AV5" s="680"/>
      <c r="AW5" s="680"/>
      <c r="AX5" s="680"/>
      <c r="AY5" s="680"/>
      <c r="AZ5" s="680"/>
      <c r="BA5" s="680"/>
      <c r="BB5" s="680"/>
      <c r="BC5" s="680"/>
      <c r="BD5" s="680"/>
      <c r="BE5" s="680"/>
      <c r="BF5" s="681"/>
      <c r="BG5" s="621">
        <v>773337</v>
      </c>
      <c r="BH5" s="622"/>
      <c r="BI5" s="622"/>
      <c r="BJ5" s="622"/>
      <c r="BK5" s="622"/>
      <c r="BL5" s="622"/>
      <c r="BM5" s="622"/>
      <c r="BN5" s="623"/>
      <c r="BO5" s="659">
        <v>98</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92141</v>
      </c>
      <c r="S6" s="622"/>
      <c r="T6" s="622"/>
      <c r="U6" s="622"/>
      <c r="V6" s="622"/>
      <c r="W6" s="622"/>
      <c r="X6" s="622"/>
      <c r="Y6" s="623"/>
      <c r="Z6" s="659">
        <v>1.6</v>
      </c>
      <c r="AA6" s="659"/>
      <c r="AB6" s="659"/>
      <c r="AC6" s="659"/>
      <c r="AD6" s="660">
        <v>92141</v>
      </c>
      <c r="AE6" s="660"/>
      <c r="AF6" s="660"/>
      <c r="AG6" s="660"/>
      <c r="AH6" s="660"/>
      <c r="AI6" s="660"/>
      <c r="AJ6" s="660"/>
      <c r="AK6" s="660"/>
      <c r="AL6" s="624">
        <v>3.1</v>
      </c>
      <c r="AM6" s="625"/>
      <c r="AN6" s="625"/>
      <c r="AO6" s="661"/>
      <c r="AP6" s="618" t="s">
        <v>221</v>
      </c>
      <c r="AQ6" s="619"/>
      <c r="AR6" s="619"/>
      <c r="AS6" s="619"/>
      <c r="AT6" s="619"/>
      <c r="AU6" s="619"/>
      <c r="AV6" s="619"/>
      <c r="AW6" s="619"/>
      <c r="AX6" s="619"/>
      <c r="AY6" s="619"/>
      <c r="AZ6" s="619"/>
      <c r="BA6" s="619"/>
      <c r="BB6" s="619"/>
      <c r="BC6" s="619"/>
      <c r="BD6" s="619"/>
      <c r="BE6" s="619"/>
      <c r="BF6" s="620"/>
      <c r="BG6" s="621">
        <v>773337</v>
      </c>
      <c r="BH6" s="622"/>
      <c r="BI6" s="622"/>
      <c r="BJ6" s="622"/>
      <c r="BK6" s="622"/>
      <c r="BL6" s="622"/>
      <c r="BM6" s="622"/>
      <c r="BN6" s="623"/>
      <c r="BO6" s="659">
        <v>98</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69128</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69128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196</v>
      </c>
      <c r="S7" s="622"/>
      <c r="T7" s="622"/>
      <c r="U7" s="622"/>
      <c r="V7" s="622"/>
      <c r="W7" s="622"/>
      <c r="X7" s="622"/>
      <c r="Y7" s="623"/>
      <c r="Z7" s="659">
        <v>0</v>
      </c>
      <c r="AA7" s="659"/>
      <c r="AB7" s="659"/>
      <c r="AC7" s="659"/>
      <c r="AD7" s="660">
        <v>196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242691</v>
      </c>
      <c r="BH7" s="622"/>
      <c r="BI7" s="622"/>
      <c r="BJ7" s="622"/>
      <c r="BK7" s="622"/>
      <c r="BL7" s="622"/>
      <c r="BM7" s="622"/>
      <c r="BN7" s="623"/>
      <c r="BO7" s="659">
        <v>30.7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1233249</v>
      </c>
      <c r="CS7" s="622"/>
      <c r="CT7" s="622"/>
      <c r="CU7" s="622"/>
      <c r="CV7" s="622"/>
      <c r="CW7" s="622"/>
      <c r="CX7" s="622"/>
      <c r="CY7" s="623"/>
      <c r="CZ7" s="659">
        <v>22.4</v>
      </c>
      <c r="DA7" s="659"/>
      <c r="DB7" s="659"/>
      <c r="DC7" s="659"/>
      <c r="DD7" s="627">
        <v>90085</v>
      </c>
      <c r="DE7" s="622"/>
      <c r="DF7" s="622"/>
      <c r="DG7" s="622"/>
      <c r="DH7" s="622"/>
      <c r="DI7" s="622"/>
      <c r="DJ7" s="622"/>
      <c r="DK7" s="622"/>
      <c r="DL7" s="622"/>
      <c r="DM7" s="622"/>
      <c r="DN7" s="622"/>
      <c r="DO7" s="622"/>
      <c r="DP7" s="623"/>
      <c r="DQ7" s="627">
        <v>922693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3118</v>
      </c>
      <c r="S8" s="622"/>
      <c r="T8" s="622"/>
      <c r="U8" s="622"/>
      <c r="V8" s="622"/>
      <c r="W8" s="622"/>
      <c r="X8" s="622"/>
      <c r="Y8" s="623"/>
      <c r="Z8" s="659">
        <v>0.1</v>
      </c>
      <c r="AA8" s="659"/>
      <c r="AB8" s="659"/>
      <c r="AC8" s="659"/>
      <c r="AD8" s="660">
        <v>3118</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9690</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1323304</v>
      </c>
      <c r="CS8" s="622"/>
      <c r="CT8" s="622"/>
      <c r="CU8" s="622"/>
      <c r="CV8" s="622"/>
      <c r="CW8" s="622"/>
      <c r="CX8" s="622"/>
      <c r="CY8" s="623"/>
      <c r="CZ8" s="659">
        <v>24.1</v>
      </c>
      <c r="DA8" s="659"/>
      <c r="DB8" s="659"/>
      <c r="DC8" s="659"/>
      <c r="DD8" s="627">
        <v>463568</v>
      </c>
      <c r="DE8" s="622"/>
      <c r="DF8" s="622"/>
      <c r="DG8" s="622"/>
      <c r="DH8" s="622"/>
      <c r="DI8" s="622"/>
      <c r="DJ8" s="622"/>
      <c r="DK8" s="622"/>
      <c r="DL8" s="622"/>
      <c r="DM8" s="622"/>
      <c r="DN8" s="622"/>
      <c r="DO8" s="622"/>
      <c r="DP8" s="623"/>
      <c r="DQ8" s="627">
        <v>599702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4013</v>
      </c>
      <c r="S9" s="622"/>
      <c r="T9" s="622"/>
      <c r="U9" s="622"/>
      <c r="V9" s="622"/>
      <c r="W9" s="622"/>
      <c r="X9" s="622"/>
      <c r="Y9" s="623"/>
      <c r="Z9" s="659">
        <v>0.1</v>
      </c>
      <c r="AA9" s="659"/>
      <c r="AB9" s="659"/>
      <c r="AC9" s="659"/>
      <c r="AD9" s="660">
        <v>4013</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201413</v>
      </c>
      <c r="BH9" s="622"/>
      <c r="BI9" s="622"/>
      <c r="BJ9" s="622"/>
      <c r="BK9" s="622"/>
      <c r="BL9" s="622"/>
      <c r="BM9" s="622"/>
      <c r="BN9" s="623"/>
      <c r="BO9" s="659">
        <v>25.5</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305107</v>
      </c>
      <c r="CS9" s="622"/>
      <c r="CT9" s="622"/>
      <c r="CU9" s="622"/>
      <c r="CV9" s="622"/>
      <c r="CW9" s="622"/>
      <c r="CX9" s="622"/>
      <c r="CY9" s="623"/>
      <c r="CZ9" s="659">
        <v>5.6</v>
      </c>
      <c r="DA9" s="659"/>
      <c r="DB9" s="659"/>
      <c r="DC9" s="659"/>
      <c r="DD9" s="627">
        <v>4119</v>
      </c>
      <c r="DE9" s="622"/>
      <c r="DF9" s="622"/>
      <c r="DG9" s="622"/>
      <c r="DH9" s="622"/>
      <c r="DI9" s="622"/>
      <c r="DJ9" s="622"/>
      <c r="DK9" s="622"/>
      <c r="DL9" s="622"/>
      <c r="DM9" s="622"/>
      <c r="DN9" s="622"/>
      <c r="DO9" s="622"/>
      <c r="DP9" s="623"/>
      <c r="DQ9" s="627">
        <v>255966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16705</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133182</v>
      </c>
      <c r="S11" s="622"/>
      <c r="T11" s="622"/>
      <c r="U11" s="622"/>
      <c r="V11" s="622"/>
      <c r="W11" s="622"/>
      <c r="X11" s="622"/>
      <c r="Y11" s="623"/>
      <c r="Z11" s="624">
        <v>2.4</v>
      </c>
      <c r="AA11" s="625"/>
      <c r="AB11" s="625"/>
      <c r="AC11" s="626"/>
      <c r="AD11" s="627">
        <v>133182</v>
      </c>
      <c r="AE11" s="622"/>
      <c r="AF11" s="622"/>
      <c r="AG11" s="622"/>
      <c r="AH11" s="622"/>
      <c r="AI11" s="622"/>
      <c r="AJ11" s="622"/>
      <c r="AK11" s="623"/>
      <c r="AL11" s="624">
        <v>4.4000000000000004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14883</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914688</v>
      </c>
      <c r="CS11" s="622"/>
      <c r="CT11" s="622"/>
      <c r="CU11" s="622"/>
      <c r="CV11" s="622"/>
      <c r="CW11" s="622"/>
      <c r="CX11" s="622"/>
      <c r="CY11" s="623"/>
      <c r="CZ11" s="659">
        <v>16.600000000000001</v>
      </c>
      <c r="DA11" s="659"/>
      <c r="DB11" s="659"/>
      <c r="DC11" s="659"/>
      <c r="DD11" s="627">
        <v>440109</v>
      </c>
      <c r="DE11" s="622"/>
      <c r="DF11" s="622"/>
      <c r="DG11" s="622"/>
      <c r="DH11" s="622"/>
      <c r="DI11" s="622"/>
      <c r="DJ11" s="622"/>
      <c r="DK11" s="622"/>
      <c r="DL11" s="622"/>
      <c r="DM11" s="622"/>
      <c r="DN11" s="622"/>
      <c r="DO11" s="622"/>
      <c r="DP11" s="623"/>
      <c r="DQ11" s="627">
        <v>433729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12432</v>
      </c>
      <c r="S12" s="622"/>
      <c r="T12" s="622"/>
      <c r="U12" s="622"/>
      <c r="V12" s="622"/>
      <c r="W12" s="622"/>
      <c r="X12" s="622"/>
      <c r="Y12" s="623"/>
      <c r="Z12" s="659">
        <v>0.2</v>
      </c>
      <c r="AA12" s="659"/>
      <c r="AB12" s="659"/>
      <c r="AC12" s="659"/>
      <c r="AD12" s="660">
        <v>12432</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463570</v>
      </c>
      <c r="BH12" s="622"/>
      <c r="BI12" s="622"/>
      <c r="BJ12" s="622"/>
      <c r="BK12" s="622"/>
      <c r="BL12" s="622"/>
      <c r="BM12" s="622"/>
      <c r="BN12" s="623"/>
      <c r="BO12" s="659">
        <v>58.7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37522</v>
      </c>
      <c r="CS12" s="622"/>
      <c r="CT12" s="622"/>
      <c r="CU12" s="622"/>
      <c r="CV12" s="622"/>
      <c r="CW12" s="622"/>
      <c r="CX12" s="622"/>
      <c r="CY12" s="623"/>
      <c r="CZ12" s="659">
        <v>0.7</v>
      </c>
      <c r="DA12" s="659"/>
      <c r="DB12" s="659"/>
      <c r="DC12" s="659"/>
      <c r="DD12" s="627" t="s">
        <v>122</v>
      </c>
      <c r="DE12" s="622"/>
      <c r="DF12" s="622"/>
      <c r="DG12" s="622"/>
      <c r="DH12" s="622"/>
      <c r="DI12" s="622"/>
      <c r="DJ12" s="622"/>
      <c r="DK12" s="622"/>
      <c r="DL12" s="622"/>
      <c r="DM12" s="622"/>
      <c r="DN12" s="622"/>
      <c r="DO12" s="622"/>
      <c r="DP12" s="623"/>
      <c r="DQ12" s="627">
        <v>31507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446794</v>
      </c>
      <c r="BH13" s="622"/>
      <c r="BI13" s="622"/>
      <c r="BJ13" s="622"/>
      <c r="BK13" s="622"/>
      <c r="BL13" s="622"/>
      <c r="BM13" s="622"/>
      <c r="BN13" s="623"/>
      <c r="BO13" s="659">
        <v>56.6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462258</v>
      </c>
      <c r="CS13" s="622"/>
      <c r="CT13" s="622"/>
      <c r="CU13" s="622"/>
      <c r="CV13" s="622"/>
      <c r="CW13" s="622"/>
      <c r="CX13" s="622"/>
      <c r="CY13" s="623"/>
      <c r="CZ13" s="659">
        <v>8.4</v>
      </c>
      <c r="DA13" s="659"/>
      <c r="DB13" s="659"/>
      <c r="DC13" s="659"/>
      <c r="DD13" s="627">
        <v>329364</v>
      </c>
      <c r="DE13" s="622"/>
      <c r="DF13" s="622"/>
      <c r="DG13" s="622"/>
      <c r="DH13" s="622"/>
      <c r="DI13" s="622"/>
      <c r="DJ13" s="622"/>
      <c r="DK13" s="622"/>
      <c r="DL13" s="622"/>
      <c r="DM13" s="622"/>
      <c r="DN13" s="622"/>
      <c r="DO13" s="622"/>
      <c r="DP13" s="623"/>
      <c r="DQ13" s="627">
        <v>187544</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24003</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263716</v>
      </c>
      <c r="CS14" s="622"/>
      <c r="CT14" s="622"/>
      <c r="CU14" s="622"/>
      <c r="CV14" s="622"/>
      <c r="CW14" s="622"/>
      <c r="CX14" s="622"/>
      <c r="CY14" s="623"/>
      <c r="CZ14" s="659">
        <v>4.8</v>
      </c>
      <c r="DA14" s="659"/>
      <c r="DB14" s="659"/>
      <c r="DC14" s="659"/>
      <c r="DD14" s="627">
        <v>37922</v>
      </c>
      <c r="DE14" s="622"/>
      <c r="DF14" s="622"/>
      <c r="DG14" s="622"/>
      <c r="DH14" s="622"/>
      <c r="DI14" s="622"/>
      <c r="DJ14" s="622"/>
      <c r="DK14" s="622"/>
      <c r="DL14" s="622"/>
      <c r="DM14" s="622"/>
      <c r="DN14" s="622"/>
      <c r="DO14" s="622"/>
      <c r="DP14" s="623"/>
      <c r="DQ14" s="627">
        <v>226616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7676</v>
      </c>
      <c r="S15" s="622"/>
      <c r="T15" s="622"/>
      <c r="U15" s="622"/>
      <c r="V15" s="622"/>
      <c r="W15" s="622"/>
      <c r="X15" s="622"/>
      <c r="Y15" s="623"/>
      <c r="Z15" s="659">
        <v>0.1</v>
      </c>
      <c r="AA15" s="659"/>
      <c r="AB15" s="659"/>
      <c r="AC15" s="659"/>
      <c r="AD15" s="660">
        <v>7676</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43073</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535006</v>
      </c>
      <c r="CS15" s="622"/>
      <c r="CT15" s="622"/>
      <c r="CU15" s="622"/>
      <c r="CV15" s="622"/>
      <c r="CW15" s="622"/>
      <c r="CX15" s="622"/>
      <c r="CY15" s="623"/>
      <c r="CZ15" s="659">
        <v>9.6999999999999993</v>
      </c>
      <c r="DA15" s="659"/>
      <c r="DB15" s="659"/>
      <c r="DC15" s="659"/>
      <c r="DD15" s="627">
        <v>39256</v>
      </c>
      <c r="DE15" s="622"/>
      <c r="DF15" s="622"/>
      <c r="DG15" s="622"/>
      <c r="DH15" s="622"/>
      <c r="DI15" s="622"/>
      <c r="DJ15" s="622"/>
      <c r="DK15" s="622"/>
      <c r="DL15" s="622"/>
      <c r="DM15" s="622"/>
      <c r="DN15" s="622"/>
      <c r="DO15" s="622"/>
      <c r="DP15" s="623"/>
      <c r="DQ15" s="627">
        <v>476772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10974</v>
      </c>
      <c r="S16" s="622"/>
      <c r="T16" s="622"/>
      <c r="U16" s="622"/>
      <c r="V16" s="622"/>
      <c r="W16" s="622"/>
      <c r="X16" s="622"/>
      <c r="Y16" s="623"/>
      <c r="Z16" s="659">
        <v>0.2</v>
      </c>
      <c r="AA16" s="659"/>
      <c r="AB16" s="659"/>
      <c r="AC16" s="659"/>
      <c r="AD16" s="660">
        <v>10974</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200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200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25720</v>
      </c>
      <c r="S17" s="622"/>
      <c r="T17" s="622"/>
      <c r="U17" s="622"/>
      <c r="V17" s="622"/>
      <c r="W17" s="622"/>
      <c r="X17" s="622"/>
      <c r="Y17" s="623"/>
      <c r="Z17" s="659">
        <v>0.5</v>
      </c>
      <c r="AA17" s="659"/>
      <c r="AB17" s="659"/>
      <c r="AC17" s="659"/>
      <c r="AD17" s="660">
        <v>25720</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349949</v>
      </c>
      <c r="CS17" s="622"/>
      <c r="CT17" s="622"/>
      <c r="CU17" s="622"/>
      <c r="CV17" s="622"/>
      <c r="CW17" s="622"/>
      <c r="CX17" s="622"/>
      <c r="CY17" s="623"/>
      <c r="CZ17" s="659">
        <v>6.4</v>
      </c>
      <c r="DA17" s="659"/>
      <c r="DB17" s="659"/>
      <c r="DC17" s="659"/>
      <c r="DD17" s="627" t="s">
        <v>122</v>
      </c>
      <c r="DE17" s="622"/>
      <c r="DF17" s="622"/>
      <c r="DG17" s="622"/>
      <c r="DH17" s="622"/>
      <c r="DI17" s="622"/>
      <c r="DJ17" s="622"/>
      <c r="DK17" s="622"/>
      <c r="DL17" s="622"/>
      <c r="DM17" s="622"/>
      <c r="DN17" s="622"/>
      <c r="DO17" s="622"/>
      <c r="DP17" s="623"/>
      <c r="DQ17" s="627">
        <v>349949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3188</v>
      </c>
      <c r="S18" s="622"/>
      <c r="T18" s="622"/>
      <c r="U18" s="622"/>
      <c r="V18" s="622"/>
      <c r="W18" s="622"/>
      <c r="X18" s="622"/>
      <c r="Y18" s="623"/>
      <c r="Z18" s="659">
        <v>0.1</v>
      </c>
      <c r="AA18" s="659"/>
      <c r="AB18" s="659"/>
      <c r="AC18" s="659"/>
      <c r="AD18" s="660">
        <v>3188</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21513</v>
      </c>
      <c r="S19" s="622"/>
      <c r="T19" s="622"/>
      <c r="U19" s="622"/>
      <c r="V19" s="622"/>
      <c r="W19" s="622"/>
      <c r="X19" s="622"/>
      <c r="Y19" s="623"/>
      <c r="Z19" s="659">
        <v>0.4</v>
      </c>
      <c r="AA19" s="659"/>
      <c r="AB19" s="659"/>
      <c r="AC19" s="659"/>
      <c r="AD19" s="660">
        <v>21513</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16177</v>
      </c>
      <c r="BH19" s="622"/>
      <c r="BI19" s="622"/>
      <c r="BJ19" s="622"/>
      <c r="BK19" s="622"/>
      <c r="BL19" s="622"/>
      <c r="BM19" s="622"/>
      <c r="BN19" s="623"/>
      <c r="BO19" s="659">
        <v>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1019</v>
      </c>
      <c r="S20" s="622"/>
      <c r="T20" s="622"/>
      <c r="U20" s="622"/>
      <c r="V20" s="622"/>
      <c r="W20" s="622"/>
      <c r="X20" s="622"/>
      <c r="Y20" s="623"/>
      <c r="Z20" s="659">
        <v>0</v>
      </c>
      <c r="AA20" s="659"/>
      <c r="AB20" s="659"/>
      <c r="AC20" s="659"/>
      <c r="AD20" s="660">
        <v>1019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16177</v>
      </c>
      <c r="BH20" s="622"/>
      <c r="BI20" s="622"/>
      <c r="BJ20" s="622"/>
      <c r="BK20" s="622"/>
      <c r="BL20" s="622"/>
      <c r="BM20" s="622"/>
      <c r="BN20" s="623"/>
      <c r="BO20" s="659">
        <v>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5494137</v>
      </c>
      <c r="CS20" s="622"/>
      <c r="CT20" s="622"/>
      <c r="CU20" s="622"/>
      <c r="CV20" s="622"/>
      <c r="CW20" s="622"/>
      <c r="CX20" s="622"/>
      <c r="CY20" s="623"/>
      <c r="CZ20" s="659">
        <v>100</v>
      </c>
      <c r="DA20" s="659"/>
      <c r="DB20" s="659"/>
      <c r="DC20" s="659"/>
      <c r="DD20" s="627">
        <v>1404423</v>
      </c>
      <c r="DE20" s="622"/>
      <c r="DF20" s="622"/>
      <c r="DG20" s="622"/>
      <c r="DH20" s="622"/>
      <c r="DI20" s="622"/>
      <c r="DJ20" s="622"/>
      <c r="DK20" s="622"/>
      <c r="DL20" s="622"/>
      <c r="DM20" s="622"/>
      <c r="DN20" s="622"/>
      <c r="DO20" s="622"/>
      <c r="DP20" s="623"/>
      <c r="DQ20" s="627">
        <v>3553816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2052705</v>
      </c>
      <c r="S21" s="622"/>
      <c r="T21" s="622"/>
      <c r="U21" s="622"/>
      <c r="V21" s="622"/>
      <c r="W21" s="622"/>
      <c r="X21" s="622"/>
      <c r="Y21" s="623"/>
      <c r="Z21" s="659">
        <v>36.4</v>
      </c>
      <c r="AA21" s="659"/>
      <c r="AB21" s="659"/>
      <c r="AC21" s="659"/>
      <c r="AD21" s="660">
        <v>1905859</v>
      </c>
      <c r="AE21" s="660"/>
      <c r="AF21" s="660"/>
      <c r="AG21" s="660"/>
      <c r="AH21" s="660"/>
      <c r="AI21" s="660"/>
      <c r="AJ21" s="660"/>
      <c r="AK21" s="660"/>
      <c r="AL21" s="624">
        <v>63.2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16177</v>
      </c>
      <c r="BH21" s="622"/>
      <c r="BI21" s="622"/>
      <c r="BJ21" s="622"/>
      <c r="BK21" s="622"/>
      <c r="BL21" s="622"/>
      <c r="BM21" s="622"/>
      <c r="BN21" s="623"/>
      <c r="BO21" s="659">
        <v>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1905859</v>
      </c>
      <c r="S22" s="622"/>
      <c r="T22" s="622"/>
      <c r="U22" s="622"/>
      <c r="V22" s="622"/>
      <c r="W22" s="622"/>
      <c r="X22" s="622"/>
      <c r="Y22" s="623"/>
      <c r="Z22" s="659">
        <v>33.799999999999997</v>
      </c>
      <c r="AA22" s="659"/>
      <c r="AB22" s="659"/>
      <c r="AC22" s="659"/>
      <c r="AD22" s="660">
        <v>1905859</v>
      </c>
      <c r="AE22" s="660"/>
      <c r="AF22" s="660"/>
      <c r="AG22" s="660"/>
      <c r="AH22" s="660"/>
      <c r="AI22" s="660"/>
      <c r="AJ22" s="660"/>
      <c r="AK22" s="660"/>
      <c r="AL22" s="624">
        <v>63.2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141064</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5782</v>
      </c>
      <c r="S24" s="622"/>
      <c r="T24" s="622"/>
      <c r="U24" s="622"/>
      <c r="V24" s="622"/>
      <c r="W24" s="622"/>
      <c r="X24" s="622"/>
      <c r="Y24" s="623"/>
      <c r="Z24" s="659">
        <v>0.1</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1580718</v>
      </c>
      <c r="CS24" s="677"/>
      <c r="CT24" s="677"/>
      <c r="CU24" s="677"/>
      <c r="CV24" s="677"/>
      <c r="CW24" s="677"/>
      <c r="CX24" s="677"/>
      <c r="CY24" s="702"/>
      <c r="CZ24" s="703">
        <v>28.8</v>
      </c>
      <c r="DA24" s="685"/>
      <c r="DB24" s="685"/>
      <c r="DC24" s="705"/>
      <c r="DD24" s="701">
        <v>1356487</v>
      </c>
      <c r="DE24" s="677"/>
      <c r="DF24" s="677"/>
      <c r="DG24" s="677"/>
      <c r="DH24" s="677"/>
      <c r="DI24" s="677"/>
      <c r="DJ24" s="677"/>
      <c r="DK24" s="702"/>
      <c r="DL24" s="701">
        <v>1242811</v>
      </c>
      <c r="DM24" s="677"/>
      <c r="DN24" s="677"/>
      <c r="DO24" s="677"/>
      <c r="DP24" s="677"/>
      <c r="DQ24" s="677"/>
      <c r="DR24" s="677"/>
      <c r="DS24" s="677"/>
      <c r="DT24" s="677"/>
      <c r="DU24" s="677"/>
      <c r="DV24" s="702"/>
      <c r="DW24" s="703">
        <v>41.2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3131671</v>
      </c>
      <c r="S25" s="622"/>
      <c r="T25" s="622"/>
      <c r="U25" s="622"/>
      <c r="V25" s="622"/>
      <c r="W25" s="622"/>
      <c r="X25" s="622"/>
      <c r="Y25" s="623"/>
      <c r="Z25" s="659">
        <v>55.6</v>
      </c>
      <c r="AA25" s="659"/>
      <c r="AB25" s="659"/>
      <c r="AC25" s="659"/>
      <c r="AD25" s="660">
        <v>2984825</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901373</v>
      </c>
      <c r="CS25" s="634"/>
      <c r="CT25" s="634"/>
      <c r="CU25" s="634"/>
      <c r="CV25" s="634"/>
      <c r="CW25" s="634"/>
      <c r="CX25" s="634"/>
      <c r="CY25" s="635"/>
      <c r="CZ25" s="624">
        <v>16.399999999999999</v>
      </c>
      <c r="DA25" s="636"/>
      <c r="DB25" s="636"/>
      <c r="DC25" s="637"/>
      <c r="DD25" s="627">
        <v>867063</v>
      </c>
      <c r="DE25" s="634"/>
      <c r="DF25" s="634"/>
      <c r="DG25" s="634"/>
      <c r="DH25" s="634"/>
      <c r="DI25" s="634"/>
      <c r="DJ25" s="634"/>
      <c r="DK25" s="635"/>
      <c r="DL25" s="627">
        <v>832907</v>
      </c>
      <c r="DM25" s="634"/>
      <c r="DN25" s="634"/>
      <c r="DO25" s="634"/>
      <c r="DP25" s="634"/>
      <c r="DQ25" s="634"/>
      <c r="DR25" s="634"/>
      <c r="DS25" s="634"/>
      <c r="DT25" s="634"/>
      <c r="DU25" s="634"/>
      <c r="DV25" s="635"/>
      <c r="DW25" s="624">
        <v>27.6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555</v>
      </c>
      <c r="S26" s="622"/>
      <c r="T26" s="622"/>
      <c r="U26" s="622"/>
      <c r="V26" s="622"/>
      <c r="W26" s="622"/>
      <c r="X26" s="622"/>
      <c r="Y26" s="623"/>
      <c r="Z26" s="659">
        <v>0</v>
      </c>
      <c r="AA26" s="659"/>
      <c r="AB26" s="659"/>
      <c r="AC26" s="659"/>
      <c r="AD26" s="660">
        <v>555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473129</v>
      </c>
      <c r="CS26" s="622"/>
      <c r="CT26" s="622"/>
      <c r="CU26" s="622"/>
      <c r="CV26" s="622"/>
      <c r="CW26" s="622"/>
      <c r="CX26" s="622"/>
      <c r="CY26" s="623"/>
      <c r="CZ26" s="624">
        <v>8.6</v>
      </c>
      <c r="DA26" s="636"/>
      <c r="DB26" s="636"/>
      <c r="DC26" s="637"/>
      <c r="DD26" s="627">
        <v>461557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12423</v>
      </c>
      <c r="S27" s="622"/>
      <c r="T27" s="622"/>
      <c r="U27" s="622"/>
      <c r="V27" s="622"/>
      <c r="W27" s="622"/>
      <c r="X27" s="622"/>
      <c r="Y27" s="623"/>
      <c r="Z27" s="659">
        <v>0.2</v>
      </c>
      <c r="AA27" s="659"/>
      <c r="AB27" s="659"/>
      <c r="AC27" s="659"/>
      <c r="AD27" s="660">
        <v>2077</v>
      </c>
      <c r="AE27" s="660"/>
      <c r="AF27" s="660"/>
      <c r="AG27" s="660"/>
      <c r="AH27" s="660"/>
      <c r="AI27" s="660"/>
      <c r="AJ27" s="660"/>
      <c r="AK27" s="660"/>
      <c r="AL27" s="624">
        <v>0.1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789514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329396</v>
      </c>
      <c r="CS27" s="634"/>
      <c r="CT27" s="634"/>
      <c r="CU27" s="634"/>
      <c r="CV27" s="634"/>
      <c r="CW27" s="634"/>
      <c r="CX27" s="634"/>
      <c r="CY27" s="635"/>
      <c r="CZ27" s="624">
        <v>6</v>
      </c>
      <c r="DA27" s="636"/>
      <c r="DB27" s="636"/>
      <c r="DC27" s="637"/>
      <c r="DD27" s="627">
        <v>139475</v>
      </c>
      <c r="DE27" s="634"/>
      <c r="DF27" s="634"/>
      <c r="DG27" s="634"/>
      <c r="DH27" s="634"/>
      <c r="DI27" s="634"/>
      <c r="DJ27" s="634"/>
      <c r="DK27" s="635"/>
      <c r="DL27" s="627">
        <v>59955</v>
      </c>
      <c r="DM27" s="634"/>
      <c r="DN27" s="634"/>
      <c r="DO27" s="634"/>
      <c r="DP27" s="634"/>
      <c r="DQ27" s="634"/>
      <c r="DR27" s="634"/>
      <c r="DS27" s="634"/>
      <c r="DT27" s="634"/>
      <c r="DU27" s="634"/>
      <c r="DV27" s="635"/>
      <c r="DW27" s="624">
        <v>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14857</v>
      </c>
      <c r="S28" s="622"/>
      <c r="T28" s="622"/>
      <c r="U28" s="622"/>
      <c r="V28" s="622"/>
      <c r="W28" s="622"/>
      <c r="X28" s="622"/>
      <c r="Y28" s="623"/>
      <c r="Z28" s="659">
        <v>0.3</v>
      </c>
      <c r="AA28" s="659"/>
      <c r="AB28" s="659"/>
      <c r="AC28" s="659"/>
      <c r="AD28" s="660">
        <v>11733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349949</v>
      </c>
      <c r="CS28" s="622"/>
      <c r="CT28" s="622"/>
      <c r="CU28" s="622"/>
      <c r="CV28" s="622"/>
      <c r="CW28" s="622"/>
      <c r="CX28" s="622"/>
      <c r="CY28" s="623"/>
      <c r="CZ28" s="624">
        <v>6.4</v>
      </c>
      <c r="DA28" s="636"/>
      <c r="DB28" s="636"/>
      <c r="DC28" s="637"/>
      <c r="DD28" s="627">
        <v>349949</v>
      </c>
      <c r="DE28" s="622"/>
      <c r="DF28" s="622"/>
      <c r="DG28" s="622"/>
      <c r="DH28" s="622"/>
      <c r="DI28" s="622"/>
      <c r="DJ28" s="622"/>
      <c r="DK28" s="623"/>
      <c r="DL28" s="627">
        <v>349949</v>
      </c>
      <c r="DM28" s="622"/>
      <c r="DN28" s="622"/>
      <c r="DO28" s="622"/>
      <c r="DP28" s="622"/>
      <c r="DQ28" s="622"/>
      <c r="DR28" s="622"/>
      <c r="DS28" s="622"/>
      <c r="DT28" s="622"/>
      <c r="DU28" s="622"/>
      <c r="DV28" s="623"/>
      <c r="DW28" s="624">
        <v>11.6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3222</v>
      </c>
      <c r="S29" s="622"/>
      <c r="T29" s="622"/>
      <c r="U29" s="622"/>
      <c r="V29" s="622"/>
      <c r="W29" s="622"/>
      <c r="X29" s="622"/>
      <c r="Y29" s="623"/>
      <c r="Z29" s="659">
        <v>0.1</v>
      </c>
      <c r="AA29" s="659"/>
      <c r="AB29" s="659"/>
      <c r="AC29" s="659"/>
      <c r="AD29" s="660">
        <v>108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349949</v>
      </c>
      <c r="CS29" s="634"/>
      <c r="CT29" s="634"/>
      <c r="CU29" s="634"/>
      <c r="CV29" s="634"/>
      <c r="CW29" s="634"/>
      <c r="CX29" s="634"/>
      <c r="CY29" s="635"/>
      <c r="CZ29" s="624">
        <v>6.4</v>
      </c>
      <c r="DA29" s="636"/>
      <c r="DB29" s="636"/>
      <c r="DC29" s="637"/>
      <c r="DD29" s="627">
        <v>349949</v>
      </c>
      <c r="DE29" s="634"/>
      <c r="DF29" s="634"/>
      <c r="DG29" s="634"/>
      <c r="DH29" s="634"/>
      <c r="DI29" s="634"/>
      <c r="DJ29" s="634"/>
      <c r="DK29" s="635"/>
      <c r="DL29" s="627">
        <v>349949</v>
      </c>
      <c r="DM29" s="634"/>
      <c r="DN29" s="634"/>
      <c r="DO29" s="634"/>
      <c r="DP29" s="634"/>
      <c r="DQ29" s="634"/>
      <c r="DR29" s="634"/>
      <c r="DS29" s="634"/>
      <c r="DT29" s="634"/>
      <c r="DU29" s="634"/>
      <c r="DV29" s="635"/>
      <c r="DW29" s="624">
        <v>11.6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365863</v>
      </c>
      <c r="S30" s="622"/>
      <c r="T30" s="622"/>
      <c r="U30" s="622"/>
      <c r="V30" s="622"/>
      <c r="W30" s="622"/>
      <c r="X30" s="622"/>
      <c r="Y30" s="623"/>
      <c r="Z30" s="659">
        <v>6.5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331227</v>
      </c>
      <c r="CS30" s="622"/>
      <c r="CT30" s="622"/>
      <c r="CU30" s="622"/>
      <c r="CV30" s="622"/>
      <c r="CW30" s="622"/>
      <c r="CX30" s="622"/>
      <c r="CY30" s="623"/>
      <c r="CZ30" s="624">
        <v>6</v>
      </c>
      <c r="DA30" s="636"/>
      <c r="DB30" s="636"/>
      <c r="DC30" s="637"/>
      <c r="DD30" s="627">
        <v>331227</v>
      </c>
      <c r="DE30" s="622"/>
      <c r="DF30" s="622"/>
      <c r="DG30" s="622"/>
      <c r="DH30" s="622"/>
      <c r="DI30" s="622"/>
      <c r="DJ30" s="622"/>
      <c r="DK30" s="623"/>
      <c r="DL30" s="627">
        <v>331227</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7612</v>
      </c>
      <c r="S31" s="622"/>
      <c r="T31" s="622"/>
      <c r="U31" s="622"/>
      <c r="V31" s="622"/>
      <c r="W31" s="622"/>
      <c r="X31" s="622"/>
      <c r="Y31" s="623"/>
      <c r="Z31" s="659">
        <v>0.1</v>
      </c>
      <c r="AA31" s="659"/>
      <c r="AB31" s="659"/>
      <c r="AC31" s="659"/>
      <c r="AD31" s="660">
        <v>7612</v>
      </c>
      <c r="AE31" s="660"/>
      <c r="AF31" s="660"/>
      <c r="AG31" s="660"/>
      <c r="AH31" s="660"/>
      <c r="AI31" s="660"/>
      <c r="AJ31" s="660"/>
      <c r="AK31" s="660"/>
      <c r="AL31" s="624">
        <v>0.3</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89</v>
      </c>
      <c r="BN31" s="684"/>
      <c r="BO31" s="684"/>
      <c r="BP31" s="684"/>
      <c r="BQ31" s="686"/>
      <c r="BR31" s="683">
        <v>99.1</v>
      </c>
      <c r="BS31" s="684"/>
      <c r="BT31" s="684"/>
      <c r="BU31" s="684"/>
      <c r="BV31" s="684"/>
      <c r="BW31" s="684"/>
      <c r="BX31" s="685">
        <v>88.3</v>
      </c>
      <c r="BY31" s="684"/>
      <c r="BZ31" s="684"/>
      <c r="CA31" s="684"/>
      <c r="CB31" s="686"/>
      <c r="CD31" s="642"/>
      <c r="CE31" s="643"/>
      <c r="CF31" s="618" t="s">
        <v>300</v>
      </c>
      <c r="CG31" s="619"/>
      <c r="CH31" s="619"/>
      <c r="CI31" s="619"/>
      <c r="CJ31" s="619"/>
      <c r="CK31" s="619"/>
      <c r="CL31" s="619"/>
      <c r="CM31" s="619"/>
      <c r="CN31" s="619"/>
      <c r="CO31" s="619"/>
      <c r="CP31" s="619"/>
      <c r="CQ31" s="620"/>
      <c r="CR31" s="621">
        <v>18722</v>
      </c>
      <c r="CS31" s="634"/>
      <c r="CT31" s="634"/>
      <c r="CU31" s="634"/>
      <c r="CV31" s="634"/>
      <c r="CW31" s="634"/>
      <c r="CX31" s="634"/>
      <c r="CY31" s="635"/>
      <c r="CZ31" s="624">
        <v>0.3</v>
      </c>
      <c r="DA31" s="636"/>
      <c r="DB31" s="636"/>
      <c r="DC31" s="637"/>
      <c r="DD31" s="627">
        <v>18722</v>
      </c>
      <c r="DE31" s="634"/>
      <c r="DF31" s="634"/>
      <c r="DG31" s="634"/>
      <c r="DH31" s="634"/>
      <c r="DI31" s="634"/>
      <c r="DJ31" s="634"/>
      <c r="DK31" s="635"/>
      <c r="DL31" s="627">
        <v>18722</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468904</v>
      </c>
      <c r="S32" s="622"/>
      <c r="T32" s="622"/>
      <c r="U32" s="622"/>
      <c r="V32" s="622"/>
      <c r="W32" s="622"/>
      <c r="X32" s="622"/>
      <c r="Y32" s="623"/>
      <c r="Z32" s="659">
        <v>8.3000000000000007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94.9</v>
      </c>
      <c r="BN32" s="634"/>
      <c r="BO32" s="634"/>
      <c r="BP32" s="634"/>
      <c r="BQ32" s="657"/>
      <c r="BR32" s="687">
        <v>98.9</v>
      </c>
      <c r="BS32" s="634"/>
      <c r="BT32" s="634"/>
      <c r="BU32" s="634"/>
      <c r="BV32" s="634"/>
      <c r="BW32" s="634"/>
      <c r="BX32" s="625">
        <v>94.7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5698</v>
      </c>
      <c r="S33" s="622"/>
      <c r="T33" s="622"/>
      <c r="U33" s="622"/>
      <c r="V33" s="622"/>
      <c r="W33" s="622"/>
      <c r="X33" s="622"/>
      <c r="Y33" s="623"/>
      <c r="Z33" s="659">
        <v>0.1</v>
      </c>
      <c r="AA33" s="659"/>
      <c r="AB33" s="659"/>
      <c r="AC33" s="659"/>
      <c r="AD33" s="660">
        <v>2414</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98.9</v>
      </c>
      <c r="BH33" s="606"/>
      <c r="BI33" s="606"/>
      <c r="BJ33" s="606"/>
      <c r="BK33" s="606"/>
      <c r="BL33" s="606"/>
      <c r="BM33" s="652">
        <v>84.5</v>
      </c>
      <c r="BN33" s="606"/>
      <c r="BO33" s="606"/>
      <c r="BP33" s="606"/>
      <c r="BQ33" s="669"/>
      <c r="BR33" s="682">
        <v>99.1</v>
      </c>
      <c r="BS33" s="606"/>
      <c r="BT33" s="606"/>
      <c r="BU33" s="606"/>
      <c r="BV33" s="606"/>
      <c r="BW33" s="606"/>
      <c r="BX33" s="652">
        <v>83.7</v>
      </c>
      <c r="BY33" s="606"/>
      <c r="BZ33" s="606"/>
      <c r="CA33" s="606"/>
      <c r="CB33" s="669"/>
      <c r="CD33" s="618" t="s">
        <v>307</v>
      </c>
      <c r="CE33" s="619"/>
      <c r="CF33" s="619"/>
      <c r="CG33" s="619"/>
      <c r="CH33" s="619"/>
      <c r="CI33" s="619"/>
      <c r="CJ33" s="619"/>
      <c r="CK33" s="619"/>
      <c r="CL33" s="619"/>
      <c r="CM33" s="619"/>
      <c r="CN33" s="619"/>
      <c r="CO33" s="619"/>
      <c r="CP33" s="619"/>
      <c r="CQ33" s="620"/>
      <c r="CR33" s="621">
        <v>2508796</v>
      </c>
      <c r="CS33" s="634"/>
      <c r="CT33" s="634"/>
      <c r="CU33" s="634"/>
      <c r="CV33" s="634"/>
      <c r="CW33" s="634"/>
      <c r="CX33" s="634"/>
      <c r="CY33" s="635"/>
      <c r="CZ33" s="624">
        <v>45.7</v>
      </c>
      <c r="DA33" s="636"/>
      <c r="DB33" s="636"/>
      <c r="DC33" s="637"/>
      <c r="DD33" s="627">
        <v>1976607</v>
      </c>
      <c r="DE33" s="634"/>
      <c r="DF33" s="634"/>
      <c r="DG33" s="634"/>
      <c r="DH33" s="634"/>
      <c r="DI33" s="634"/>
      <c r="DJ33" s="634"/>
      <c r="DK33" s="635"/>
      <c r="DL33" s="627">
        <v>1231822</v>
      </c>
      <c r="DM33" s="634"/>
      <c r="DN33" s="634"/>
      <c r="DO33" s="634"/>
      <c r="DP33" s="634"/>
      <c r="DQ33" s="634"/>
      <c r="DR33" s="634"/>
      <c r="DS33" s="634"/>
      <c r="DT33" s="634"/>
      <c r="DU33" s="634"/>
      <c r="DV33" s="635"/>
      <c r="DW33" s="624">
        <v>40.799999999999997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129254</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965171</v>
      </c>
      <c r="CS34" s="622"/>
      <c r="CT34" s="622"/>
      <c r="CU34" s="622"/>
      <c r="CV34" s="622"/>
      <c r="CW34" s="622"/>
      <c r="CX34" s="622"/>
      <c r="CY34" s="623"/>
      <c r="CZ34" s="624">
        <v>17.600000000000001</v>
      </c>
      <c r="DA34" s="636"/>
      <c r="DB34" s="636"/>
      <c r="DC34" s="637"/>
      <c r="DD34" s="627">
        <v>770877</v>
      </c>
      <c r="DE34" s="622"/>
      <c r="DF34" s="622"/>
      <c r="DG34" s="622"/>
      <c r="DH34" s="622"/>
      <c r="DI34" s="622"/>
      <c r="DJ34" s="622"/>
      <c r="DK34" s="623"/>
      <c r="DL34" s="627">
        <v>577987</v>
      </c>
      <c r="DM34" s="622"/>
      <c r="DN34" s="622"/>
      <c r="DO34" s="622"/>
      <c r="DP34" s="622"/>
      <c r="DQ34" s="622"/>
      <c r="DR34" s="622"/>
      <c r="DS34" s="622"/>
      <c r="DT34" s="622"/>
      <c r="DU34" s="622"/>
      <c r="DV34" s="623"/>
      <c r="DW34" s="624">
        <v>19.100000000000001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266484</v>
      </c>
      <c r="S35" s="622"/>
      <c r="T35" s="622"/>
      <c r="U35" s="622"/>
      <c r="V35" s="622"/>
      <c r="W35" s="622"/>
      <c r="X35" s="622"/>
      <c r="Y35" s="623"/>
      <c r="Z35" s="659">
        <v>4.7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102960</v>
      </c>
      <c r="CS35" s="634"/>
      <c r="CT35" s="634"/>
      <c r="CU35" s="634"/>
      <c r="CV35" s="634"/>
      <c r="CW35" s="634"/>
      <c r="CX35" s="634"/>
      <c r="CY35" s="635"/>
      <c r="CZ35" s="624">
        <v>1.9</v>
      </c>
      <c r="DA35" s="636"/>
      <c r="DB35" s="636"/>
      <c r="DC35" s="637"/>
      <c r="DD35" s="627">
        <v>81986</v>
      </c>
      <c r="DE35" s="634"/>
      <c r="DF35" s="634"/>
      <c r="DG35" s="634"/>
      <c r="DH35" s="634"/>
      <c r="DI35" s="634"/>
      <c r="DJ35" s="634"/>
      <c r="DK35" s="635"/>
      <c r="DL35" s="627">
        <v>74257</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245170</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511255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32862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880424</v>
      </c>
      <c r="CS36" s="622"/>
      <c r="CT36" s="622"/>
      <c r="CU36" s="622"/>
      <c r="CV36" s="622"/>
      <c r="CW36" s="622"/>
      <c r="CX36" s="622"/>
      <c r="CY36" s="623"/>
      <c r="CZ36" s="624">
        <v>16</v>
      </c>
      <c r="DA36" s="636"/>
      <c r="DB36" s="636"/>
      <c r="DC36" s="637"/>
      <c r="DD36" s="627">
        <v>735285</v>
      </c>
      <c r="DE36" s="622"/>
      <c r="DF36" s="622"/>
      <c r="DG36" s="622"/>
      <c r="DH36" s="622"/>
      <c r="DI36" s="622"/>
      <c r="DJ36" s="622"/>
      <c r="DK36" s="623"/>
      <c r="DL36" s="627">
        <v>366322</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81123</v>
      </c>
      <c r="S37" s="622"/>
      <c r="T37" s="622"/>
      <c r="U37" s="622"/>
      <c r="V37" s="622"/>
      <c r="W37" s="622"/>
      <c r="X37" s="622"/>
      <c r="Y37" s="623"/>
      <c r="Z37" s="659">
        <v>1.4</v>
      </c>
      <c r="AA37" s="659"/>
      <c r="AB37" s="659"/>
      <c r="AC37" s="659"/>
      <c r="AD37" s="660">
        <v>3991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170124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30644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244839</v>
      </c>
      <c r="CS37" s="634"/>
      <c r="CT37" s="634"/>
      <c r="CU37" s="634"/>
      <c r="CV37" s="634"/>
      <c r="CW37" s="634"/>
      <c r="CX37" s="634"/>
      <c r="CY37" s="635"/>
      <c r="CZ37" s="624">
        <v>4.5</v>
      </c>
      <c r="DA37" s="636"/>
      <c r="DB37" s="636"/>
      <c r="DC37" s="637"/>
      <c r="DD37" s="627">
        <v>244839</v>
      </c>
      <c r="DE37" s="634"/>
      <c r="DF37" s="634"/>
      <c r="DG37" s="634"/>
      <c r="DH37" s="634"/>
      <c r="DI37" s="634"/>
      <c r="DJ37" s="634"/>
      <c r="DK37" s="635"/>
      <c r="DL37" s="627">
        <v>244839</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898855</v>
      </c>
      <c r="S38" s="622"/>
      <c r="T38" s="622"/>
      <c r="U38" s="622"/>
      <c r="V38" s="622"/>
      <c r="W38" s="622"/>
      <c r="X38" s="622"/>
      <c r="Y38" s="623"/>
      <c r="Z38" s="659">
        <v>16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55411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721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256171</v>
      </c>
      <c r="CS38" s="622"/>
      <c r="CT38" s="622"/>
      <c r="CU38" s="622"/>
      <c r="CV38" s="622"/>
      <c r="CW38" s="622"/>
      <c r="CX38" s="622"/>
      <c r="CY38" s="623"/>
      <c r="CZ38" s="624">
        <v>4.7</v>
      </c>
      <c r="DA38" s="636"/>
      <c r="DB38" s="636"/>
      <c r="DC38" s="637"/>
      <c r="DD38" s="627">
        <v>213589</v>
      </c>
      <c r="DE38" s="622"/>
      <c r="DF38" s="622"/>
      <c r="DG38" s="622"/>
      <c r="DH38" s="622"/>
      <c r="DI38" s="622"/>
      <c r="DJ38" s="622"/>
      <c r="DK38" s="623"/>
      <c r="DL38" s="627">
        <v>213256</v>
      </c>
      <c r="DM38" s="622"/>
      <c r="DN38" s="622"/>
      <c r="DO38" s="622"/>
      <c r="DP38" s="622"/>
      <c r="DQ38" s="622"/>
      <c r="DR38" s="622"/>
      <c r="DS38" s="622"/>
      <c r="DT38" s="622"/>
      <c r="DU38" s="622"/>
      <c r="DV38" s="623"/>
      <c r="DW38" s="624">
        <v>7.1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16750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1118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301120</v>
      </c>
      <c r="CS39" s="634"/>
      <c r="CT39" s="634"/>
      <c r="CU39" s="634"/>
      <c r="CV39" s="634"/>
      <c r="CW39" s="634"/>
      <c r="CX39" s="634"/>
      <c r="CY39" s="635"/>
      <c r="CZ39" s="624">
        <v>5.5</v>
      </c>
      <c r="DA39" s="636"/>
      <c r="DB39" s="636"/>
      <c r="DC39" s="637"/>
      <c r="DD39" s="627">
        <v>171920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6555</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10008</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2950</v>
      </c>
      <c r="CS40" s="622"/>
      <c r="CT40" s="622"/>
      <c r="CU40" s="622"/>
      <c r="CV40" s="622"/>
      <c r="CW40" s="622"/>
      <c r="CX40" s="622"/>
      <c r="CY40" s="623"/>
      <c r="CZ40" s="624">
        <v>0.1</v>
      </c>
      <c r="DA40" s="636"/>
      <c r="DB40" s="636"/>
      <c r="DC40" s="637"/>
      <c r="DD40" s="627">
        <v>2950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5631691</v>
      </c>
      <c r="S41" s="646"/>
      <c r="T41" s="646"/>
      <c r="U41" s="646"/>
      <c r="V41" s="646"/>
      <c r="W41" s="646"/>
      <c r="X41" s="646"/>
      <c r="Y41" s="649"/>
      <c r="Z41" s="650">
        <v>100</v>
      </c>
      <c r="AA41" s="650"/>
      <c r="AB41" s="650"/>
      <c r="AC41" s="650"/>
      <c r="AD41" s="651">
        <v>3013315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63563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195399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1404623</v>
      </c>
      <c r="CS42" s="634"/>
      <c r="CT42" s="634"/>
      <c r="CU42" s="634"/>
      <c r="CV42" s="634"/>
      <c r="CW42" s="634"/>
      <c r="CX42" s="634"/>
      <c r="CY42" s="635"/>
      <c r="CZ42" s="624">
        <v>25.6</v>
      </c>
      <c r="DA42" s="636"/>
      <c r="DB42" s="636"/>
      <c r="DC42" s="637"/>
      <c r="DD42" s="627">
        <v>220722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34811</v>
      </c>
      <c r="CS43" s="634"/>
      <c r="CT43" s="634"/>
      <c r="CU43" s="634"/>
      <c r="CV43" s="634"/>
      <c r="CW43" s="634"/>
      <c r="CX43" s="634"/>
      <c r="CY43" s="635"/>
      <c r="CZ43" s="624">
        <v>0.6</v>
      </c>
      <c r="DA43" s="636"/>
      <c r="DB43" s="636"/>
      <c r="DC43" s="637"/>
      <c r="DD43" s="627">
        <v>34811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1404423</v>
      </c>
      <c r="CS44" s="622"/>
      <c r="CT44" s="622"/>
      <c r="CU44" s="622"/>
      <c r="CV44" s="622"/>
      <c r="CW44" s="622"/>
      <c r="CX44" s="622"/>
      <c r="CY44" s="623"/>
      <c r="CZ44" s="624">
        <v>25.6</v>
      </c>
      <c r="DA44" s="625"/>
      <c r="DB44" s="625"/>
      <c r="DC44" s="626"/>
      <c r="DD44" s="627">
        <v>220522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243448</v>
      </c>
      <c r="CS45" s="634"/>
      <c r="CT45" s="634"/>
      <c r="CU45" s="634"/>
      <c r="CV45" s="634"/>
      <c r="CW45" s="634"/>
      <c r="CX45" s="634"/>
      <c r="CY45" s="635"/>
      <c r="CZ45" s="624">
        <v>4.4000000000000004</v>
      </c>
      <c r="DA45" s="636"/>
      <c r="DB45" s="636"/>
      <c r="DC45" s="637"/>
      <c r="DD45" s="627">
        <v>10027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1157255</v>
      </c>
      <c r="CS46" s="622"/>
      <c r="CT46" s="622"/>
      <c r="CU46" s="622"/>
      <c r="CV46" s="622"/>
      <c r="CW46" s="622"/>
      <c r="CX46" s="622"/>
      <c r="CY46" s="623"/>
      <c r="CZ46" s="624">
        <v>21.1</v>
      </c>
      <c r="DA46" s="625"/>
      <c r="DB46" s="625"/>
      <c r="DC46" s="626"/>
      <c r="DD46" s="627">
        <v>206775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200</v>
      </c>
      <c r="CS47" s="634"/>
      <c r="CT47" s="634"/>
      <c r="CU47" s="634"/>
      <c r="CV47" s="634"/>
      <c r="CW47" s="634"/>
      <c r="CX47" s="634"/>
      <c r="CY47" s="635"/>
      <c r="CZ47" s="624">
        <v>0</v>
      </c>
      <c r="DA47" s="636"/>
      <c r="DB47" s="636"/>
      <c r="DC47" s="637"/>
      <c r="DD47" s="627">
        <v>200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5494137</v>
      </c>
      <c r="CS49" s="606"/>
      <c r="CT49" s="606"/>
      <c r="CU49" s="606"/>
      <c r="CV49" s="606"/>
      <c r="CW49" s="606"/>
      <c r="CX49" s="606"/>
      <c r="CY49" s="607"/>
      <c r="CZ49" s="608">
        <v>100</v>
      </c>
      <c r="DA49" s="609"/>
      <c r="DB49" s="609"/>
      <c r="DC49" s="610"/>
      <c r="DD49" s="611">
        <v>3553816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xGC7RqqZYkywQzlJxK7ArMRSbt87nZd7H0PHAZXnOjQfxQVbvQq4ECusYzgWS4KxyDDHeSWdIdX2p5KwavkIg==" saltValue="DFqbGSGZ3OLJM/HqDB1w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69" sqref="AK69:AO6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5632</v>
      </c>
      <c r="R7" s="1103"/>
      <c r="S7" s="1103"/>
      <c r="T7" s="1103"/>
      <c r="U7" s="1103"/>
      <c r="V7" s="1103">
        <v>5494</v>
      </c>
      <c r="W7" s="1103"/>
      <c r="X7" s="1103"/>
      <c r="Y7" s="1103"/>
      <c r="Z7" s="1103"/>
      <c r="AA7" s="1103">
        <v>138</v>
      </c>
      <c r="AB7" s="1103"/>
      <c r="AC7" s="1103"/>
      <c r="AD7" s="1103"/>
      <c r="AE7" s="1104"/>
      <c r="AF7" s="1105">
        <v>121</v>
      </c>
      <c r="AG7" s="1106"/>
      <c r="AH7" s="1106"/>
      <c r="AI7" s="1106"/>
      <c r="AJ7" s="1107"/>
      <c r="AK7" s="1108">
        <v>266</v>
      </c>
      <c r="AL7" s="1109"/>
      <c r="AM7" s="1109"/>
      <c r="AN7" s="1109"/>
      <c r="AO7" s="1109"/>
      <c r="AP7" s="1109">
        <v>4274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2</v>
      </c>
      <c r="CI7" s="1097"/>
      <c r="CJ7" s="1097"/>
      <c r="CK7" s="1097"/>
      <c r="CL7" s="1098"/>
      <c r="CM7" s="1096">
        <v>36</v>
      </c>
      <c r="CN7" s="1097"/>
      <c r="CO7" s="1097"/>
      <c r="CP7" s="1097"/>
      <c r="CQ7" s="1098"/>
      <c r="CR7" s="1096">
        <v>30</v>
      </c>
      <c r="CS7" s="1097"/>
      <c r="CT7" s="1097"/>
      <c r="CU7" s="1097"/>
      <c r="CV7" s="1098"/>
      <c r="CW7" s="1096" t="s">
        <v>552</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f>SUM(Q7)</f>
        <v>5632</v>
      </c>
      <c r="R23" s="1061"/>
      <c r="S23" s="1061"/>
      <c r="T23" s="1061"/>
      <c r="U23" s="1061"/>
      <c r="V23" s="1061">
        <f>SUM(V7)</f>
        <v>5494</v>
      </c>
      <c r="W23" s="1061"/>
      <c r="X23" s="1061"/>
      <c r="Y23" s="1061"/>
      <c r="Z23" s="1061"/>
      <c r="AA23" s="1061">
        <f>SUM(AA7)</f>
        <v>138</v>
      </c>
      <c r="AB23" s="1061"/>
      <c r="AC23" s="1061"/>
      <c r="AD23" s="1061"/>
      <c r="AE23" s="1068"/>
      <c r="AF23" s="1069">
        <v>121</v>
      </c>
      <c r="AG23" s="1061"/>
      <c r="AH23" s="1061"/>
      <c r="AI23" s="1061"/>
      <c r="AJ23" s="1070"/>
      <c r="AK23" s="1071"/>
      <c r="AL23" s="1072"/>
      <c r="AM23" s="1072"/>
      <c r="AN23" s="1072"/>
      <c r="AO23" s="1072"/>
      <c r="AP23" s="1061">
        <f>SUM(AP7)</f>
        <v>4274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616</v>
      </c>
      <c r="R28" s="1051"/>
      <c r="S28" s="1051"/>
      <c r="T28" s="1051"/>
      <c r="U28" s="1051"/>
      <c r="V28" s="1051">
        <v>583</v>
      </c>
      <c r="W28" s="1051"/>
      <c r="X28" s="1051"/>
      <c r="Y28" s="1051"/>
      <c r="Z28" s="1051"/>
      <c r="AA28" s="1051">
        <v>33</v>
      </c>
      <c r="AB28" s="1051"/>
      <c r="AC28" s="1051"/>
      <c r="AD28" s="1051"/>
      <c r="AE28" s="1052"/>
      <c r="AF28" s="1053">
        <v>33</v>
      </c>
      <c r="AG28" s="1051"/>
      <c r="AH28" s="1051"/>
      <c r="AI28" s="1051"/>
      <c r="AJ28" s="1054"/>
      <c r="AK28" s="1042">
        <v>41</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57</v>
      </c>
      <c r="R29" s="1039"/>
      <c r="S29" s="1039"/>
      <c r="T29" s="1039"/>
      <c r="U29" s="1039"/>
      <c r="V29" s="1039">
        <v>45</v>
      </c>
      <c r="W29" s="1039"/>
      <c r="X29" s="1039"/>
      <c r="Y29" s="1039"/>
      <c r="Z29" s="1039"/>
      <c r="AA29" s="1039">
        <v>12</v>
      </c>
      <c r="AB29" s="1039"/>
      <c r="AC29" s="1039"/>
      <c r="AD29" s="1039"/>
      <c r="AE29" s="1040"/>
      <c r="AF29" s="1035">
        <v>12</v>
      </c>
      <c r="AG29" s="1036"/>
      <c r="AH29" s="1036"/>
      <c r="AI29" s="1036"/>
      <c r="AJ29" s="1037"/>
      <c r="AK29" s="980">
        <v>29</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713</v>
      </c>
      <c r="R30" s="1039"/>
      <c r="S30" s="1039"/>
      <c r="T30" s="1039"/>
      <c r="U30" s="1039"/>
      <c r="V30" s="1039">
        <v>690</v>
      </c>
      <c r="W30" s="1039"/>
      <c r="X30" s="1039"/>
      <c r="Y30" s="1039"/>
      <c r="Z30" s="1039"/>
      <c r="AA30" s="1039">
        <v>24</v>
      </c>
      <c r="AB30" s="1039"/>
      <c r="AC30" s="1039"/>
      <c r="AD30" s="1039"/>
      <c r="AE30" s="1040"/>
      <c r="AF30" s="1035">
        <v>24</v>
      </c>
      <c r="AG30" s="1036"/>
      <c r="AH30" s="1036"/>
      <c r="AI30" s="1036"/>
      <c r="AJ30" s="1037"/>
      <c r="AK30" s="980">
        <v>93</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75</v>
      </c>
      <c r="R31" s="1039"/>
      <c r="S31" s="1039"/>
      <c r="T31" s="1039"/>
      <c r="U31" s="1039"/>
      <c r="V31" s="1039">
        <v>74</v>
      </c>
      <c r="W31" s="1039"/>
      <c r="X31" s="1039"/>
      <c r="Y31" s="1039"/>
      <c r="Z31" s="1039"/>
      <c r="AA31" s="1039">
        <v>1</v>
      </c>
      <c r="AB31" s="1039"/>
      <c r="AC31" s="1039"/>
      <c r="AD31" s="1039"/>
      <c r="AE31" s="1040"/>
      <c r="AF31" s="1035">
        <v>1</v>
      </c>
      <c r="AG31" s="1036"/>
      <c r="AH31" s="1036"/>
      <c r="AI31" s="1036"/>
      <c r="AJ31" s="1037"/>
      <c r="AK31" s="980">
        <v>19</v>
      </c>
      <c r="AL31" s="971"/>
      <c r="AM31" s="971"/>
      <c r="AN31" s="971"/>
      <c r="AO31" s="971"/>
      <c r="AP31" s="971" t="s">
        <v>552</v>
      </c>
      <c r="AQ31" s="971"/>
      <c r="AR31" s="971"/>
      <c r="AS31" s="971"/>
      <c r="AT31" s="971"/>
      <c r="AU31" s="971" t="s">
        <v>552</v>
      </c>
      <c r="AV31" s="971"/>
      <c r="AW31" s="971"/>
      <c r="AX31" s="971"/>
      <c r="AY31" s="971"/>
      <c r="AZ31" s="1041" t="s">
        <v>552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171</v>
      </c>
      <c r="R32" s="1039"/>
      <c r="S32" s="1039"/>
      <c r="T32" s="1039"/>
      <c r="U32" s="1039"/>
      <c r="V32" s="1039">
        <v>164</v>
      </c>
      <c r="W32" s="1039"/>
      <c r="X32" s="1039"/>
      <c r="Y32" s="1039"/>
      <c r="Z32" s="1039"/>
      <c r="AA32" s="1039">
        <v>8</v>
      </c>
      <c r="AB32" s="1039"/>
      <c r="AC32" s="1039"/>
      <c r="AD32" s="1039"/>
      <c r="AE32" s="1040"/>
      <c r="AF32" s="1035">
        <v>140</v>
      </c>
      <c r="AG32" s="1036"/>
      <c r="AH32" s="1036"/>
      <c r="AI32" s="1036"/>
      <c r="AJ32" s="1037"/>
      <c r="AK32" s="980">
        <v>72</v>
      </c>
      <c r="AL32" s="971"/>
      <c r="AM32" s="971"/>
      <c r="AN32" s="971"/>
      <c r="AO32" s="971"/>
      <c r="AP32" s="971">
        <v>731</v>
      </c>
      <c r="AQ32" s="971"/>
      <c r="AR32" s="971"/>
      <c r="AS32" s="971"/>
      <c r="AT32" s="971"/>
      <c r="AU32" s="971">
        <v>323</v>
      </c>
      <c r="AV32" s="971"/>
      <c r="AW32" s="971"/>
      <c r="AX32" s="971"/>
      <c r="AY32" s="971"/>
      <c r="AZ32" s="1041" t="s">
        <v>552</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325</v>
      </c>
      <c r="R33" s="1039"/>
      <c r="S33" s="1039"/>
      <c r="T33" s="1039"/>
      <c r="U33" s="1039"/>
      <c r="V33" s="1039">
        <v>318</v>
      </c>
      <c r="W33" s="1039"/>
      <c r="X33" s="1039"/>
      <c r="Y33" s="1039"/>
      <c r="Z33" s="1039"/>
      <c r="AA33" s="1039">
        <v>7</v>
      </c>
      <c r="AB33" s="1039"/>
      <c r="AC33" s="1039"/>
      <c r="AD33" s="1039"/>
      <c r="AE33" s="1040"/>
      <c r="AF33" s="1035">
        <v>96</v>
      </c>
      <c r="AG33" s="1036"/>
      <c r="AH33" s="1036"/>
      <c r="AI33" s="1036"/>
      <c r="AJ33" s="1037"/>
      <c r="AK33" s="980">
        <v>173</v>
      </c>
      <c r="AL33" s="971"/>
      <c r="AM33" s="971"/>
      <c r="AN33" s="971"/>
      <c r="AO33" s="971"/>
      <c r="AP33" s="971">
        <v>504</v>
      </c>
      <c r="AQ33" s="971"/>
      <c r="AR33" s="971"/>
      <c r="AS33" s="971"/>
      <c r="AT33" s="971"/>
      <c r="AU33" s="971">
        <v>500</v>
      </c>
      <c r="AV33" s="971"/>
      <c r="AW33" s="971"/>
      <c r="AX33" s="971"/>
      <c r="AY33" s="971"/>
      <c r="AZ33" s="1041" t="s">
        <v>552</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3</v>
      </c>
      <c r="R34" s="1039"/>
      <c r="S34" s="1039"/>
      <c r="T34" s="1039"/>
      <c r="U34" s="1039"/>
      <c r="V34" s="1039">
        <v>2</v>
      </c>
      <c r="W34" s="1039"/>
      <c r="X34" s="1039"/>
      <c r="Y34" s="1039"/>
      <c r="Z34" s="1039"/>
      <c r="AA34" s="1039">
        <v>1</v>
      </c>
      <c r="AB34" s="1039"/>
      <c r="AC34" s="1039"/>
      <c r="AD34" s="1039"/>
      <c r="AE34" s="1040"/>
      <c r="AF34" s="1035">
        <v>1</v>
      </c>
      <c r="AG34" s="1036"/>
      <c r="AH34" s="1036"/>
      <c r="AI34" s="1036"/>
      <c r="AJ34" s="1037"/>
      <c r="AK34" s="980">
        <v>0</v>
      </c>
      <c r="AL34" s="971"/>
      <c r="AM34" s="971"/>
      <c r="AN34" s="971"/>
      <c r="AO34" s="971"/>
      <c r="AP34" s="971" t="s">
        <v>552</v>
      </c>
      <c r="AQ34" s="971"/>
      <c r="AR34" s="971"/>
      <c r="AS34" s="971"/>
      <c r="AT34" s="971"/>
      <c r="AU34" s="971" t="s">
        <v>552</v>
      </c>
      <c r="AV34" s="971"/>
      <c r="AW34" s="971"/>
      <c r="AX34" s="971"/>
      <c r="AY34" s="971"/>
      <c r="AZ34" s="1041" t="s">
        <v>552</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40</v>
      </c>
      <c r="R35" s="1039"/>
      <c r="S35" s="1039"/>
      <c r="T35" s="1039"/>
      <c r="U35" s="1039"/>
      <c r="V35" s="1039">
        <v>37</v>
      </c>
      <c r="W35" s="1039"/>
      <c r="X35" s="1039"/>
      <c r="Y35" s="1039"/>
      <c r="Z35" s="1039"/>
      <c r="AA35" s="1039">
        <v>3</v>
      </c>
      <c r="AB35" s="1039"/>
      <c r="AC35" s="1039"/>
      <c r="AD35" s="1039"/>
      <c r="AE35" s="1040"/>
      <c r="AF35" s="1035">
        <v>76</v>
      </c>
      <c r="AG35" s="1036"/>
      <c r="AH35" s="1036"/>
      <c r="AI35" s="1036"/>
      <c r="AJ35" s="1037"/>
      <c r="AK35" s="980" t="s">
        <v>552</v>
      </c>
      <c r="AL35" s="971"/>
      <c r="AM35" s="971"/>
      <c r="AN35" s="971"/>
      <c r="AO35" s="971"/>
      <c r="AP35" s="971" t="s">
        <v>552</v>
      </c>
      <c r="AQ35" s="971"/>
      <c r="AR35" s="971"/>
      <c r="AS35" s="971"/>
      <c r="AT35" s="971"/>
      <c r="AU35" s="971" t="s">
        <v>552</v>
      </c>
      <c r="AV35" s="971"/>
      <c r="AW35" s="971"/>
      <c r="AX35" s="971"/>
      <c r="AY35" s="971"/>
      <c r="AZ35" s="1041" t="s">
        <v>552</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381</v>
      </c>
      <c r="AG63" s="959"/>
      <c r="AH63" s="959"/>
      <c r="AI63" s="959"/>
      <c r="AJ63" s="1022"/>
      <c r="AK63" s="1023"/>
      <c r="AL63" s="963"/>
      <c r="AM63" s="963"/>
      <c r="AN63" s="963"/>
      <c r="AO63" s="963"/>
      <c r="AP63" s="959">
        <f>SUM(AP28:AT35)</f>
        <v>1235</v>
      </c>
      <c r="AQ63" s="959"/>
      <c r="AR63" s="959"/>
      <c r="AS63" s="959"/>
      <c r="AT63" s="959"/>
      <c r="AU63" s="959">
        <f>SUM(AU28:AY35)</f>
        <v>823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6591</v>
      </c>
      <c r="R68" s="982"/>
      <c r="S68" s="982"/>
      <c r="T68" s="982"/>
      <c r="U68" s="982"/>
      <c r="V68" s="982">
        <v>6978</v>
      </c>
      <c r="W68" s="982"/>
      <c r="X68" s="982"/>
      <c r="Y68" s="982"/>
      <c r="Z68" s="982"/>
      <c r="AA68" s="982">
        <v>-388</v>
      </c>
      <c r="AB68" s="982"/>
      <c r="AC68" s="982"/>
      <c r="AD68" s="982"/>
      <c r="AE68" s="982"/>
      <c r="AF68" s="982">
        <v>880</v>
      </c>
      <c r="AG68" s="982"/>
      <c r="AH68" s="982"/>
      <c r="AI68" s="982"/>
      <c r="AJ68" s="982"/>
      <c r="AK68" s="982">
        <v>496</v>
      </c>
      <c r="AL68" s="982"/>
      <c r="AM68" s="982"/>
      <c r="AN68" s="982"/>
      <c r="AO68" s="982"/>
      <c r="AP68" s="982">
        <v>4838</v>
      </c>
      <c r="AQ68" s="982"/>
      <c r="AR68" s="982"/>
      <c r="AS68" s="982"/>
      <c r="AT68" s="982"/>
      <c r="AU68" s="982">
        <v>32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560</v>
      </c>
      <c r="C69" s="975"/>
      <c r="D69" s="975"/>
      <c r="E69" s="975"/>
      <c r="F69" s="975"/>
      <c r="G69" s="975"/>
      <c r="H69" s="975"/>
      <c r="I69" s="975"/>
      <c r="J69" s="975"/>
      <c r="K69" s="975"/>
      <c r="L69" s="975"/>
      <c r="M69" s="975"/>
      <c r="N69" s="975"/>
      <c r="O69" s="975"/>
      <c r="P69" s="976"/>
      <c r="Q69" s="977">
        <v>2480</v>
      </c>
      <c r="R69" s="971"/>
      <c r="S69" s="971"/>
      <c r="T69" s="971"/>
      <c r="U69" s="971"/>
      <c r="V69" s="971">
        <v>2433</v>
      </c>
      <c r="W69" s="971"/>
      <c r="X69" s="971"/>
      <c r="Y69" s="971"/>
      <c r="Z69" s="971"/>
      <c r="AA69" s="971">
        <v>47</v>
      </c>
      <c r="AB69" s="971"/>
      <c r="AC69" s="971"/>
      <c r="AD69" s="971"/>
      <c r="AE69" s="971"/>
      <c r="AF69" s="971">
        <v>47</v>
      </c>
      <c r="AG69" s="971"/>
      <c r="AH69" s="971"/>
      <c r="AI69" s="971"/>
      <c r="AJ69" s="971"/>
      <c r="AK69" s="971" t="s">
        <v>564</v>
      </c>
      <c r="AL69" s="971"/>
      <c r="AM69" s="971"/>
      <c r="AN69" s="971"/>
      <c r="AO69" s="971"/>
      <c r="AP69" s="971">
        <v>1072</v>
      </c>
      <c r="AQ69" s="971"/>
      <c r="AR69" s="971"/>
      <c r="AS69" s="971"/>
      <c r="AT69" s="971"/>
      <c r="AU69" s="971">
        <v>83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559</v>
      </c>
      <c r="C70" s="975"/>
      <c r="D70" s="975"/>
      <c r="E70" s="975"/>
      <c r="F70" s="975"/>
      <c r="G70" s="975"/>
      <c r="H70" s="975"/>
      <c r="I70" s="975"/>
      <c r="J70" s="975"/>
      <c r="K70" s="975"/>
      <c r="L70" s="975"/>
      <c r="M70" s="975"/>
      <c r="N70" s="975"/>
      <c r="O70" s="975"/>
      <c r="P70" s="976"/>
      <c r="Q70" s="977">
        <v>1552</v>
      </c>
      <c r="R70" s="971"/>
      <c r="S70" s="971"/>
      <c r="T70" s="971"/>
      <c r="U70" s="971"/>
      <c r="V70" s="971">
        <v>1263</v>
      </c>
      <c r="W70" s="971"/>
      <c r="X70" s="971"/>
      <c r="Y70" s="971"/>
      <c r="Z70" s="971"/>
      <c r="AA70" s="971">
        <v>289</v>
      </c>
      <c r="AB70" s="971"/>
      <c r="AC70" s="971"/>
      <c r="AD70" s="971"/>
      <c r="AE70" s="971"/>
      <c r="AF70" s="971">
        <v>289</v>
      </c>
      <c r="AG70" s="971"/>
      <c r="AH70" s="971"/>
      <c r="AI70" s="971"/>
      <c r="AJ70" s="971"/>
      <c r="AK70" s="971">
        <v>0</v>
      </c>
      <c r="AL70" s="971"/>
      <c r="AM70" s="971"/>
      <c r="AN70" s="971"/>
      <c r="AO70" s="971"/>
      <c r="AP70" s="971">
        <v>2804</v>
      </c>
      <c r="AQ70" s="971"/>
      <c r="AR70" s="971"/>
      <c r="AS70" s="971"/>
      <c r="AT70" s="971"/>
      <c r="AU70" s="971">
        <v>158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565</v>
      </c>
      <c r="C71" s="975"/>
      <c r="D71" s="975"/>
      <c r="E71" s="975"/>
      <c r="F71" s="975"/>
      <c r="G71" s="975"/>
      <c r="H71" s="975"/>
      <c r="I71" s="975"/>
      <c r="J71" s="975"/>
      <c r="K71" s="975"/>
      <c r="L71" s="975"/>
      <c r="M71" s="975"/>
      <c r="N71" s="975"/>
      <c r="O71" s="975"/>
      <c r="P71" s="976"/>
      <c r="Q71" s="977">
        <v>997</v>
      </c>
      <c r="R71" s="971"/>
      <c r="S71" s="971"/>
      <c r="T71" s="971"/>
      <c r="U71" s="971"/>
      <c r="V71" s="971">
        <v>947</v>
      </c>
      <c r="W71" s="971"/>
      <c r="X71" s="971"/>
      <c r="Y71" s="971"/>
      <c r="Z71" s="971"/>
      <c r="AA71" s="971">
        <v>50</v>
      </c>
      <c r="AB71" s="971"/>
      <c r="AC71" s="971"/>
      <c r="AD71" s="971"/>
      <c r="AE71" s="971"/>
      <c r="AF71" s="971">
        <v>50</v>
      </c>
      <c r="AG71" s="971"/>
      <c r="AH71" s="971"/>
      <c r="AI71" s="971"/>
      <c r="AJ71" s="971"/>
      <c r="AK71" s="971" t="s">
        <v>562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566</v>
      </c>
      <c r="C72" s="975"/>
      <c r="D72" s="975"/>
      <c r="E72" s="975"/>
      <c r="F72" s="975"/>
      <c r="G72" s="975"/>
      <c r="H72" s="975"/>
      <c r="I72" s="975"/>
      <c r="J72" s="975"/>
      <c r="K72" s="975"/>
      <c r="L72" s="975"/>
      <c r="M72" s="975"/>
      <c r="N72" s="975"/>
      <c r="O72" s="975"/>
      <c r="P72" s="976"/>
      <c r="Q72" s="977">
        <v>259339</v>
      </c>
      <c r="R72" s="971"/>
      <c r="S72" s="971"/>
      <c r="T72" s="971"/>
      <c r="U72" s="971"/>
      <c r="V72" s="971">
        <v>254515</v>
      </c>
      <c r="W72" s="971"/>
      <c r="X72" s="971"/>
      <c r="Y72" s="971"/>
      <c r="Z72" s="971"/>
      <c r="AA72" s="971">
        <v>4824</v>
      </c>
      <c r="AB72" s="971"/>
      <c r="AC72" s="971"/>
      <c r="AD72" s="971"/>
      <c r="AE72" s="971"/>
      <c r="AF72" s="971">
        <v>4824</v>
      </c>
      <c r="AG72" s="971"/>
      <c r="AH72" s="971"/>
      <c r="AI72" s="971"/>
      <c r="AJ72" s="971"/>
      <c r="AK72" s="971">
        <v>1141</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567</v>
      </c>
      <c r="C73" s="975"/>
      <c r="D73" s="975"/>
      <c r="E73" s="975"/>
      <c r="F73" s="975"/>
      <c r="G73" s="975"/>
      <c r="H73" s="975"/>
      <c r="I73" s="975"/>
      <c r="J73" s="975"/>
      <c r="K73" s="975"/>
      <c r="L73" s="975"/>
      <c r="M73" s="975"/>
      <c r="N73" s="975"/>
      <c r="O73" s="975"/>
      <c r="P73" s="976"/>
      <c r="Q73" s="977">
        <v>8445</v>
      </c>
      <c r="R73" s="971"/>
      <c r="S73" s="971"/>
      <c r="T73" s="971"/>
      <c r="U73" s="971"/>
      <c r="V73" s="971">
        <v>6617</v>
      </c>
      <c r="W73" s="971"/>
      <c r="X73" s="971"/>
      <c r="Y73" s="971"/>
      <c r="Z73" s="971"/>
      <c r="AA73" s="971">
        <v>1828</v>
      </c>
      <c r="AB73" s="971"/>
      <c r="AC73" s="971"/>
      <c r="AD73" s="971"/>
      <c r="AE73" s="971"/>
      <c r="AF73" s="971">
        <v>1823</v>
      </c>
      <c r="AG73" s="971"/>
      <c r="AH73" s="971"/>
      <c r="AI73" s="971"/>
      <c r="AJ73" s="971"/>
      <c r="AK73" s="971">
        <v>14</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568</v>
      </c>
      <c r="C74" s="975"/>
      <c r="D74" s="975"/>
      <c r="E74" s="975"/>
      <c r="F74" s="975"/>
      <c r="G74" s="975"/>
      <c r="H74" s="975"/>
      <c r="I74" s="975"/>
      <c r="J74" s="975"/>
      <c r="K74" s="975"/>
      <c r="L74" s="975"/>
      <c r="M74" s="975"/>
      <c r="N74" s="975"/>
      <c r="O74" s="975"/>
      <c r="P74" s="976"/>
      <c r="Q74" s="977">
        <v>1514</v>
      </c>
      <c r="R74" s="971"/>
      <c r="S74" s="971"/>
      <c r="T74" s="971"/>
      <c r="U74" s="971"/>
      <c r="V74" s="971">
        <v>1513</v>
      </c>
      <c r="W74" s="971"/>
      <c r="X74" s="971"/>
      <c r="Y74" s="971"/>
      <c r="Z74" s="971"/>
      <c r="AA74" s="971">
        <v>1</v>
      </c>
      <c r="AB74" s="971"/>
      <c r="AC74" s="971"/>
      <c r="AD74" s="971"/>
      <c r="AE74" s="971"/>
      <c r="AF74" s="971">
        <v>1</v>
      </c>
      <c r="AG74" s="971"/>
      <c r="AH74" s="971"/>
      <c r="AI74" s="971"/>
      <c r="AJ74" s="971"/>
      <c r="AK74" s="971" t="s">
        <v>563</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569</v>
      </c>
      <c r="C75" s="975"/>
      <c r="D75" s="975"/>
      <c r="E75" s="975"/>
      <c r="F75" s="975"/>
      <c r="G75" s="975"/>
      <c r="H75" s="975"/>
      <c r="I75" s="975"/>
      <c r="J75" s="975"/>
      <c r="K75" s="975"/>
      <c r="L75" s="975"/>
      <c r="M75" s="975"/>
      <c r="N75" s="975"/>
      <c r="O75" s="975"/>
      <c r="P75" s="976"/>
      <c r="Q75" s="978">
        <v>2</v>
      </c>
      <c r="R75" s="979"/>
      <c r="S75" s="979"/>
      <c r="T75" s="979"/>
      <c r="U75" s="980"/>
      <c r="V75" s="981">
        <v>0</v>
      </c>
      <c r="W75" s="979"/>
      <c r="X75" s="979"/>
      <c r="Y75" s="979"/>
      <c r="Z75" s="980"/>
      <c r="AA75" s="981">
        <v>2</v>
      </c>
      <c r="AB75" s="979"/>
      <c r="AC75" s="979"/>
      <c r="AD75" s="979"/>
      <c r="AE75" s="980"/>
      <c r="AF75" s="981">
        <v>2</v>
      </c>
      <c r="AG75" s="979"/>
      <c r="AH75" s="979"/>
      <c r="AI75" s="979"/>
      <c r="AJ75" s="980"/>
      <c r="AK75" s="981" t="s">
        <v>563</v>
      </c>
      <c r="AL75" s="979"/>
      <c r="AM75" s="979"/>
      <c r="AN75" s="979"/>
      <c r="AO75" s="980"/>
      <c r="AP75" s="981" t="s">
        <v>552</v>
      </c>
      <c r="AQ75" s="979"/>
      <c r="AR75" s="979"/>
      <c r="AS75" s="979"/>
      <c r="AT75" s="980"/>
      <c r="AU75" s="981" t="s">
        <v>552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570</v>
      </c>
      <c r="C76" s="975"/>
      <c r="D76" s="975"/>
      <c r="E76" s="975"/>
      <c r="F76" s="975"/>
      <c r="G76" s="975"/>
      <c r="H76" s="975"/>
      <c r="I76" s="975"/>
      <c r="J76" s="975"/>
      <c r="K76" s="975"/>
      <c r="L76" s="975"/>
      <c r="M76" s="975"/>
      <c r="N76" s="975"/>
      <c r="O76" s="975"/>
      <c r="P76" s="976"/>
      <c r="Q76" s="978">
        <v>53</v>
      </c>
      <c r="R76" s="979"/>
      <c r="S76" s="979"/>
      <c r="T76" s="979"/>
      <c r="U76" s="980"/>
      <c r="V76" s="981">
        <v>29</v>
      </c>
      <c r="W76" s="979"/>
      <c r="X76" s="979"/>
      <c r="Y76" s="979"/>
      <c r="Z76" s="980"/>
      <c r="AA76" s="981">
        <v>24</v>
      </c>
      <c r="AB76" s="979"/>
      <c r="AC76" s="979"/>
      <c r="AD76" s="979"/>
      <c r="AE76" s="980"/>
      <c r="AF76" s="981">
        <v>24</v>
      </c>
      <c r="AG76" s="979"/>
      <c r="AH76" s="979"/>
      <c r="AI76" s="979"/>
      <c r="AJ76" s="980"/>
      <c r="AK76" s="981" t="s">
        <v>563</v>
      </c>
      <c r="AL76" s="979"/>
      <c r="AM76" s="979"/>
      <c r="AN76" s="979"/>
      <c r="AO76" s="980"/>
      <c r="AP76" s="981" t="s">
        <v>552</v>
      </c>
      <c r="AQ76" s="979"/>
      <c r="AR76" s="979"/>
      <c r="AS76" s="979"/>
      <c r="AT76" s="980"/>
      <c r="AU76" s="981" t="s">
        <v>552</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571</v>
      </c>
      <c r="C77" s="975"/>
      <c r="D77" s="975"/>
      <c r="E77" s="975"/>
      <c r="F77" s="975"/>
      <c r="G77" s="975"/>
      <c r="H77" s="975"/>
      <c r="I77" s="975"/>
      <c r="J77" s="975"/>
      <c r="K77" s="975"/>
      <c r="L77" s="975"/>
      <c r="M77" s="975"/>
      <c r="N77" s="975"/>
      <c r="O77" s="975"/>
      <c r="P77" s="976"/>
      <c r="Q77" s="978">
        <v>43</v>
      </c>
      <c r="R77" s="979"/>
      <c r="S77" s="979"/>
      <c r="T77" s="979"/>
      <c r="U77" s="980"/>
      <c r="V77" s="981">
        <v>42</v>
      </c>
      <c r="W77" s="979"/>
      <c r="X77" s="979"/>
      <c r="Y77" s="979"/>
      <c r="Z77" s="980"/>
      <c r="AA77" s="981">
        <v>1</v>
      </c>
      <c r="AB77" s="979"/>
      <c r="AC77" s="979"/>
      <c r="AD77" s="979"/>
      <c r="AE77" s="980"/>
      <c r="AF77" s="981">
        <v>1</v>
      </c>
      <c r="AG77" s="979"/>
      <c r="AH77" s="979"/>
      <c r="AI77" s="979"/>
      <c r="AJ77" s="980"/>
      <c r="AK77" s="981" t="s">
        <v>563</v>
      </c>
      <c r="AL77" s="979"/>
      <c r="AM77" s="979"/>
      <c r="AN77" s="979"/>
      <c r="AO77" s="980"/>
      <c r="AP77" s="981" t="s">
        <v>552</v>
      </c>
      <c r="AQ77" s="979"/>
      <c r="AR77" s="979"/>
      <c r="AS77" s="979"/>
      <c r="AT77" s="980"/>
      <c r="AU77" s="981" t="s">
        <v>552</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SUM(AF68:AJ77)</f>
        <v>7941</v>
      </c>
      <c r="AG88" s="959"/>
      <c r="AH88" s="959"/>
      <c r="AI88" s="959"/>
      <c r="AJ88" s="959"/>
      <c r="AK88" s="963"/>
      <c r="AL88" s="963"/>
      <c r="AM88" s="963"/>
      <c r="AN88" s="963"/>
      <c r="AO88" s="963"/>
      <c r="AP88" s="959">
        <f>SUM(AP68:AT77)</f>
        <v>8714</v>
      </c>
      <c r="AQ88" s="959"/>
      <c r="AR88" s="959"/>
      <c r="AS88" s="959"/>
      <c r="AT88" s="959"/>
      <c r="AU88" s="959">
        <f>SUM(AU68:AY77)</f>
        <v>273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f>
        <v>30</v>
      </c>
      <c r="CS102" s="953"/>
      <c r="CT102" s="953"/>
      <c r="CU102" s="953"/>
      <c r="CV102" s="954"/>
      <c r="CW102" s="952" t="s">
        <v>561</v>
      </c>
      <c r="CX102" s="953"/>
      <c r="CY102" s="953"/>
      <c r="CZ102" s="953"/>
      <c r="DA102" s="954"/>
      <c r="DB102" s="952" t="s">
        <v>561</v>
      </c>
      <c r="DC102" s="953"/>
      <c r="DD102" s="953"/>
      <c r="DE102" s="953"/>
      <c r="DF102" s="954"/>
      <c r="DG102" s="952" t="s">
        <v>561</v>
      </c>
      <c r="DH102" s="953"/>
      <c r="DI102" s="953"/>
      <c r="DJ102" s="953"/>
      <c r="DK102" s="954"/>
      <c r="DL102" s="952" t="s">
        <v>561</v>
      </c>
      <c r="DM102" s="953"/>
      <c r="DN102" s="953"/>
      <c r="DO102" s="953"/>
      <c r="DP102" s="954"/>
      <c r="DQ102" s="952" t="s">
        <v>561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364631</v>
      </c>
      <c r="AB110" s="889"/>
      <c r="AC110" s="889"/>
      <c r="AD110" s="889"/>
      <c r="AE110" s="890"/>
      <c r="AF110" s="891">
        <v>352405</v>
      </c>
      <c r="AG110" s="889"/>
      <c r="AH110" s="889"/>
      <c r="AI110" s="889"/>
      <c r="AJ110" s="890"/>
      <c r="AK110" s="891">
        <v>349949</v>
      </c>
      <c r="AL110" s="889"/>
      <c r="AM110" s="889"/>
      <c r="AN110" s="889"/>
      <c r="AO110" s="890"/>
      <c r="AP110" s="892">
        <v>13</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3635529</v>
      </c>
      <c r="BR110" s="842"/>
      <c r="BS110" s="842"/>
      <c r="BT110" s="842"/>
      <c r="BU110" s="842"/>
      <c r="BV110" s="842">
        <v>3705938</v>
      </c>
      <c r="BW110" s="842"/>
      <c r="BX110" s="842"/>
      <c r="BY110" s="842"/>
      <c r="BZ110" s="842"/>
      <c r="CA110" s="842">
        <v>4273566</v>
      </c>
      <c r="CB110" s="842"/>
      <c r="CC110" s="842"/>
      <c r="CD110" s="842"/>
      <c r="CE110" s="842"/>
      <c r="CF110" s="866">
        <v>158.6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21748</v>
      </c>
      <c r="BR111" s="817"/>
      <c r="BS111" s="817"/>
      <c r="BT111" s="817"/>
      <c r="BU111" s="817"/>
      <c r="BV111" s="817">
        <v>14499</v>
      </c>
      <c r="BW111" s="817"/>
      <c r="BX111" s="817"/>
      <c r="BY111" s="817"/>
      <c r="BZ111" s="817"/>
      <c r="CA111" s="817">
        <v>7249</v>
      </c>
      <c r="CB111" s="817"/>
      <c r="CC111" s="817"/>
      <c r="CD111" s="817"/>
      <c r="CE111" s="817"/>
      <c r="CF111" s="875">
        <v>0.3</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898148</v>
      </c>
      <c r="BR112" s="817"/>
      <c r="BS112" s="817"/>
      <c r="BT112" s="817"/>
      <c r="BU112" s="817"/>
      <c r="BV112" s="817">
        <v>835645</v>
      </c>
      <c r="BW112" s="817"/>
      <c r="BX112" s="817"/>
      <c r="BY112" s="817"/>
      <c r="BZ112" s="817"/>
      <c r="CA112" s="817">
        <v>823120</v>
      </c>
      <c r="CB112" s="817"/>
      <c r="CC112" s="817"/>
      <c r="CD112" s="817"/>
      <c r="CE112" s="817"/>
      <c r="CF112" s="875">
        <v>30.6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149012</v>
      </c>
      <c r="AB113" s="919"/>
      <c r="AC113" s="919"/>
      <c r="AD113" s="919"/>
      <c r="AE113" s="920"/>
      <c r="AF113" s="921">
        <v>135623</v>
      </c>
      <c r="AG113" s="919"/>
      <c r="AH113" s="919"/>
      <c r="AI113" s="919"/>
      <c r="AJ113" s="920"/>
      <c r="AK113" s="921">
        <v>152370</v>
      </c>
      <c r="AL113" s="919"/>
      <c r="AM113" s="919"/>
      <c r="AN113" s="919"/>
      <c r="AO113" s="920"/>
      <c r="AP113" s="922">
        <v>5.7</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223593</v>
      </c>
      <c r="BR113" s="817"/>
      <c r="BS113" s="817"/>
      <c r="BT113" s="817"/>
      <c r="BU113" s="817"/>
      <c r="BV113" s="817">
        <v>281606</v>
      </c>
      <c r="BW113" s="817"/>
      <c r="BX113" s="817"/>
      <c r="BY113" s="817"/>
      <c r="BZ113" s="817"/>
      <c r="CA113" s="817">
        <v>272612</v>
      </c>
      <c r="CB113" s="817"/>
      <c r="CC113" s="817"/>
      <c r="CD113" s="817"/>
      <c r="CE113" s="817"/>
      <c r="CF113" s="875">
        <v>10.1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11826</v>
      </c>
      <c r="AB114" s="780"/>
      <c r="AC114" s="780"/>
      <c r="AD114" s="780"/>
      <c r="AE114" s="781"/>
      <c r="AF114" s="782">
        <v>10945</v>
      </c>
      <c r="AG114" s="780"/>
      <c r="AH114" s="780"/>
      <c r="AI114" s="780"/>
      <c r="AJ114" s="781"/>
      <c r="AK114" s="782">
        <v>13000</v>
      </c>
      <c r="AL114" s="780"/>
      <c r="AM114" s="780"/>
      <c r="AN114" s="780"/>
      <c r="AO114" s="781"/>
      <c r="AP114" s="824">
        <v>0.5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344895</v>
      </c>
      <c r="BR114" s="817"/>
      <c r="BS114" s="817"/>
      <c r="BT114" s="817"/>
      <c r="BU114" s="817"/>
      <c r="BV114" s="817">
        <v>345510</v>
      </c>
      <c r="BW114" s="817"/>
      <c r="BX114" s="817"/>
      <c r="BY114" s="817"/>
      <c r="BZ114" s="817"/>
      <c r="CA114" s="817">
        <v>334175</v>
      </c>
      <c r="CB114" s="817"/>
      <c r="CC114" s="817"/>
      <c r="CD114" s="817"/>
      <c r="CE114" s="817"/>
      <c r="CF114" s="875">
        <v>12.4</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7604</v>
      </c>
      <c r="AB115" s="919"/>
      <c r="AC115" s="919"/>
      <c r="AD115" s="919"/>
      <c r="AE115" s="920"/>
      <c r="AF115" s="921">
        <v>7503</v>
      </c>
      <c r="AG115" s="919"/>
      <c r="AH115" s="919"/>
      <c r="AI115" s="919"/>
      <c r="AJ115" s="920"/>
      <c r="AK115" s="921">
        <v>7402</v>
      </c>
      <c r="AL115" s="919"/>
      <c r="AM115" s="919"/>
      <c r="AN115" s="919"/>
      <c r="AO115" s="920"/>
      <c r="AP115" s="922">
        <v>0.3</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21748</v>
      </c>
      <c r="DH116" s="780"/>
      <c r="DI116" s="780"/>
      <c r="DJ116" s="780"/>
      <c r="DK116" s="781"/>
      <c r="DL116" s="782">
        <v>14499</v>
      </c>
      <c r="DM116" s="780"/>
      <c r="DN116" s="780"/>
      <c r="DO116" s="780"/>
      <c r="DP116" s="781"/>
      <c r="DQ116" s="782">
        <v>7249</v>
      </c>
      <c r="DR116" s="780"/>
      <c r="DS116" s="780"/>
      <c r="DT116" s="780"/>
      <c r="DU116" s="781"/>
      <c r="DV116" s="824">
        <v>0.3</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533073</v>
      </c>
      <c r="AB117" s="903"/>
      <c r="AC117" s="903"/>
      <c r="AD117" s="903"/>
      <c r="AE117" s="904"/>
      <c r="AF117" s="905">
        <v>506476</v>
      </c>
      <c r="AG117" s="903"/>
      <c r="AH117" s="903"/>
      <c r="AI117" s="903"/>
      <c r="AJ117" s="904"/>
      <c r="AK117" s="905">
        <v>522721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5123913</v>
      </c>
      <c r="BR119" s="845"/>
      <c r="BS119" s="845"/>
      <c r="BT119" s="845"/>
      <c r="BU119" s="845"/>
      <c r="BV119" s="845">
        <v>5183198</v>
      </c>
      <c r="BW119" s="845"/>
      <c r="BX119" s="845"/>
      <c r="BY119" s="845"/>
      <c r="BZ119" s="845"/>
      <c r="CA119" s="845">
        <v>5710722</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2517116</v>
      </c>
      <c r="BR120" s="842"/>
      <c r="BS120" s="842"/>
      <c r="BT120" s="842"/>
      <c r="BU120" s="842"/>
      <c r="BV120" s="842">
        <v>2655106</v>
      </c>
      <c r="BW120" s="842"/>
      <c r="BX120" s="842"/>
      <c r="BY120" s="842"/>
      <c r="BZ120" s="842"/>
      <c r="CA120" s="842">
        <v>2449652</v>
      </c>
      <c r="CB120" s="842"/>
      <c r="CC120" s="842"/>
      <c r="CD120" s="842"/>
      <c r="CE120" s="842"/>
      <c r="CF120" s="866">
        <v>90.9</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500040</v>
      </c>
      <c r="DR120" s="842"/>
      <c r="DS120" s="842"/>
      <c r="DT120" s="842"/>
      <c r="DU120" s="842"/>
      <c r="DV120" s="843">
        <v>18.600000000000001</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9571</v>
      </c>
      <c r="BR121" s="817"/>
      <c r="BS121" s="817"/>
      <c r="BT121" s="817"/>
      <c r="BU121" s="817"/>
      <c r="BV121" s="817">
        <v>6079</v>
      </c>
      <c r="BW121" s="817"/>
      <c r="BX121" s="817"/>
      <c r="BY121" s="817"/>
      <c r="BZ121" s="817"/>
      <c r="CA121" s="817">
        <v>3065</v>
      </c>
      <c r="CB121" s="817"/>
      <c r="CC121" s="817"/>
      <c r="CD121" s="817"/>
      <c r="CE121" s="817"/>
      <c r="CF121" s="875">
        <v>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169681</v>
      </c>
      <c r="DH121" s="817"/>
      <c r="DI121" s="817"/>
      <c r="DJ121" s="817"/>
      <c r="DK121" s="817"/>
      <c r="DL121" s="817">
        <v>187659</v>
      </c>
      <c r="DM121" s="817"/>
      <c r="DN121" s="817"/>
      <c r="DO121" s="817"/>
      <c r="DP121" s="817"/>
      <c r="DQ121" s="817">
        <v>323080</v>
      </c>
      <c r="DR121" s="817"/>
      <c r="DS121" s="817"/>
      <c r="DT121" s="817"/>
      <c r="DU121" s="817"/>
      <c r="DV121" s="794">
        <v>12</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3043973</v>
      </c>
      <c r="BR122" s="845"/>
      <c r="BS122" s="845"/>
      <c r="BT122" s="845"/>
      <c r="BU122" s="845"/>
      <c r="BV122" s="845">
        <v>3027415</v>
      </c>
      <c r="BW122" s="845"/>
      <c r="BX122" s="845"/>
      <c r="BY122" s="845"/>
      <c r="BZ122" s="845"/>
      <c r="CA122" s="845">
        <v>3589524</v>
      </c>
      <c r="CB122" s="845"/>
      <c r="CC122" s="845"/>
      <c r="CD122" s="845"/>
      <c r="CE122" s="845"/>
      <c r="CF122" s="846">
        <v>133.19999999999999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7604</v>
      </c>
      <c r="AB123" s="780"/>
      <c r="AC123" s="780"/>
      <c r="AD123" s="780"/>
      <c r="AE123" s="781"/>
      <c r="AF123" s="782">
        <v>7503</v>
      </c>
      <c r="AG123" s="780"/>
      <c r="AH123" s="780"/>
      <c r="AI123" s="780"/>
      <c r="AJ123" s="781"/>
      <c r="AK123" s="782">
        <v>7402</v>
      </c>
      <c r="AL123" s="780"/>
      <c r="AM123" s="780"/>
      <c r="AN123" s="780"/>
      <c r="AO123" s="781"/>
      <c r="AP123" s="824">
        <v>0.3</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5570660</v>
      </c>
      <c r="BR123" s="833"/>
      <c r="BS123" s="833"/>
      <c r="BT123" s="833"/>
      <c r="BU123" s="833"/>
      <c r="BV123" s="833">
        <v>5688600</v>
      </c>
      <c r="BW123" s="833"/>
      <c r="BX123" s="833"/>
      <c r="BY123" s="833"/>
      <c r="BZ123" s="833"/>
      <c r="CA123" s="833">
        <v>6042241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728467</v>
      </c>
      <c r="DH124" s="764"/>
      <c r="DI124" s="764"/>
      <c r="DJ124" s="764"/>
      <c r="DK124" s="765"/>
      <c r="DL124" s="766">
        <v>647986</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122</v>
      </c>
      <c r="AB128" s="801"/>
      <c r="AC128" s="801"/>
      <c r="AD128" s="801"/>
      <c r="AE128" s="802"/>
      <c r="AF128" s="803">
        <v>81</v>
      </c>
      <c r="AG128" s="801"/>
      <c r="AH128" s="801"/>
      <c r="AI128" s="801"/>
      <c r="AJ128" s="802"/>
      <c r="AK128" s="803">
        <v>81</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2890425</v>
      </c>
      <c r="AB129" s="780"/>
      <c r="AC129" s="780"/>
      <c r="AD129" s="780"/>
      <c r="AE129" s="781"/>
      <c r="AF129" s="782">
        <v>2881442</v>
      </c>
      <c r="AG129" s="780"/>
      <c r="AH129" s="780"/>
      <c r="AI129" s="780"/>
      <c r="AJ129" s="781"/>
      <c r="AK129" s="782">
        <v>2974855</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324701</v>
      </c>
      <c r="AB130" s="780"/>
      <c r="AC130" s="780"/>
      <c r="AD130" s="780"/>
      <c r="AE130" s="781"/>
      <c r="AF130" s="782">
        <v>303716</v>
      </c>
      <c r="AG130" s="780"/>
      <c r="AH130" s="780"/>
      <c r="AI130" s="780"/>
      <c r="AJ130" s="781"/>
      <c r="AK130" s="782">
        <v>280585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2565724</v>
      </c>
      <c r="AB131" s="764"/>
      <c r="AC131" s="764"/>
      <c r="AD131" s="764"/>
      <c r="AE131" s="765"/>
      <c r="AF131" s="766">
        <v>2577726</v>
      </c>
      <c r="AG131" s="764"/>
      <c r="AH131" s="764"/>
      <c r="AI131" s="764"/>
      <c r="AJ131" s="765"/>
      <c r="AK131" s="766">
        <v>2694270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8.1213723689999995</v>
      </c>
      <c r="AB132" s="745"/>
      <c r="AC132" s="745"/>
      <c r="AD132" s="745"/>
      <c r="AE132" s="746"/>
      <c r="AF132" s="747">
        <v>7.8627053460000003</v>
      </c>
      <c r="AG132" s="745"/>
      <c r="AH132" s="745"/>
      <c r="AI132" s="745"/>
      <c r="AJ132" s="746"/>
      <c r="AK132" s="747">
        <v>8.9840661849999996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7.9</v>
      </c>
      <c r="AB133" s="724"/>
      <c r="AC133" s="724"/>
      <c r="AD133" s="724"/>
      <c r="AE133" s="725"/>
      <c r="AF133" s="723">
        <v>7.9</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wvT0fWr0KFpgx9vF/sHZiT03HfeXzSuqipcmQcgVyUYz5wMGvmb3IgWrTXLuyjVAj8huBiSxZ6AErtNibbjhQ==" saltValue="bLIpPOcUxIkOHEVtm1oY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K73" sqref="CK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faEBLaRG8IxNbzWpWZe+Zgp4w5AJKM+8ji3zj6yfw/u4X64YtNSfsbpZ8j9ElR3u0fNZPPWinkl1lWy/3R5LQ==" saltValue="0J3IYDBysE++pFeXZ8Tw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H55" sqref="H55:H57"/>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ktTfKzSfVGxIVVl9FuhYxIUY3hcQ6UUfIr+P5RQeYYCODGuTmajlymraf7yx22A08NlXbk4KxC/NCJ/9gg+Vw==" saltValue="Uvz7UA60KGzMDWDX5NcE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H55" sqref="H55:H5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901373</v>
      </c>
      <c r="AP9" s="269">
        <v>174313</v>
      </c>
      <c r="AQ9" s="270">
        <v>154424</v>
      </c>
      <c r="AR9" s="271">
        <v>12.9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134023</v>
      </c>
      <c r="AP10" s="272">
        <v>25918</v>
      </c>
      <c r="AQ10" s="273">
        <v>18194</v>
      </c>
      <c r="AR10" s="274">
        <v>42.5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1285</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25114</v>
      </c>
      <c r="AP13" s="272">
        <v>4857</v>
      </c>
      <c r="AQ13" s="273">
        <v>5735</v>
      </c>
      <c r="AR13" s="274">
        <v>-15.3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34811</v>
      </c>
      <c r="AP14" s="272">
        <v>6732</v>
      </c>
      <c r="AQ14" s="273">
        <v>2950</v>
      </c>
      <c r="AR14" s="274">
        <v>128.19999999999999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-51613</v>
      </c>
      <c r="AP15" s="272">
        <v>-9981</v>
      </c>
      <c r="AQ15" s="273">
        <v>-9110</v>
      </c>
      <c r="AR15" s="274">
        <v>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1043708</v>
      </c>
      <c r="AP16" s="272">
        <v>201839</v>
      </c>
      <c r="AQ16" s="273">
        <v>173477</v>
      </c>
      <c r="AR16" s="274">
        <v>16.3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15.86</v>
      </c>
      <c r="AP21" s="286">
        <v>14.28</v>
      </c>
      <c r="AQ21" s="287">
        <v>1.58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99</v>
      </c>
      <c r="AP22" s="291">
        <v>96</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349949</v>
      </c>
      <c r="AP32" s="300">
        <v>67675</v>
      </c>
      <c r="AQ32" s="301">
        <v>83140</v>
      </c>
      <c r="AR32" s="302">
        <v>-18.600000000000001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152370</v>
      </c>
      <c r="AP35" s="300">
        <v>29466</v>
      </c>
      <c r="AQ35" s="301">
        <v>26106</v>
      </c>
      <c r="AR35" s="302">
        <v>12.9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13000</v>
      </c>
      <c r="AP36" s="300">
        <v>2514</v>
      </c>
      <c r="AQ36" s="301">
        <v>4689</v>
      </c>
      <c r="AR36" s="302">
        <v>-46.4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7402</v>
      </c>
      <c r="AP37" s="300">
        <v>1431</v>
      </c>
      <c r="AQ37" s="301">
        <v>554</v>
      </c>
      <c r="AR37" s="302">
        <v>158.30000000000001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-81</v>
      </c>
      <c r="AP39" s="300">
        <v>-16</v>
      </c>
      <c r="AQ39" s="301">
        <v>-2038</v>
      </c>
      <c r="AR39" s="302">
        <v>-99.2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-280585</v>
      </c>
      <c r="AP40" s="300">
        <v>-54261</v>
      </c>
      <c r="AQ40" s="301">
        <v>-74354</v>
      </c>
      <c r="AR40" s="302">
        <v>-27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242055</v>
      </c>
      <c r="AP41" s="300">
        <v>46810</v>
      </c>
      <c r="AQ41" s="301">
        <v>38106</v>
      </c>
      <c r="AR41" s="302">
        <v>22.8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916921</v>
      </c>
      <c r="AN51" s="322">
        <v>166259</v>
      </c>
      <c r="AO51" s="323">
        <v>-22.9</v>
      </c>
      <c r="AP51" s="324">
        <v>126525</v>
      </c>
      <c r="AQ51" s="325">
        <v>0.2</v>
      </c>
      <c r="AR51" s="326">
        <v>-23.1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435473</v>
      </c>
      <c r="AN52" s="330">
        <v>78962</v>
      </c>
      <c r="AO52" s="331">
        <v>9.6</v>
      </c>
      <c r="AP52" s="332">
        <v>67052</v>
      </c>
      <c r="AQ52" s="333">
        <v>18.100000000000001</v>
      </c>
      <c r="AR52" s="334">
        <v>-8.5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886075</v>
      </c>
      <c r="AN53" s="322">
        <v>163997</v>
      </c>
      <c r="AO53" s="323">
        <v>-1.4</v>
      </c>
      <c r="AP53" s="324">
        <v>122054</v>
      </c>
      <c r="AQ53" s="325">
        <v>-3.5</v>
      </c>
      <c r="AR53" s="326">
        <v>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411503</v>
      </c>
      <c r="AN54" s="330">
        <v>76162</v>
      </c>
      <c r="AO54" s="331">
        <v>-3.5</v>
      </c>
      <c r="AP54" s="332">
        <v>68298</v>
      </c>
      <c r="AQ54" s="333">
        <v>1.9</v>
      </c>
      <c r="AR54" s="334">
        <v>-5.4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1286889</v>
      </c>
      <c r="AN55" s="322">
        <v>242626</v>
      </c>
      <c r="AO55" s="323">
        <v>47.9</v>
      </c>
      <c r="AP55" s="324">
        <v>111644</v>
      </c>
      <c r="AQ55" s="325">
        <v>-8.5</v>
      </c>
      <c r="AR55" s="326">
        <v>56.4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626035</v>
      </c>
      <c r="AN56" s="330">
        <v>118031</v>
      </c>
      <c r="AO56" s="331">
        <v>55</v>
      </c>
      <c r="AP56" s="332">
        <v>66606</v>
      </c>
      <c r="AQ56" s="333">
        <v>-2.5</v>
      </c>
      <c r="AR56" s="334">
        <v>57.5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922356</v>
      </c>
      <c r="AN57" s="322">
        <v>175854</v>
      </c>
      <c r="AO57" s="323">
        <v>-27.5</v>
      </c>
      <c r="AP57" s="324">
        <v>127917</v>
      </c>
      <c r="AQ57" s="325">
        <v>14.6</v>
      </c>
      <c r="AR57" s="326">
        <v>-42.1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712324</v>
      </c>
      <c r="AN58" s="330">
        <v>135810</v>
      </c>
      <c r="AO58" s="331">
        <v>15.1</v>
      </c>
      <c r="AP58" s="332">
        <v>69746</v>
      </c>
      <c r="AQ58" s="333">
        <v>4.7</v>
      </c>
      <c r="AR58" s="334">
        <v>10.4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1404423</v>
      </c>
      <c r="AN59" s="322">
        <v>271596</v>
      </c>
      <c r="AO59" s="323">
        <v>54.4</v>
      </c>
      <c r="AP59" s="324">
        <v>135931</v>
      </c>
      <c r="AQ59" s="325">
        <v>6.3</v>
      </c>
      <c r="AR59" s="326">
        <v>48.1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1157255</v>
      </c>
      <c r="AN60" s="330">
        <v>223797</v>
      </c>
      <c r="AO60" s="331">
        <v>64.8</v>
      </c>
      <c r="AP60" s="332">
        <v>75320</v>
      </c>
      <c r="AQ60" s="333">
        <v>8</v>
      </c>
      <c r="AR60" s="334">
        <v>56.8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1083333</v>
      </c>
      <c r="AN61" s="337">
        <v>204066</v>
      </c>
      <c r="AO61" s="338">
        <v>10.1</v>
      </c>
      <c r="AP61" s="339">
        <v>124814</v>
      </c>
      <c r="AQ61" s="340">
        <v>1.8</v>
      </c>
      <c r="AR61" s="326">
        <v>8.3000000000000007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668518</v>
      </c>
      <c r="AN62" s="330">
        <v>126552</v>
      </c>
      <c r="AO62" s="331">
        <v>28.2</v>
      </c>
      <c r="AP62" s="332">
        <v>69404</v>
      </c>
      <c r="AQ62" s="333">
        <v>6</v>
      </c>
      <c r="AR62" s="334">
        <v>22.2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Iov78B2onKtTsYxXk1VTpjVo9tlIROYuTFpVl7IiVClfGhQY1YKJb3g5SO/E/WvMNBiqE9ua1kvUNI6Nx4tjg==" saltValue="zqiCf7M3jt9Ges7gR3I4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H55" sqref="H55:H5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fOB2eHgKu8ffybUeWSbYUYrftMW+PmSifkaY5Hiz/9renyahyuidKWsJfV9Sh3ooclfAysY9fyGOk1Gn2PRbqQ==" saltValue="KRDUqo+NsCdkYu9sbX9T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F100" sqref="AF10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cIEvtmb9oPGqFilQryNT/F4/PhWx+qtOdh1To6tqOOBgNmpPBUZYjfAJ7n8ZsSByEr3mtzb2EwqDx/KapD27aA==" saltValue="qm4EBzGJ95MSmpPsyf7I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5" sqref="J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37.14</v>
      </c>
      <c r="G47" s="12">
        <v>52.96</v>
      </c>
      <c r="H47" s="12">
        <v>45.12</v>
      </c>
      <c r="I47" s="12">
        <v>38.880000000000003</v>
      </c>
      <c r="J47" s="13">
        <v>36.35</v>
      </c>
    </row>
    <row r="48" spans="2:10" ht="57.75" customHeight="1" x14ac:dyDescent="0.15">
      <c r="B48" s="14"/>
      <c r="C48" s="1141" t="s">
        <v>4</v>
      </c>
      <c r="D48" s="1141"/>
      <c r="E48" s="1142"/>
      <c r="F48" s="15">
        <v>4.84</v>
      </c>
      <c r="G48" s="16">
        <v>5.35</v>
      </c>
      <c r="H48" s="16">
        <v>6.94</v>
      </c>
      <c r="I48" s="16">
        <v>6.14</v>
      </c>
      <c r="J48" s="17">
        <v>4.07</v>
      </c>
    </row>
    <row r="49" spans="2:10" ht="57.75" customHeight="1" thickBot="1" x14ac:dyDescent="0.2">
      <c r="B49" s="18"/>
      <c r="C49" s="1143" t="s">
        <v>5</v>
      </c>
      <c r="D49" s="1143"/>
      <c r="E49" s="1144"/>
      <c r="F49" s="19">
        <v>13.59</v>
      </c>
      <c r="G49" s="20">
        <v>19.36</v>
      </c>
      <c r="H49" s="20" t="s">
        <v>533</v>
      </c>
      <c r="I49" s="20" t="s">
        <v>534</v>
      </c>
      <c r="J49" s="21" t="s">
        <v>535</v>
      </c>
    </row>
    <row r="50" spans="2:10" x14ac:dyDescent="0.15"/>
  </sheetData>
  <sheetProtection algorithmName="SHA-512" hashValue="dY9TsPwxN41w+4Q2AZCi6ZLgSyEFrjPQ52Qj7YKdvHEXUYGuz6OFlTafJ9R2wY6wUNp1xSPkIarCae2tC0dzvQ==" saltValue="j+CU5uBw2HYssdj6yp72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2026-03-11T04:04:55Z</cp:lastPrinted>
  <dcterms:created xsi:type="dcterms:W3CDTF">2026-02-26T09:27:57Z</dcterms:created>
  <dcterms:modified xsi:type="dcterms:W3CDTF">2026-03-11T04:04:57Z</dcterms:modified>
  <cp:category/>
</cp:coreProperties>
</file>