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S:\財政課\財政係\⑥  調査・照会・報告\R07照会・報告\R80303【3.11〆】令和6年度財政状況資料集\"/>
    </mc:Choice>
  </mc:AlternateContent>
  <xr:revisionPtr revIDLastSave="0" documentId="13_ncr:1_{0A324D34-2F09-49A3-9024-19B0676E565D}" xr6:coauthVersionLast="36" xr6:coauthVersionMax="36" xr10:uidLastSave="{00000000-0000-0000-0000-000000000000}"/>
  <bookViews>
    <workbookView xWindow="0" yWindow="0" windowWidth="28800" windowHeight="12015" tabRatio="7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O34" i="10"/>
  <c r="CO35" i="10" s="1"/>
  <c r="BW34" i="10"/>
  <c r="BW35" i="10" s="1"/>
  <c r="BW36" i="10" s="1"/>
  <c r="BW37" i="10" s="1"/>
  <c r="BW38" i="10" s="1"/>
  <c r="BW39" i="10" s="1"/>
  <c r="BW40" i="10" s="1"/>
  <c r="BW41" i="10" s="1"/>
  <c r="BW42" i="10" s="1"/>
  <c r="BW43"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<sst xmlns="http://schemas.openxmlformats.org/spreadsheetml/2006/main" count="1104" uniqueCount="570">
  <si>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</si>
  <si>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</si>
  <si>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</si>
  <si>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</si>
  <si>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</si>
  <si>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</si>
  <si>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</si>
  <si>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</si>
  <si>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</si>
  <si>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</si>
  <si>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</si>
  <si>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</si>
  <si>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</si>
  <si>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</si>
  <si>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</si>
  <si>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</si>
  <si>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</si>
  <si>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</si>
  <si>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</si>
  <si>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</si>
  <si>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</si>
  <si>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</si>
  <si>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</si>
  <si>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</si>
  <si>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</si>
  <si>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</si>
  <si>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</si>
  <si>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</si>
  <si>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</si>
  <si>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</si>
  <si>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</si>
  <si>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</si>
  <si>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</si>
  <si>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</si>
  <si>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</si>
  <si>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</si>
  <si>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</si>
  <si>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</si>
  <si>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</si>
  <si>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</si>
  <si>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</si>
  <si>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</si>
  <si>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</si>
  <si>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</si>
  <si>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</si>
  <si>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</si>
  <si>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</si>
  <si>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</si>
  <si>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</si>
  <si>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</si>
  <si>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</si>
  <si>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</si>
  <si>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</si>
  <si>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</si>
  <si>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</si>
  <si>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</si>
  <si>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</si>
  <si>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</si>
  <si>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</si>
  <si>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</si>
  <si>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</si>
  <si>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</si>
  <si>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</si>
  <si>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</si>
  <si>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</si>
  <si>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</si>
  <si>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</si>
  <si>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</si>
  <si>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</si>
  <si>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</si>
  <si>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</si>
  <si>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</si>
  <si>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</si>
  <si>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</si>
  <si>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</si>
  <si>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</si>
  <si>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</si>
  <si>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</si>
  <si>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</si>
  <si>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</si>
  <si>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</si>
  <si>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</si>
  <si>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</si>
  <si>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</si>
  <si>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</si>
  <si>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</si>
  <si>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</si>
  <si>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</si>
  <si>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</si>
  <si>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</si>
  <si>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</si>
  <si>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</si>
  <si>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</si>
  <si>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</si>
  <si>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</si>
  <si>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</si>
  <si>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</si>
  <si>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</si>
  <si>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</si>
  <si>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</si>
  <si>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</si>
  <si>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</si>
  <si>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</si>
  <si>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</si>
  <si>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</si>
  <si>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</si>
  <si>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</si>
  <si>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</si>
  <si>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</si>
  <si>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</si>
  <si>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</si>
  <si>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</si>
  <si>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</si>
  <si>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</si>
  <si>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</si>
  <si>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</si>
  <si>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</si>
  <si>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</si>
  <si>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</si>
  <si>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</si>
  <si>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</si>
  <si>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</si>
  <si>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</si>
  <si>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</si>
  <si>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</si>
  <si>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</si>
  <si>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</si>
  <si>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</si>
  <si>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</si>
  <si>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</si>
  <si>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</si>
  <si>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</si>
  <si>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</si>
  <si>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</si>
  <si>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</si>
  <si>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</si>
  <si>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</si>
  <si>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</si>
  <si>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</si>
  <si>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</si>
  <si>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</si>
  <si>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</si>
  <si>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</si>
  <si>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</si>
  <si>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</si>
  <si>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</si>
  <si>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</si>
  <si>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</si>
  <si>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</si>
  <si>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</si>
  <si>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</si>
  <si>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</si>
  <si>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</si>
  <si>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</si>
  <si>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</si>
  <si>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</si>
  <si>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</si>
  <si>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</si>
  <si>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</si>
  <si>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</si>
  <si>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</si>
  <si>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</si>
  <si>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</si>
  <si>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</si>
  <si>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</si>
  <si>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</si>
  <si>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</si>
  <si>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</si>
  <si>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</si>
  <si>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</si>
  <si>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</si>
  <si>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</si>
  <si>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</si>
  <si>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</si>
  <si>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</si>
  <si>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</si>
  <si>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</si>
  <si>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</si>
  <si>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</si>
  <si>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</si>
  <si>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</si>
  <si>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</si>
  <si>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</si>
  <si>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</si>
  <si>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</si>
  <si>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</si>
  <si>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</si>
  <si>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</si>
  <si>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</si>
  <si>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</si>
  <si>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</si>
  <si>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</si>
  <si>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</si>
  <si>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</si>
  <si>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</si>
  <si>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</si>
  <si>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</si>
  <si>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</si>
  <si>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</si>
  <si>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</si>
  <si>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</si>
  <si>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</si>
  <si>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</si>
  <si>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福島県川俣町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</si>
  <si>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</si>
  <si>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</si>
  <si>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</si>
  <si>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</si>
  <si>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</si>
  <si>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</si>
  <si>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</si>
  <si>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</si>
  <si>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</si>
  <si>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</si>
  <si>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</si>
  <si>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</si>
  <si>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</si>
  <si>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</si>
  <si>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</si>
  <si>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</si>
  <si>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</si>
  <si>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</si>
  <si>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</si>
  <si>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</si>
  <si>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</si>
  <si>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</si>
  <si>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</si>
  <si>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</si>
  <si>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</si>
  <si>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</si>
  <si>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</si>
  <si>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</si>
  <si>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</si>
  <si>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</si>
  <si>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</si>
  <si>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</si>
  <si>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</si>
  <si>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</si>
  <si>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</si>
  <si>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</si>
  <si>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</si>
  <si>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</si>
  <si>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</si>
  <si>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</si>
  <si>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</si>
  <si>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</si>
  <si>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</si>
  <si>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</si>
  <si>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</si>
  <si>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</si>
  <si>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</si>
  <si>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</si>
  <si>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</si>
  <si>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</si>
  <si>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</si>
  <si>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</si>
  <si>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</si>
  <si>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</si>
  <si>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</si>
  <si>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</si>
  <si>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</si>
  <si>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</si>
  <si>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</si>
  <si>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</si>
  <si>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</si>
  <si>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</si>
  <si>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</si>
  <si>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</si>
  <si>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</si>
  <si>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</si>
  <si>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</si>
  <si>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</si>
  <si>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</si>
  <si>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</si>
  <si>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</si>
  <si>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</si>
  <si>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</si>
  <si>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</si>
  <si>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</si>
  <si>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</si>
  <si>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</si>
  <si>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</si>
  <si>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</si>
  <si>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</si>
  <si>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</si>
  <si>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</si>
  <si>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</si>
  <si>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</si>
  <si>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</si>
  <si>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</si>
  <si>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</si>
  <si>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</si>
  <si>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</si>
  <si>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</si>
  <si>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</si>
  <si>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</si>
  <si>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</si>
  <si>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</si>
  <si>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</si>
  <si>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</si>
  <si>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</si>
  <si>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</si>
  <si>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</si>
  <si>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</si>
  <si>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</si>
  <si>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</si>
  <si>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</si>
  <si>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</si>
  <si>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</si>
  <si>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</si>
  <si>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</si>
  <si>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</si>
  <si>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</si>
  <si>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</si>
  <si>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</si>
  <si>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</si>
  <si>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</si>
  <si>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</si>
  <si>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</si>
  <si>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</si>
  <si>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</si>
  <si>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</si>
  <si>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</si>
  <si>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</si>
  <si>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</si>
  <si>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</si>
  <si>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</si>
  <si>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</si>
  <si>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</si>
  <si>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</si>
  <si>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</si>
  <si>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</si>
  <si>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</si>
  <si>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</si>
  <si>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</si>
  <si>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</si>
  <si>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</si>
  <si>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</si>
  <si>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</si>
  <si>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</si>
  <si>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</si>
  <si>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</si>
  <si>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</si>
  <si>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</si>
  <si>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</si>
  <si>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</si>
  <si>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</si>
  <si>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</si>
  <si>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</si>
  <si>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</si>
  <si>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</si>
  <si>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</si>
  <si>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</si>
  <si>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</si>
  <si>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福島県川俣町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</si>
  <si>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</si>
  <si>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</si>
  <si>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</si>
  <si>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</si>
  <si>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</si>
  <si>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</si>
  <si>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</si>
  <si>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</si>
  <si>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</si>
  <si>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</si>
  <si>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</si>
  <si>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</si>
  <si>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</si>
  <si>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</si>
  <si>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</si>
  <si>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</si>
  <si>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</si>
  <si>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</si>
  <si>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</si>
  <si>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川俣町一般会計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</si>
  <si>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</si>
  <si>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</si>
  <si>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</si>
  <si>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</si>
  <si>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</si>
  <si>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</si>
  <si>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</si>
  <si>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</si>
  <si>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</si>
  <si>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</si>
  <si>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</si>
  <si>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</si>
  <si>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</si>
  <si>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</si>
  <si>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</si>
  <si>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川俣町介護保険特別会計</t>
    <phoneticPr fontId="5"/>
  </si>
  <si>
    <t>川俣町後期高齢者医療特別会計</t>
    <phoneticPr fontId="5"/>
  </si>
  <si>
    <t>川俣町水道事業会計</t>
    <phoneticPr fontId="5"/>
  </si>
  <si>
    <t>法適用企業</t>
    <phoneticPr fontId="5"/>
  </si>
  <si>
    <t>川俣町工業団地造成事業特別会計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</si>
  <si>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</si>
  <si>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</si>
  <si>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</si>
  <si>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</si>
  <si>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</si>
  <si>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</si>
  <si>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</si>
  <si>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</si>
  <si>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</si>
  <si>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</si>
  <si>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</si>
  <si>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</si>
  <si>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</si>
  <si>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</si>
  <si>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</si>
  <si>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</si>
  <si>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</si>
  <si>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</si>
  <si>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</si>
  <si>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</si>
  <si>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</si>
  <si>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</si>
  <si>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</si>
  <si>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</si>
  <si>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</si>
  <si>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</si>
  <si>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</si>
  <si>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</si>
  <si>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</si>
  <si>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</si>
  <si>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</si>
  <si>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</si>
  <si>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</si>
  <si>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</si>
  <si>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</si>
  <si>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</si>
  <si>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</si>
  <si>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</si>
  <si>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</si>
  <si>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</si>
  <si>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</si>
  <si>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</si>
  <si>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</si>
  <si>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</si>
  <si>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</si>
  <si>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</si>
  <si>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</si>
  <si>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</si>
  <si>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</si>
  <si>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</si>
  <si>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</si>
  <si>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</si>
  <si>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</si>
  <si>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</si>
  <si>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</si>
  <si>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</si>
  <si>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</si>
  <si>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</si>
  <si>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</si>
  <si>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</si>
  <si>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</si>
  <si>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</si>
  <si>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</si>
  <si>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</si>
  <si>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</si>
  <si>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</si>
  <si>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</si>
  <si>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</si>
  <si>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</si>
  <si>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</si>
  <si>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</si>
  <si>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</si>
  <si>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</si>
  <si>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</si>
  <si>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</si>
  <si>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</si>
  <si>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</si>
  <si>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</si>
  <si>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</si>
  <si>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</si>
  <si>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</si>
  <si>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</si>
  <si>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</si>
  <si>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</si>
  <si>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</si>
  <si>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</si>
  <si>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</si>
  <si>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</si>
  <si>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</si>
  <si>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</si>
  <si>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</si>
  <si>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</si>
  <si>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</si>
  <si>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</si>
  <si>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</si>
  <si>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</si>
  <si>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</si>
  <si>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</si>
  <si>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</si>
  <si>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</si>
  <si>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</si>
  <si>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</si>
  <si>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</si>
  <si>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</si>
  <si>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</si>
  <si>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</si>
  <si>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</si>
  <si>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</si>
  <si>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</si>
  <si>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</si>
  <si>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</si>
  <si>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</si>
  <si>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</si>
  <si>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</si>
  <si>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</si>
  <si>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</si>
  <si>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</si>
  <si>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</si>
  <si>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</si>
  <si>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</si>
  <si>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</si>
  <si>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</si>
  <si>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</si>
  <si>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</si>
  <si>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</si>
  <si>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</si>
  <si>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</si>
  <si>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</si>
  <si>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</si>
  <si>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</si>
  <si>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</si>
  <si>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</si>
  <si>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</si>
  <si>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</si>
  <si>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</si>
  <si>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</si>
  <si>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5.00</t>
  </si>
  <si>
    <t>▲ 7.19</t>
  </si>
  <si>
    <t>▲ 10.45</t>
  </si>
  <si>
    <t>▲ 7.51</t>
  </si>
  <si>
    <t>川俣町工業団地造成事業特別会計</t>
  </si>
  <si>
    <t>川俣町一般会計</t>
  </si>
  <si>
    <t>川俣町水道事業会計</t>
  </si>
  <si>
    <t>川俣町介護保険特別会計</t>
  </si>
  <si>
    <t>川俣町国民健康保険（事業勘定）特別会計</t>
  </si>
  <si>
    <t>川俣町後期高齢者医療特別会計</t>
  </si>
  <si>
    <t>川俣町国民健康保険（施設勘定）特別会計</t>
  </si>
  <si>
    <t>その他会計（赤字）</t>
  </si>
  <si>
    <t>その他会計（黒字）</t>
  </si>
  <si>
    <t>R02</t>
    <phoneticPr fontId="5"/>
  </si>
  <si>
    <t>R03</t>
    <phoneticPr fontId="5"/>
  </si>
  <si>
    <t>R04</t>
    <phoneticPr fontId="5"/>
  </si>
  <si>
    <t>R05</t>
    <phoneticPr fontId="5"/>
  </si>
  <si>
    <t>R06</t>
    <phoneticPr fontId="5"/>
  </si>
  <si>
    <t>公共施設等適正管理基金</t>
    <phoneticPr fontId="2"/>
  </si>
  <si>
    <t>ふれあい福祉基金</t>
    <phoneticPr fontId="2"/>
  </si>
  <si>
    <t>火葬場整備基金</t>
    <phoneticPr fontId="2"/>
  </si>
  <si>
    <t>ふるさとづくり・人づくり基金</t>
    <phoneticPr fontId="2"/>
  </si>
  <si>
    <t>森林環境譲与税基金</t>
    <rPh sb="0" eb="9">
      <t>シンリンカンキョウジョウヨゼイキキン</t>
    </rPh>
    <phoneticPr fontId="2"/>
  </si>
  <si>
    <t>-</t>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</si>
  <si>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</si>
  <si>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3">
      <t>フクシマケン</t>
    </rPh>
    <rPh sb="3" eb="6">
      <t>シチョウソン</t>
    </rPh>
    <rPh sb="6" eb="12">
      <t>ソウゴウジムクミアイ</t>
    </rPh>
    <rPh sb="13" eb="18">
      <t>ショウボウホショウトウ</t>
    </rPh>
    <rPh sb="18" eb="22">
      <t>トクベツカイケイ</t>
    </rPh>
    <phoneticPr fontId="2"/>
  </si>
  <si>
    <t>福島県市町村総合事務組合　消防賞じゅつ金特別会計</t>
    <rPh sb="0" eb="6">
      <t>フクシマケンシチョウソン</t>
    </rPh>
    <rPh sb="6" eb="12">
      <t>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</si>
  <si>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</si>
  <si>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</si>
  <si>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福島地方水道用水供給企業団　福島地方水道用水供給事業会計</t>
    <rPh sb="0" eb="2">
      <t>フクシマ</t>
    </rPh>
    <rPh sb="2" eb="4">
      <t>チホウ</t>
    </rPh>
    <rPh sb="4" eb="8">
      <t>スイドウヨウスイ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</si>
  <si>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川俣方部衛生処理組合　一般会計</t>
    <rPh sb="0" eb="2">
      <t>カワマタ</t>
    </rPh>
    <rPh sb="2" eb="4">
      <t>ホウブ</t>
    </rPh>
    <rPh sb="4" eb="6">
      <t>エイセイ</t>
    </rPh>
    <rPh sb="6" eb="8">
      <t>ショリ</t>
    </rPh>
    <rPh sb="8" eb="10">
      <t>クミアイ</t>
    </rPh>
    <rPh sb="11" eb="13">
      <t>イッパン</t>
    </rPh>
    <rPh sb="13" eb="1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</si>
  <si>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</si>
  <si>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2">
      <t>コウキコウレイシャイリョウ</t>
    </rPh>
    <rPh sb="22" eb="26">
      <t>トクベツカイケイ</t>
    </rPh>
    <phoneticPr fontId="2"/>
  </si>
  <si>
    <t>伊達地方消防組合　一般会計</t>
    <rPh sb="0" eb="4">
      <t>ダテチホウ</t>
    </rPh>
    <rPh sb="4" eb="8">
      <t>ショウボウクミアイ</t>
    </rPh>
    <rPh sb="9" eb="13">
      <t>イッパンカイケイ</t>
    </rPh>
    <phoneticPr fontId="2"/>
  </si>
  <si>
    <t>伊達地方衛生処理組合　一般会計</t>
    <rPh sb="0" eb="4">
      <t>ダテチホウ</t>
    </rPh>
    <rPh sb="4" eb="10">
      <t>エイセイショリクミアイ</t>
    </rPh>
    <rPh sb="11" eb="15">
      <t>イッパンカイケイ</t>
    </rPh>
    <phoneticPr fontId="2"/>
  </si>
  <si>
    <t>伊達地方衛生処理組合　し尿処理事業特別会計</t>
    <rPh sb="0" eb="4">
      <t>ダテチホウ</t>
    </rPh>
    <rPh sb="4" eb="10">
      <t>エイセイショリクミアイ</t>
    </rPh>
    <rPh sb="12" eb="13">
      <t>ニョウ</t>
    </rPh>
    <rPh sb="13" eb="15">
      <t>ショリ</t>
    </rPh>
    <rPh sb="15" eb="21">
      <t>ジギョウトクベツカイケイ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</si>
  <si>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</si>
  <si>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（株）川俣町農業振興公社</t>
    <rPh sb="0" eb="3">
      <t>カブ</t>
    </rPh>
    <rPh sb="3" eb="8">
      <t>カワマタマチノウギョウ</t>
    </rPh>
    <rPh sb="8" eb="10">
      <t>シンコウ</t>
    </rPh>
    <rPh sb="10" eb="12">
      <t>コウシャ</t>
    </rPh>
    <phoneticPr fontId="2"/>
  </si>
  <si>
    <t>まちづくり川俣</t>
    <rPh sb="5" eb="7">
      <t>カワマタ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</si>
</sst>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C7BD-407D-A3E2-1FC324506B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170585</c:v>
                </c:pt>
                <c:pt idx="1">
                  <c:v>165291</c:v>
                </c:pt>
                <c:pt idx="2">
                  <c:v>212092</c:v>
                </c:pt>
                <c:pt idx="3">
                  <c:v>150105</c:v>
                </c:pt>
                <c:pt idx="4">
                  <c:v>204027</c:v>
                </c:pt>
              </c:numCache>
            </c:numRef>
          </c:val>
          <c:smooth val="0"/>
          <c:extLst>
            <c:ext xmlns:c16="http://schemas.microsoft.com/office/drawing/2014/chart" uri="{C3380CC4-5D6E-409C-BE32-E72D297353CC}">
              <c16:uniqueId val="{00000001-C7BD-407D-A3E2-1FC324506B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10.43</c:v>
                </c:pt>
                <c:pt idx="1">
                  <c:v>13.98</c:v>
                </c:pt>
                <c:pt idx="2">
                  <c:v>11.59</c:v>
                </c:pt>
                <c:pt idx="3">
                  <c:v>11.29</c:v>
                </c:pt>
                <c:pt idx="4">
                  <c:v>10.45</c:v>
                </c:pt>
              </c:numCache>
            </c:numRef>
          </c:val>
          <c:extLst>
            <c:ext xmlns:c16="http://schemas.microsoft.com/office/drawing/2014/chart" uri="{C3380CC4-5D6E-409C-BE32-E72D297353CC}">
              <c16:uniqueId val="{00000000-4699-4BB6-83B4-196DA357E2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33.57</c:v>
                </c:pt>
                <c:pt idx="1">
                  <c:v>35.950000000000003</c:v>
                </c:pt>
                <c:pt idx="2">
                  <c:v>36.14</c:v>
                </c:pt>
                <c:pt idx="3">
                  <c:v>32.54</c:v>
                </c:pt>
                <c:pt idx="4">
                  <c:v>31.45</c:v>
                </c:pt>
              </c:numCache>
            </c:numRef>
          </c:val>
          <c:extLst>
            <c:ext xmlns:c16="http://schemas.microsoft.com/office/drawing/2014/chart" uri="{C3380CC4-5D6E-409C-BE32-E72D297353CC}">
              <c16:uniqueId val="{00000001-4699-4BB6-83B4-196DA357E2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c:v>
                </c:pt>
                <c:pt idx="1">
                  <c:v>7.83</c:v>
                </c:pt>
                <c:pt idx="2">
                  <c:v>-7.19</c:v>
                </c:pt>
                <c:pt idx="3">
                  <c:v>-10.45</c:v>
                </c:pt>
                <c:pt idx="4">
                  <c:v>-7.51</c:v>
                </c:pt>
              </c:numCache>
            </c:numRef>
          </c:val>
          <c:smooth val="0"/>
          <c:extLst>
            <c:ext xmlns:c16="http://schemas.microsoft.com/office/drawing/2014/chart" uri="{C3380CC4-5D6E-409C-BE32-E72D297353CC}">
              <c16:uniqueId val="{00000002-4699-4BB6-83B4-196DA357E2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0.01</c:v>
                </c:pt>
                <c:pt idx="4">
                  <c:v>#N/A</c:v>
                </c:pt>
                <c:pt idx="5">
                  <c:v>0.03</c:v>
                </c:pt>
                <c:pt idx="6">
                  <c:v>#N/A</c:v>
                </c:pt>
                <c:pt idx="7">
                  <c:v>0.34</c:v>
                </c:pt>
                <c:pt idx="8">
                  <c:v>0</c:v>
                </c:pt>
                <c:pt idx="9">
                  <c:v>0</c:v>
                </c:pt>
              </c:numCache>
            </c:numRef>
          </c:val>
          <c:extLst>
            <c:ext xmlns:c16="http://schemas.microsoft.com/office/drawing/2014/chart" uri="{C3380CC4-5D6E-409C-BE32-E72D297353CC}">
              <c16:uniqueId val="{00000000-A899-47A2-ABE9-4D5ECB4518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99-47A2-ABE9-4D5ECB4518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99-47A2-ABE9-4D5ECB451807}"/>
            </c:ext>
          </c:extLst>
        </c:ser>
        <c:ser>
          <c:idx val="3"/>
          <c:order val="3"/>
          <c:tx>
            <c:strRef>
              <c:f>データシート!$A$30</c:f>
              <c:strCache>
                <c:ptCount val="1"/>
                <c:pt idx="0">
                  <c:v>川俣町国民健康保険（施設勘定）特別会計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899-47A2-ABE9-4D5ECB451807}"/>
            </c:ext>
          </c:extLst>
        </c:ser>
        <c:ser>
          <c:idx val="4"/>
          <c:order val="4"/>
          <c:tx>
            <c:strRef>
              <c:f>データシート!$A$31</c:f>
              <c:strCache>
                <c:ptCount val="1"/>
                <c:pt idx="0">
                  <c:v>川俣町後期高齢者医療特別会計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0.06</c:v>
                </c:pt>
                <c:pt idx="4">
                  <c:v>#N/A</c:v>
                </c:pt>
                <c:pt idx="5">
                  <c:v>0.12</c:v>
                </c:pt>
                <c:pt idx="6">
                  <c:v>#N/A</c:v>
                </c:pt>
                <c:pt idx="7">
                  <c:v>0.15</c:v>
                </c:pt>
                <c:pt idx="8">
                  <c:v>#N/A</c:v>
                </c:pt>
                <c:pt idx="9">
                  <c:v>0.18</c:v>
                </c:pt>
              </c:numCache>
            </c:numRef>
          </c:val>
          <c:extLst>
            <c:ext xmlns:c16="http://schemas.microsoft.com/office/drawing/2014/chart" uri="{C3380CC4-5D6E-409C-BE32-E72D297353CC}">
              <c16:uniqueId val="{00000004-A899-47A2-ABE9-4D5ECB451807}"/>
            </c:ext>
          </c:extLst>
        </c:ser>
        <c:ser>
          <c:idx val="5"/>
          <c:order val="5"/>
          <c:tx>
            <c:strRef>
              <c:f>データシート!$A$32</c:f>
              <c:strCache>
                <c:ptCount val="1"/>
                <c:pt idx="0">
                  <c:v>川俣町国民健康保険（事業勘定）特別会計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2.15</c:v>
                </c:pt>
                <c:pt idx="2">
                  <c:v>#N/A</c:v>
                </c:pt>
                <c:pt idx="3">
                  <c:v>1.2</c:v>
                </c:pt>
                <c:pt idx="4">
                  <c:v>#N/A</c:v>
                </c:pt>
                <c:pt idx="5">
                  <c:v>1.19</c:v>
                </c:pt>
                <c:pt idx="6">
                  <c:v>#N/A</c:v>
                </c:pt>
                <c:pt idx="7">
                  <c:v>1.0900000000000001</c:v>
                </c:pt>
                <c:pt idx="8">
                  <c:v>#N/A</c:v>
                </c:pt>
                <c:pt idx="9">
                  <c:v>1.22</c:v>
                </c:pt>
              </c:numCache>
            </c:numRef>
          </c:val>
          <c:extLst>
            <c:ext xmlns:c16="http://schemas.microsoft.com/office/drawing/2014/chart" uri="{C3380CC4-5D6E-409C-BE32-E72D297353CC}">
              <c16:uniqueId val="{00000005-A899-47A2-ABE9-4D5ECB451807}"/>
            </c:ext>
          </c:extLst>
        </c:ser>
        <c:ser>
          <c:idx val="6"/>
          <c:order val="6"/>
          <c:tx>
            <c:strRef>
              <c:f>データシート!$A$33</c:f>
              <c:strCache>
                <c:ptCount val="1"/>
                <c:pt idx="0">
                  <c:v>川俣町介護保険特別会計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1.88</c:v>
                </c:pt>
                <c:pt idx="4">
                  <c:v>#N/A</c:v>
                </c:pt>
                <c:pt idx="5">
                  <c:v>2.69</c:v>
                </c:pt>
                <c:pt idx="6">
                  <c:v>#N/A</c:v>
                </c:pt>
                <c:pt idx="7">
                  <c:v>1.64</c:v>
                </c:pt>
                <c:pt idx="8">
                  <c:v>#N/A</c:v>
                </c:pt>
                <c:pt idx="9">
                  <c:v>2.17</c:v>
                </c:pt>
              </c:numCache>
            </c:numRef>
          </c:val>
          <c:extLst>
            <c:ext xmlns:c16="http://schemas.microsoft.com/office/drawing/2014/chart" uri="{C3380CC4-5D6E-409C-BE32-E72D297353CC}">
              <c16:uniqueId val="{00000006-A899-47A2-ABE9-4D5ECB451807}"/>
            </c:ext>
          </c:extLst>
        </c:ser>
        <c:ser>
          <c:idx val="7"/>
          <c:order val="7"/>
          <c:tx>
            <c:strRef>
              <c:f>データシート!$A$34</c:f>
              <c:strCache>
                <c:ptCount val="1"/>
                <c:pt idx="0">
                  <c:v>川俣町水道事業会計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7.22</c:v>
                </c:pt>
                <c:pt idx="2">
                  <c:v>#N/A</c:v>
                </c:pt>
                <c:pt idx="3">
                  <c:v>7.02</c:v>
                </c:pt>
                <c:pt idx="4">
                  <c:v>#N/A</c:v>
                </c:pt>
                <c:pt idx="5">
                  <c:v>7.05</c:v>
                </c:pt>
                <c:pt idx="6">
                  <c:v>#N/A</c:v>
                </c:pt>
                <c:pt idx="7">
                  <c:v>6.92</c:v>
                </c:pt>
                <c:pt idx="8">
                  <c:v>#N/A</c:v>
                </c:pt>
                <c:pt idx="9">
                  <c:v>6.33</c:v>
                </c:pt>
              </c:numCache>
            </c:numRef>
          </c:val>
          <c:extLst>
            <c:ext xmlns:c16="http://schemas.microsoft.com/office/drawing/2014/chart" uri="{C3380CC4-5D6E-409C-BE32-E72D297353CC}">
              <c16:uniqueId val="{00000007-A899-47A2-ABE9-4D5ECB451807}"/>
            </c:ext>
          </c:extLst>
        </c:ser>
        <c:ser>
          <c:idx val="8"/>
          <c:order val="8"/>
          <c:tx>
            <c:strRef>
              <c:f>データシート!$A$35</c:f>
              <c:strCache>
                <c:ptCount val="1"/>
                <c:pt idx="0">
                  <c:v>川俣町一般会計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10.43</c:v>
                </c:pt>
                <c:pt idx="2">
                  <c:v>#N/A</c:v>
                </c:pt>
                <c:pt idx="3">
                  <c:v>13.98</c:v>
                </c:pt>
                <c:pt idx="4">
                  <c:v>#N/A</c:v>
                </c:pt>
                <c:pt idx="5">
                  <c:v>11.58</c:v>
                </c:pt>
                <c:pt idx="6">
                  <c:v>#N/A</c:v>
                </c:pt>
                <c:pt idx="7">
                  <c:v>11.28</c:v>
                </c:pt>
                <c:pt idx="8">
                  <c:v>#N/A</c:v>
                </c:pt>
                <c:pt idx="9">
                  <c:v>10.44</c:v>
                </c:pt>
              </c:numCache>
            </c:numRef>
          </c:val>
          <c:extLst>
            <c:ext xmlns:c16="http://schemas.microsoft.com/office/drawing/2014/chart" uri="{C3380CC4-5D6E-409C-BE32-E72D297353CC}">
              <c16:uniqueId val="{00000008-A899-47A2-ABE9-4D5ECB451807}"/>
            </c:ext>
          </c:extLst>
        </c:ser>
        <c:ser>
          <c:idx val="9"/>
          <c:order val="9"/>
          <c:tx>
            <c:strRef>
              <c:f>データシート!$A$36</c:f>
              <c:strCache>
                <c:ptCount val="1"/>
                <c:pt idx="0">
                  <c:v>川俣町工業団地造成事業特別会計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16.41</c:v>
                </c:pt>
                <c:pt idx="2">
                  <c:v>#N/A</c:v>
                </c:pt>
                <c:pt idx="3">
                  <c:v>13.68</c:v>
                </c:pt>
                <c:pt idx="4">
                  <c:v>#N/A</c:v>
                </c:pt>
                <c:pt idx="5">
                  <c:v>12.67</c:v>
                </c:pt>
                <c:pt idx="6">
                  <c:v>#N/A</c:v>
                </c:pt>
                <c:pt idx="7">
                  <c:v>11.81</c:v>
                </c:pt>
                <c:pt idx="8">
                  <c:v>#N/A</c:v>
                </c:pt>
                <c:pt idx="9">
                  <c:v>11.79</c:v>
                </c:pt>
              </c:numCache>
            </c:numRef>
          </c:val>
          <c:extLst>
            <c:ext xmlns:c16="http://schemas.microsoft.com/office/drawing/2014/chart" uri="{C3380CC4-5D6E-409C-BE32-E72D297353CC}">
              <c16:uniqueId val="{00000009-A899-47A2-ABE9-4D5ECB4518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454</c:v>
                </c:pt>
                <c:pt idx="5">
                  <c:v>490</c:v>
                </c:pt>
                <c:pt idx="8">
                  <c:v>533</c:v>
                </c:pt>
                <c:pt idx="11">
                  <c:v>574</c:v>
                </c:pt>
                <c:pt idx="14">
                  <c:v>570</c:v>
                </c:pt>
              </c:numCache>
            </c:numRef>
          </c:val>
          <c:extLst>
            <c:ext xmlns:c16="http://schemas.microsoft.com/office/drawing/2014/chart" uri="{C3380CC4-5D6E-409C-BE32-E72D297353CC}">
              <c16:uniqueId val="{00000000-09A8-4E32-BDED-4A3DA97754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A8-4E32-BDED-4A3DA97754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A8-4E32-BDED-4A3DA97754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38</c:v>
                </c:pt>
                <c:pt idx="6">
                  <c:v>36</c:v>
                </c:pt>
                <c:pt idx="9">
                  <c:v>39</c:v>
                </c:pt>
                <c:pt idx="12">
                  <c:v>41</c:v>
                </c:pt>
              </c:numCache>
            </c:numRef>
          </c:val>
          <c:extLst>
            <c:ext xmlns:c16="http://schemas.microsoft.com/office/drawing/2014/chart" uri="{C3380CC4-5D6E-409C-BE32-E72D297353CC}">
              <c16:uniqueId val="{00000003-09A8-4E32-BDED-4A3DA97754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c:v>
                </c:pt>
                <c:pt idx="3">
                  <c:v>1</c:v>
                </c:pt>
                <c:pt idx="6">
                  <c:v>1</c:v>
                </c:pt>
                <c:pt idx="9">
                  <c:v>3</c:v>
                </c:pt>
                <c:pt idx="12">
                  <c:v>1</c:v>
                </c:pt>
              </c:numCache>
            </c:numRef>
          </c:val>
          <c:extLst>
            <c:ext xmlns:c16="http://schemas.microsoft.com/office/drawing/2014/chart" uri="{C3380CC4-5D6E-409C-BE32-E72D297353CC}">
              <c16:uniqueId val="{00000004-09A8-4E32-BDED-4A3DA97754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A8-4E32-BDED-4A3DA97754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A8-4E32-BDED-4A3DA97754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582</c:v>
                </c:pt>
                <c:pt idx="3">
                  <c:v>621</c:v>
                </c:pt>
                <c:pt idx="6">
                  <c:v>681</c:v>
                </c:pt>
                <c:pt idx="9">
                  <c:v>694</c:v>
                </c:pt>
                <c:pt idx="12">
                  <c:v>709</c:v>
                </c:pt>
              </c:numCache>
            </c:numRef>
          </c:val>
          <c:extLst>
            <c:ext xmlns:c16="http://schemas.microsoft.com/office/drawing/2014/chart" uri="{C3380CC4-5D6E-409C-BE32-E72D297353CC}">
              <c16:uniqueId val="{00000007-09A8-4E32-BDED-4A3DA97754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c:v>
                </c:pt>
                <c:pt idx="2">
                  <c:v>#N/A</c:v>
                </c:pt>
                <c:pt idx="3">
                  <c:v>#N/A</c:v>
                </c:pt>
                <c:pt idx="4">
                  <c:v>170</c:v>
                </c:pt>
                <c:pt idx="5">
                  <c:v>#N/A</c:v>
                </c:pt>
                <c:pt idx="6">
                  <c:v>#N/A</c:v>
                </c:pt>
                <c:pt idx="7">
                  <c:v>185</c:v>
                </c:pt>
                <c:pt idx="8">
                  <c:v>#N/A</c:v>
                </c:pt>
                <c:pt idx="9">
                  <c:v>#N/A</c:v>
                </c:pt>
                <c:pt idx="10">
                  <c:v>162</c:v>
                </c:pt>
                <c:pt idx="11">
                  <c:v>#N/A</c:v>
                </c:pt>
                <c:pt idx="12">
                  <c:v>#N/A</c:v>
                </c:pt>
                <c:pt idx="13">
                  <c:v>181</c:v>
                </c:pt>
                <c:pt idx="14">
                  <c:v>#N/A</c:v>
                </c:pt>
              </c:numCache>
            </c:numRef>
          </c:val>
          <c:smooth val="0"/>
          <c:extLst>
            <c:ext xmlns:c16="http://schemas.microsoft.com/office/drawing/2014/chart" uri="{C3380CC4-5D6E-409C-BE32-E72D297353CC}">
              <c16:uniqueId val="{00000008-09A8-4E32-BDED-4A3DA97754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6038</c:v>
                </c:pt>
                <c:pt idx="5">
                  <c:v>6265</c:v>
                </c:pt>
                <c:pt idx="8">
                  <c:v>6762</c:v>
                </c:pt>
                <c:pt idx="11">
                  <c:v>6732</c:v>
                </c:pt>
                <c:pt idx="14">
                  <c:v>7200</c:v>
                </c:pt>
              </c:numCache>
            </c:numRef>
          </c:val>
          <c:extLst>
            <c:ext xmlns:c16="http://schemas.microsoft.com/office/drawing/2014/chart" uri="{C3380CC4-5D6E-409C-BE32-E72D297353CC}">
              <c16:uniqueId val="{00000000-78BA-425D-82D0-4569A4B60C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c:v>
                </c:pt>
                <c:pt idx="5">
                  <c:v>21</c:v>
                </c:pt>
                <c:pt idx="8">
                  <c:v>14</c:v>
                </c:pt>
                <c:pt idx="11">
                  <c:v>7</c:v>
                </c:pt>
                <c:pt idx="14">
                  <c:v>0</c:v>
                </c:pt>
              </c:numCache>
            </c:numRef>
          </c:val>
          <c:extLst>
            <c:ext xmlns:c16="http://schemas.microsoft.com/office/drawing/2014/chart" uri="{C3380CC4-5D6E-409C-BE32-E72D297353CC}">
              <c16:uniqueId val="{00000001-78BA-425D-82D0-4569A4B60C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2375</c:v>
                </c:pt>
                <c:pt idx="5">
                  <c:v>3058</c:v>
                </c:pt>
                <c:pt idx="8">
                  <c:v>3412</c:v>
                </c:pt>
                <c:pt idx="11">
                  <c:v>3552</c:v>
                </c:pt>
                <c:pt idx="14">
                  <c:v>3242</c:v>
                </c:pt>
              </c:numCache>
            </c:numRef>
          </c:val>
          <c:extLst>
            <c:ext xmlns:c16="http://schemas.microsoft.com/office/drawing/2014/chart" uri="{C3380CC4-5D6E-409C-BE32-E72D297353CC}">
              <c16:uniqueId val="{00000002-78BA-425D-82D0-4569A4B60C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BA-425D-82D0-4569A4B60C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BA-425D-82D0-4569A4B60C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BA-425D-82D0-4569A4B60C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886</c:v>
                </c:pt>
                <c:pt idx="3">
                  <c:v>885</c:v>
                </c:pt>
                <c:pt idx="6">
                  <c:v>760</c:v>
                </c:pt>
                <c:pt idx="9">
                  <c:v>761</c:v>
                </c:pt>
                <c:pt idx="12">
                  <c:v>740</c:v>
                </c:pt>
              </c:numCache>
            </c:numRef>
          </c:val>
          <c:extLst>
            <c:ext xmlns:c16="http://schemas.microsoft.com/office/drawing/2014/chart" uri="{C3380CC4-5D6E-409C-BE32-E72D297353CC}">
              <c16:uniqueId val="{00000006-78BA-425D-82D0-4569A4B60C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249</c:v>
                </c:pt>
                <c:pt idx="3">
                  <c:v>218</c:v>
                </c:pt>
                <c:pt idx="6">
                  <c:v>233</c:v>
                </c:pt>
                <c:pt idx="9">
                  <c:v>223</c:v>
                </c:pt>
                <c:pt idx="12">
                  <c:v>264</c:v>
                </c:pt>
              </c:numCache>
            </c:numRef>
          </c:val>
          <c:extLst>
            <c:ext xmlns:c16="http://schemas.microsoft.com/office/drawing/2014/chart" uri="{C3380CC4-5D6E-409C-BE32-E72D297353CC}">
              <c16:uniqueId val="{00000007-78BA-425D-82D0-4569A4B60C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c:v>
                </c:pt>
                <c:pt idx="3">
                  <c:v>64</c:v>
                </c:pt>
                <c:pt idx="6">
                  <c:v>57</c:v>
                </c:pt>
                <c:pt idx="9">
                  <c:v>15</c:v>
                </c:pt>
                <c:pt idx="12">
                  <c:v>12</c:v>
                </c:pt>
              </c:numCache>
            </c:numRef>
          </c:val>
          <c:extLst>
            <c:ext xmlns:c16="http://schemas.microsoft.com/office/drawing/2014/chart" uri="{C3380CC4-5D6E-409C-BE32-E72D297353CC}">
              <c16:uniqueId val="{00000008-78BA-425D-82D0-4569A4B60C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BA-425D-82D0-4569A4B60C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7899</c:v>
                </c:pt>
                <c:pt idx="3">
                  <c:v>8261</c:v>
                </c:pt>
                <c:pt idx="6">
                  <c:v>8986</c:v>
                </c:pt>
                <c:pt idx="9">
                  <c:v>9159</c:v>
                </c:pt>
                <c:pt idx="12">
                  <c:v>8960</c:v>
                </c:pt>
              </c:numCache>
            </c:numRef>
          </c:val>
          <c:extLst>
            <c:ext xmlns:c16="http://schemas.microsoft.com/office/drawing/2014/chart" uri="{C3380CC4-5D6E-409C-BE32-E72D297353CC}">
              <c16:uniqueId val="{0000000A-78BA-425D-82D0-4569A4B60C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657</c:v>
                </c:pt>
                <c:pt idx="2">
                  <c:v>#N/A</c:v>
                </c:pt>
                <c:pt idx="3">
                  <c:v>#N/A</c:v>
                </c:pt>
                <c:pt idx="4">
                  <c:v>84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BA-425D-82D0-4569A4B60C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1643</c:v>
                </c:pt>
                <c:pt idx="1">
                  <c:v>1458</c:v>
                </c:pt>
                <c:pt idx="2">
                  <c:v>1412</c:v>
                </c:pt>
              </c:numCache>
            </c:numRef>
          </c:val>
          <c:extLst>
            <c:ext xmlns:c16="http://schemas.microsoft.com/office/drawing/2014/chart" uri="{C3380CC4-5D6E-409C-BE32-E72D297353CC}">
              <c16:uniqueId val="{00000000-9A24-4A89-A1D6-6F573D8674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300</c:v>
                </c:pt>
                <c:pt idx="1">
                  <c:v>418</c:v>
                </c:pt>
                <c:pt idx="2">
                  <c:v>448</c:v>
                </c:pt>
              </c:numCache>
            </c:numRef>
          </c:val>
          <c:extLst>
            <c:ext xmlns:c16="http://schemas.microsoft.com/office/drawing/2014/chart" uri="{C3380CC4-5D6E-409C-BE32-E72D297353CC}">
              <c16:uniqueId val="{00000001-9A24-4A89-A1D6-6F573D8674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1864</c:v>
                </c:pt>
                <c:pt idx="1">
                  <c:v>1218</c:v>
                </c:pt>
                <c:pt idx="2">
                  <c:v>770</c:v>
                </c:pt>
              </c:numCache>
            </c:numRef>
          </c:val>
          <c:extLst>
            <c:ext xmlns:c16="http://schemas.microsoft.com/office/drawing/2014/chart" uri="{C3380CC4-5D6E-409C-BE32-E72D297353CC}">
              <c16:uniqueId val="{00000002-9A24-4A89-A1D6-6F573D8674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前年度に火葬場整備事業や中央公民館耐震改修事業等の財源として借り入れした、過疎対策事業債等の償還開始に伴い、元利償還金が増額した一方で、普通交付税の算入対象公債費等は減少したことにより、実質公債費比率の分子は増加している。</a:t>
          </a:r>
        </a:p>
        <a:p>
          <a:r>
            <a:rPr kumimoji="1" lang="ja-JP" altLang="en-US" sz="1200">
              <a:latin typeface="ＭＳ ゴシック" pitchFamily="49" charset="-128"/>
              <a:ea typeface="ＭＳ ゴシック" pitchFamily="49" charset="-128"/>
            </a:rPr>
            <a:t>　今後も老朽化が進む公共施設・インフラの更新のため、地方債残高は高止まりしていくことが見込まれ、また、現在据え置きしている地方債の償還も開始されるため、比率の上昇が見込まれることから、人口規模に見合った公共施設の統廃合・複合化や、</a:t>
          </a:r>
          <a:r>
            <a:rPr kumimoji="1" lang="en-US" altLang="ja-JP" sz="1200">
              <a:latin typeface="ＭＳ ゴシック" pitchFamily="49" charset="-128"/>
              <a:ea typeface="ＭＳ ゴシック" pitchFamily="49" charset="-128"/>
            </a:rPr>
            <a:t>PFI</a:t>
          </a:r>
          <a:r>
            <a:rPr kumimoji="1" lang="ja-JP" altLang="en-US" sz="1200">
              <a:latin typeface="ＭＳ ゴシック" pitchFamily="49" charset="-128"/>
              <a:ea typeface="ＭＳ ゴシック" pitchFamily="49" charset="-128"/>
            </a:rPr>
            <a:t>の活用等による地方債に頼らない事業実施を模索し、地方債発行を抑制していく必要がある。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年度も火葬場整備事業や川俣中学校トイレ改修事業等に</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る地方債借り入れを行ったものの、償還額が借入額を上回ったため、地方債現在高は減少した。また、過疎対策事業債や緊急防災・減災事業債等の交付税措置の有利な地方債のみを活用していることから、基準財政需要額参入見込額が増加し、分子はマイナスとなったため、将来負担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年連続で「比率なし」となっている。</a:t>
          </a:r>
        </a:p>
        <a:p>
          <a:r>
            <a:rPr kumimoji="1" lang="ja-JP" altLang="en-US" sz="1400">
              <a:latin typeface="ＭＳ ゴシック" pitchFamily="49" charset="-128"/>
              <a:ea typeface="ＭＳ ゴシック" pitchFamily="49" charset="-128"/>
            </a:rPr>
            <a:t>　今後も老朽化が進む公共施設・インフラの更新のため、地方債の借り入れは避けられないが、交付税措置が有利な地方債の活用や減債基金等への積立に努め、将来負担の軽減を図る。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一般財源の不足を補うための財政調整基金約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億円の取り崩しや、火葬場整備事業の進捗に伴う火葬場整備基金約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千万円の取り崩し及び対象事業の完了に伴う帰還・移住等環境整備交付金基金の廃止等により、前年度末残高から約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財政調整基金及び減債基金については、人口減少に伴う歳入の減少や突発的な災害対応、後年度の公債費負担等を見据え、計画的な積み立てを実施していく。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その他の特定目的基金については、公共施設等適正管理基金をはじめ、各目的事業の計画・事業費を精査しながら必要額の積み立てを実施していく。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・公共施設等適正管理基金：「公共施設等総合管理計画」に基づく、公共施設等の維持管理、修繕及び改修等に関する事業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・ふれあい福祉基金：高齢者の在宅福祉の向上及び健康の保持、高齢者等に係るボランティア活動の活発化、その他の高齢者等の保健福祉の増進に関する事業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・火葬場整備基金：老朽化に伴う火葬場の建替えに関する事業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・ふるさとづくり・人づくり基金：ふるさとづくり寄付金（ふるさと納税）を原資とした、教育や文化等の充実及び人材育成に関する事業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・森林環境譲与税基金：森林環境譲与税を原資とした、森林の整備及びその促進に関する事業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・火葬場整備基金：火葬場整備事業の進捗により、基金を取り崩したことによる減少（▲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・帰還・移住等環境整備交付金基金：対象事業（工業団地拡張事業）が完了し、基金を廃止したことによる皆減（▲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・公共施設等適正管理基金：旧川俣幼稚園及び旧飯坂小学校プール解体事業に充当するため、基金を取り崩したことによる減少（▲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・火葬場整備基金については、事業の完了に伴い廃止する予定。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・公共施設等適正管理基金については、公共施設等総合管理計画等に基づき、一斉に老朽化が進んでいる公共施設の改修・修繕に備え、必要額の積み立てを行っていく。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・その他の基金についても、各目的事業の計画に合わせて必要な額の積み立てを実施していく。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千円を積み立てたが、一般財源不足分として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円の取り崩しを行ったことにより、前年度末残高から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千円減額した。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人口減少に伴う歳入の減少や近年頻発している災害対応を見据え、一般的な基準といわれる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％以上を維持するよう、歳計剰余金等の積極的な積み立てを継続する。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増額している地方債に対する後年度の公債費負担を減らすため、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後年度の公債費負担をシミュレーションしながら、必要額の計画的な積み立てを実施していく。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11,412
11,247
127.70
10,099,183
9,470,681
468,988
4,488,066
8,960,037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物価高騰に伴う経済対策や人事委員会勧告による職員給与の大幅な増額等に対応するため、基準財政需要額が増加した一方で、町税の減収や地方消費税</a:t>
          </a:r>
          <a:r>
            <a:rPr kumimoji="1" lang="ja-JP" altLang="en-US" sz="1200">
              <a:latin typeface="ＭＳ Ｐゴシック" panose="020B0600070205080204" pitchFamily="50" charset="-128"/>
              <a:ea typeface="ＭＳ Ｐゴシック" panose="020B0600070205080204" pitchFamily="50" charset="-128"/>
            </a:rPr>
            <a:t>交付金の減額等により、基準財政収入額が減少したため、単年度の財政力指数は</a:t>
          </a:r>
          <a:r>
            <a:rPr kumimoji="1" lang="en-US" altLang="ja-JP" sz="1200">
              <a:latin typeface="ＭＳ Ｐゴシック" panose="020B0600070205080204" pitchFamily="50" charset="-128"/>
              <a:ea typeface="ＭＳ Ｐゴシック" panose="020B0600070205080204" pitchFamily="50" charset="-128"/>
            </a:rPr>
            <a:t>0.33</a:t>
          </a:r>
          <a:r>
            <a:rPr kumimoji="1" lang="ja-JP" altLang="en-US" sz="1200">
              <a:latin typeface="ＭＳ Ｐゴシック" panose="020B0600070205080204" pitchFamily="50" charset="-128"/>
              <a:ea typeface="ＭＳ Ｐゴシック" panose="020B0600070205080204" pitchFamily="50" charset="-128"/>
            </a:rPr>
            <a:t>となり、前年度と比較し</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ポイントの減となったが、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か年平均では前年度同様</a:t>
          </a:r>
          <a:r>
            <a:rPr kumimoji="1" lang="en-US" altLang="ja-JP" sz="1200">
              <a:latin typeface="ＭＳ Ｐゴシック" panose="020B0600070205080204" pitchFamily="50" charset="-128"/>
              <a:ea typeface="ＭＳ Ｐゴシック" panose="020B0600070205080204" pitchFamily="50" charset="-128"/>
            </a:rPr>
            <a:t>0.33</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類似団体平均や福島県平均よりも低い数値であり、減少傾向が続いているため、今後も指数の変動を注視していく。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151554</xdr:rowOff>
    </xdr:from>
    <xdr:to>
      <xdr:col>23</xdr:col>
      <xdr:colOff>133350</xdr:colOff>
      <xdr:row>43</xdr:row>
      <xdr:rowOff>151554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3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151554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127423</xdr:rowOff>
    </xdr:from>
    <xdr:to>
      <xdr:col>15</xdr:col>
      <xdr:colOff>82550</xdr:colOff>
      <xdr:row>43</xdr:row>
      <xdr:rowOff>143510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111337</xdr:rowOff>
    </xdr:from>
    <xdr:to>
      <xdr:col>11</xdr:col>
      <xdr:colOff>31750</xdr:colOff>
      <xdr:row>43</xdr:row>
      <xdr:rowOff>127423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100754</xdr:rowOff>
    </xdr:from>
    <xdr:to>
      <xdr:col>23</xdr:col>
      <xdr:colOff>184150</xdr:colOff>
      <xdr:row>44</xdr:row>
      <xdr:rowOff>30904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168081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100754</xdr:rowOff>
    </xdr:from>
    <xdr:to>
      <xdr:col>19</xdr:col>
      <xdr:colOff>184150</xdr:colOff>
      <xdr:row>44</xdr:row>
      <xdr:rowOff>30904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15681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76623</xdr:rowOff>
    </xdr:from>
    <xdr:to>
      <xdr:col>11</xdr:col>
      <xdr:colOff>82550</xdr:colOff>
      <xdr:row>44</xdr:row>
      <xdr:rowOff>6773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163000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60537</xdr:rowOff>
    </xdr:from>
    <xdr:to>
      <xdr:col>7</xdr:col>
      <xdr:colOff>31750</xdr:colOff>
      <xdr:row>43</xdr:row>
      <xdr:rowOff>162137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146914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物価高騰に伴う人件費や物件費の増額により、前年度同様</a:t>
          </a:r>
          <a:r>
            <a:rPr kumimoji="1" lang="en-US" altLang="ja-JP" sz="1200">
              <a:latin typeface="ＭＳ Ｐゴシック" panose="020B0600070205080204" pitchFamily="50" charset="-128"/>
              <a:ea typeface="ＭＳ Ｐゴシック" panose="020B0600070205080204" pitchFamily="50" charset="-128"/>
            </a:rPr>
            <a:t>92.6</a:t>
          </a:r>
          <a:r>
            <a:rPr kumimoji="1" lang="ja-JP" altLang="en-US" sz="1200">
              <a:latin typeface="ＭＳ Ｐゴシック" panose="020B0600070205080204" pitchFamily="50" charset="-128"/>
              <a:ea typeface="ＭＳ Ｐゴシック" panose="020B0600070205080204" pitchFamily="50" charset="-128"/>
            </a:rPr>
            <a:t>％となり、類似団体平均を</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％上回る高い比率となっている</a:t>
          </a:r>
        </a:p>
        <a:p>
          <a:r>
            <a:rPr kumimoji="1" lang="ja-JP" altLang="en-US" sz="1200">
              <a:latin typeface="ＭＳ Ｐゴシック" panose="020B0600070205080204" pitchFamily="50" charset="-128"/>
              <a:ea typeface="ＭＳ Ｐゴシック" panose="020B0600070205080204" pitchFamily="50" charset="-128"/>
            </a:rPr>
            <a:t>　今後も物価高騰に伴う光熱水費や委託料等の物件費の増加や職員の給与引き上げに伴う人件費の増加、施設整備事業等に係る地方債への公債費の増加により、比率の悪化が見込まれることから、経常的事業の見直しや人員の適正化、</a:t>
          </a:r>
          <a:r>
            <a:rPr kumimoji="1" lang="en-US" altLang="ja-JP" sz="1200">
              <a:latin typeface="ＭＳ Ｐゴシック" panose="020B0600070205080204" pitchFamily="50" charset="-128"/>
              <a:ea typeface="ＭＳ Ｐゴシック" panose="020B0600070205080204" pitchFamily="50" charset="-128"/>
            </a:rPr>
            <a:t>PFI</a:t>
          </a:r>
          <a:r>
            <a:rPr kumimoji="1" lang="ja-JP" altLang="en-US" sz="1200">
              <a:latin typeface="ＭＳ Ｐゴシック" panose="020B0600070205080204" pitchFamily="50" charset="-128"/>
              <a:ea typeface="ＭＳ Ｐゴシック" panose="020B0600070205080204" pitchFamily="50" charset="-128"/>
            </a:rPr>
            <a:t>活用等の地方債に依存しない事業の実施等により、比率の改善を図る。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88138</xdr:rowOff>
    </xdr:from>
    <xdr:to>
      <xdr:col>23</xdr:col>
      <xdr:colOff>133350</xdr:colOff>
      <xdr:row>60</xdr:row>
      <xdr:rowOff>88138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751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163068</xdr:rowOff>
    </xdr:from>
    <xdr:to>
      <xdr:col>19</xdr:col>
      <xdr:colOff>133350</xdr:colOff>
      <xdr:row>60</xdr:row>
      <xdr:rowOff>88138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7861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168021</xdr:rowOff>
    </xdr:from>
    <xdr:to>
      <xdr:col>15</xdr:col>
      <xdr:colOff>82550</xdr:colOff>
      <xdr:row>59</xdr:row>
      <xdr:rowOff>163068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12121"/>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168021</xdr:rowOff>
    </xdr:from>
    <xdr:to>
      <xdr:col>11</xdr:col>
      <xdr:colOff>31750</xdr:colOff>
      <xdr:row>59</xdr:row>
      <xdr:rowOff>129286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1212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37338</xdr:rowOff>
    </xdr:from>
    <xdr:to>
      <xdr:col>23</xdr:col>
      <xdr:colOff>184150</xdr:colOff>
      <xdr:row>60</xdr:row>
      <xdr:rowOff>138938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9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37338</xdr:rowOff>
    </xdr:from>
    <xdr:to>
      <xdr:col>19</xdr:col>
      <xdr:colOff>184150</xdr:colOff>
      <xdr:row>60</xdr:row>
      <xdr:rowOff>138938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123715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1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112268</xdr:rowOff>
    </xdr:from>
    <xdr:to>
      <xdr:col>15</xdr:col>
      <xdr:colOff>133350</xdr:colOff>
      <xdr:row>60</xdr:row>
      <xdr:rowOff>42418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27195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1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117221</xdr:rowOff>
    </xdr:from>
    <xdr:to>
      <xdr:col>11</xdr:col>
      <xdr:colOff>82550</xdr:colOff>
      <xdr:row>59</xdr:row>
      <xdr:rowOff>47371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57548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3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78486</xdr:rowOff>
    </xdr:from>
    <xdr:to>
      <xdr:col>7</xdr:col>
      <xdr:colOff>31750</xdr:colOff>
      <xdr:row>60</xdr:row>
      <xdr:rowOff>8636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18813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価高騰の影響により、類似団体平均の前年度からの増額と同程度の増額となったが、平均を上回る状況が続いている。要因としては、広域で運営している廃棄物処理施設が遠方にあり、廃棄物収集運搬委託料に費用がかさんでいることをはじめ、小学校統廃合に伴うスクールバスの運行委託料や、移住・定住推進事業や除染関連事業等の原子力災害からの復旧・復興事業に係る委託料等の本町独自の事情による経費が物件費を押し上げているものと考えられる。</a:t>
          </a:r>
        </a:p>
        <a:p>
          <a:r>
            <a:rPr kumimoji="1" lang="ja-JP" altLang="en-US" sz="1100">
              <a:latin typeface="ＭＳ Ｐゴシック" panose="020B0600070205080204" pitchFamily="50" charset="-128"/>
              <a:ea typeface="ＭＳ Ｐゴシック" panose="020B0600070205080204" pitchFamily="50" charset="-128"/>
            </a:rPr>
            <a:t>　復旧・復興事業は今後縮小していく見込みであるが、物価高騰等に伴う人件費・物件費の増加が見込まれることから、指定管理者制度の導入や随意契約から一般競争入札への切り替えなどにより、コスト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61582</xdr:rowOff>
    </xdr:from>
    <xdr:to>
      <xdr:col>23</xdr:col>
      <xdr:colOff>133350</xdr:colOff>
      <xdr:row>82</xdr:row>
      <xdr:rowOff>133104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20482"/>
          <a:ext cx="838200" cy="7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61582</xdr:rowOff>
    </xdr:from>
    <xdr:to>
      <xdr:col>19</xdr:col>
      <xdr:colOff>133350</xdr:colOff>
      <xdr:row>82</xdr:row>
      <xdr:rowOff>108201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20482"/>
          <a:ext cx="889000" cy="4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22416</xdr:rowOff>
    </xdr:from>
    <xdr:to>
      <xdr:col>15</xdr:col>
      <xdr:colOff>82550</xdr:colOff>
      <xdr:row>82</xdr:row>
      <xdr:rowOff>108201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1316"/>
          <a:ext cx="889000" cy="8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22416</xdr:rowOff>
    </xdr:from>
    <xdr:to>
      <xdr:col>11</xdr:col>
      <xdr:colOff>31750</xdr:colOff>
      <xdr:row>82</xdr:row>
      <xdr:rowOff>40842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81316"/>
          <a:ext cx="8890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82304</xdr:rowOff>
    </xdr:from>
    <xdr:to>
      <xdr:col>23</xdr:col>
      <xdr:colOff>184150</xdr:colOff>
      <xdr:row>83</xdr:row>
      <xdr:rowOff>12454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54381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10782</xdr:rowOff>
    </xdr:from>
    <xdr:to>
      <xdr:col>19</xdr:col>
      <xdr:colOff>184150</xdr:colOff>
      <xdr:row>82</xdr:row>
      <xdr:rowOff>112382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97159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57401</xdr:rowOff>
    </xdr:from>
    <xdr:to>
      <xdr:col>15</xdr:col>
      <xdr:colOff>133350</xdr:colOff>
      <xdr:row>82</xdr:row>
      <xdr:rowOff>159001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143778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143066</xdr:rowOff>
    </xdr:from>
    <xdr:to>
      <xdr:col>11</xdr:col>
      <xdr:colOff>82550</xdr:colOff>
      <xdr:row>82</xdr:row>
      <xdr:rowOff>73216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57993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161492</xdr:rowOff>
    </xdr:from>
    <xdr:to>
      <xdr:col>7</xdr:col>
      <xdr:colOff>31750</xdr:colOff>
      <xdr:row>82</xdr:row>
      <xdr:rowOff>91642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76419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も人事院勧告（福島県人事委員会勧告）どおりの給与の引き上げ改定を実施しており、指数が減少した要因としては、給与水準の高い高齢層職員が退職し、給与水準の低い若年層職員が採用されたことによるものと考えられ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を下回っているものの、類似団体平均や福島県平均よりも高い傾向にあるため、指数引き上げの要因となる特別昇給等の見直しを行い、給与の適正化に努める。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13405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07166"/>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26811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0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88</xdr:row>
      <xdr:rowOff>26811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339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117828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類似団体平均を下回る職員数で推移している。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過去に財政難対策として採用抑制を実施したことや、「行財政改革大綱」等に基づき、事務事業の見直しや組織機構の簡素合理化及び民間への業務委託を行ったことにより、平成</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194</a:t>
          </a:r>
          <a:r>
            <a:rPr kumimoji="1" lang="ja-JP" altLang="en-US" sz="1200">
              <a:latin typeface="ＭＳ Ｐゴシック" panose="020B0600070205080204" pitchFamily="50" charset="-128"/>
              <a:ea typeface="ＭＳ Ｐゴシック" panose="020B0600070205080204" pitchFamily="50" charset="-128"/>
            </a:rPr>
            <a:t>名であった職員数は平成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名まで削減された。</a:t>
          </a:r>
        </a:p>
        <a:p>
          <a:r>
            <a:rPr kumimoji="1" lang="ja-JP" altLang="en-US" sz="1200">
              <a:latin typeface="ＭＳ Ｐゴシック" panose="020B0600070205080204" pitchFamily="50" charset="-128"/>
              <a:ea typeface="ＭＳ Ｐゴシック" panose="020B0600070205080204" pitchFamily="50" charset="-128"/>
            </a:rPr>
            <a:t>　東日本大震災以降は、原子力災害対応のための積極的な採用により、職員数が増加しているが、今後は復旧・復興事業の縮小も考慮しながら、令和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年度に改訂した「定員適正化計画」に基づいた適正な定員管理を実施していく。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115026</xdr:rowOff>
    </xdr:from>
    <xdr:to>
      <xdr:col>81</xdr:col>
      <xdr:colOff>44450</xdr:colOff>
      <xdr:row>60</xdr:row>
      <xdr:rowOff>136858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402026"/>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62170</xdr:rowOff>
    </xdr:from>
    <xdr:to>
      <xdr:col>77</xdr:col>
      <xdr:colOff>44450</xdr:colOff>
      <xdr:row>60</xdr:row>
      <xdr:rowOff>136858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49170"/>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62170</xdr:rowOff>
    </xdr:from>
    <xdr:to>
      <xdr:col>72</xdr:col>
      <xdr:colOff>203200</xdr:colOff>
      <xdr:row>60</xdr:row>
      <xdr:rowOff>73660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4917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48381</xdr:rowOff>
    </xdr:from>
    <xdr:to>
      <xdr:col>68</xdr:col>
      <xdr:colOff>152400</xdr:colOff>
      <xdr:row>60</xdr:row>
      <xdr:rowOff>73660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35381"/>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64226</xdr:rowOff>
    </xdr:from>
    <xdr:to>
      <xdr:col>81</xdr:col>
      <xdr:colOff>95250</xdr:colOff>
      <xdr:row>60</xdr:row>
      <xdr:rowOff>165826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80753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86058</xdr:rowOff>
    </xdr:from>
    <xdr:to>
      <xdr:col>77</xdr:col>
      <xdr:colOff>95250</xdr:colOff>
      <xdr:row>61</xdr:row>
      <xdr:rowOff>16208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26385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41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11370</xdr:rowOff>
    </xdr:from>
    <xdr:to>
      <xdr:col>73</xdr:col>
      <xdr:colOff>44450</xdr:colOff>
      <xdr:row>60</xdr:row>
      <xdr:rowOff>112970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6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134637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169031</xdr:rowOff>
    </xdr:from>
    <xdr:to>
      <xdr:col>64</xdr:col>
      <xdr:colOff>152400</xdr:colOff>
      <xdr:row>60</xdr:row>
      <xdr:rowOff>99181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109358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5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施設・インフラ整備事業等への地方債の借り入れにより、前年度比で</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％ポイント、単年度では</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％悪化したが、過疎対策事業債や緊急防災・減災事業債等の交付税措置率のよい地方債のみを活用しているため、類似団体平均や福島県平均を下回る比率で推移している。</a:t>
          </a:r>
        </a:p>
        <a:p>
          <a:r>
            <a:rPr kumimoji="1" lang="ja-JP" altLang="en-US" sz="1200">
              <a:latin typeface="ＭＳ Ｐゴシック" panose="020B0600070205080204" pitchFamily="50" charset="-128"/>
              <a:ea typeface="ＭＳ Ｐゴシック" panose="020B0600070205080204" pitchFamily="50" charset="-128"/>
            </a:rPr>
            <a:t>　今後も老朽化が進む公共施設・インフラの更新等のため、地方債の借り入れが見込まれることや、人口減少に伴う普通交付税の減額等により、比率の上昇が予想されるため、</a:t>
          </a:r>
          <a:r>
            <a:rPr kumimoji="1" lang="en-US" altLang="ja-JP" sz="1200">
              <a:latin typeface="ＭＳ Ｐゴシック" panose="020B0600070205080204" pitchFamily="50" charset="-128"/>
              <a:ea typeface="ＭＳ Ｐゴシック" panose="020B0600070205080204" pitchFamily="50" charset="-128"/>
            </a:rPr>
            <a:t>PFI</a:t>
          </a:r>
          <a:r>
            <a:rPr kumimoji="1" lang="ja-JP" altLang="en-US" sz="1200">
              <a:latin typeface="ＭＳ Ｐゴシック" panose="020B0600070205080204" pitchFamily="50" charset="-128"/>
              <a:ea typeface="ＭＳ Ｐゴシック" panose="020B0600070205080204" pitchFamily="50" charset="-128"/>
            </a:rPr>
            <a:t>活用等の地方債に依存しない事業構築を図るとともに、減債基金の積み立てを継続し、財政の健全化に努める。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113695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6058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113695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6058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38</xdr:row>
      <xdr:rowOff>113695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28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38</xdr:row>
      <xdr:rowOff>125185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6287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62895</xdr:rowOff>
    </xdr:from>
    <xdr:to>
      <xdr:col>81</xdr:col>
      <xdr:colOff>95250</xdr:colOff>
      <xdr:row>38</xdr:row>
      <xdr:rowOff>164495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79422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2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62895</xdr:rowOff>
    </xdr:from>
    <xdr:to>
      <xdr:col>73</xdr:col>
      <xdr:colOff>44450</xdr:colOff>
      <xdr:row>38</xdr:row>
      <xdr:rowOff>164495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3222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74385</xdr:rowOff>
    </xdr:from>
    <xdr:to>
      <xdr:col>64</xdr:col>
      <xdr:colOff>152400</xdr:colOff>
      <xdr:row>39</xdr:row>
      <xdr:rowOff>4535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14713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施設・インフラ整備事業や災害復旧事業への地方債借り入れが続いていることにより、地方債現在高が増加している一方で、交付税措置率が有利な地方債の活用や、減債基金、公共施設等適正管理基金等への積み立てを実施していることにより、前年度に引き続き「比率なし」となった。</a:t>
          </a:r>
        </a:p>
        <a:p>
          <a:r>
            <a:rPr kumimoji="1" lang="ja-JP" altLang="en-US" sz="1200">
              <a:latin typeface="ＭＳ Ｐゴシック" panose="020B0600070205080204" pitchFamily="50" charset="-128"/>
              <a:ea typeface="ＭＳ Ｐゴシック" panose="020B0600070205080204" pitchFamily="50" charset="-128"/>
            </a:rPr>
            <a:t>　今後も老朽化が進む公共施設・インフラの更新等のため、地方債の借り入れは継続していく見込みであり、人口減少に伴う標準財政規模の縮小も見込まれるため、引き続き比率の変化に注視しながら、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106196</xdr:rowOff>
    </xdr:from>
    <xdr:to>
      <xdr:col>68</xdr:col>
      <xdr:colOff>152400</xdr:colOff>
      <xdr:row>14</xdr:row>
      <xdr:rowOff>105954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335046"/>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46160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4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47067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55396</xdr:rowOff>
    </xdr:from>
    <xdr:to>
      <xdr:col>68</xdr:col>
      <xdr:colOff>203200</xdr:colOff>
      <xdr:row>13</xdr:row>
      <xdr:rowOff>156996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167173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05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55154</xdr:rowOff>
    </xdr:from>
    <xdr:to>
      <xdr:col>64</xdr:col>
      <xdr:colOff>152400</xdr:colOff>
      <xdr:row>14</xdr:row>
      <xdr:rowOff>156754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166931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11,412
11,247
127.70
10,099,183
9,470,681
468,988
4,488,066
8,960,037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上昇したが、類似団体平均や福島県平均より低い水準で推移している。過去に財政難対策として採用抑制を実施していたことや、震災後、復旧・復興事業のため若年層職員を積極的に採用したことにより、給与水準の高い高齢層職員が比較的少ないことが要因と考えられる。</a:t>
          </a:r>
        </a:p>
        <a:p>
          <a:r>
            <a:rPr kumimoji="1" lang="ja-JP" altLang="en-US" sz="1050">
              <a:latin typeface="ＭＳ Ｐゴシック" panose="020B0600070205080204" pitchFamily="50" charset="-128"/>
              <a:ea typeface="ＭＳ Ｐゴシック" panose="020B0600070205080204" pitchFamily="50" charset="-128"/>
            </a:rPr>
            <a:t>　今後、物価高騰や定年延長、会計年度任用職員の処遇改善に伴う職員給の増加が見込まれるため、</a:t>
          </a:r>
          <a:r>
            <a:rPr kumimoji="1" lang="en-US" altLang="ja-JP" sz="1050">
              <a:latin typeface="ＭＳ Ｐゴシック" panose="020B0600070205080204" pitchFamily="50" charset="-128"/>
              <a:ea typeface="ＭＳ Ｐゴシック" panose="020B0600070205080204" pitchFamily="50" charset="-128"/>
            </a:rPr>
            <a:t>DX</a:t>
          </a:r>
          <a:r>
            <a:rPr kumimoji="1" lang="ja-JP" altLang="en-US" sz="1050">
              <a:latin typeface="ＭＳ Ｐゴシック" panose="020B0600070205080204" pitchFamily="50" charset="-128"/>
              <a:ea typeface="ＭＳ Ｐゴシック" panose="020B0600070205080204" pitchFamily="50" charset="-128"/>
            </a:rPr>
            <a:t>の推進等による事務の効率化や事業のスクラップ＆ビルドにより、適正な人員配置に努める。</a:t>
          </a:r>
        </a:p>
        <a:p>
          <a:r>
            <a:rPr kumimoji="1" lang="ja-JP" altLang="en-US" sz="1050">
              <a:latin typeface="ＭＳ Ｐゴシック" panose="020B0600070205080204" pitchFamily="50" charset="-128"/>
              <a:ea typeface="ＭＳ Ｐゴシック" panose="020B0600070205080204" pitchFamily="50" charset="-128"/>
            </a:rPr>
            <a:t>　また、各行政委員会委員等の特別職については、社会情勢の変化等も踏まえながら、報酬額や必要人数等について、適宜見直しを行う。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75565</xdr:rowOff>
    </xdr:from>
    <xdr:to>
      <xdr:col>24</xdr:col>
      <xdr:colOff>25400</xdr:colOff>
      <xdr:row>34</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048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52705</xdr:rowOff>
    </xdr:from>
    <xdr:to>
      <xdr:col>19</xdr:col>
      <xdr:colOff>187325</xdr:colOff>
      <xdr:row>34</xdr:row>
      <xdr:rowOff>75565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820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52705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8648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34</xdr:row>
      <xdr:rowOff>138430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8648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64770</xdr:rowOff>
    </xdr:from>
    <xdr:to>
      <xdr:col>24</xdr:col>
      <xdr:colOff>76200</xdr:colOff>
      <xdr:row>34</xdr:row>
      <xdr:rowOff>166370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81297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73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24765</xdr:rowOff>
    </xdr:from>
    <xdr:to>
      <xdr:col>20</xdr:col>
      <xdr:colOff>38100</xdr:colOff>
      <xdr:row>34</xdr:row>
      <xdr:rowOff>126365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136542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2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xdr:rowOff>
    </xdr:from>
    <xdr:to>
      <xdr:col>15</xdr:col>
      <xdr:colOff>149225</xdr:colOff>
      <xdr:row>34</xdr:row>
      <xdr:rowOff>103505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113682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0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前年度比で</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増加し、類似団体平均より依然として高い状況が続いている。主な要因としては、廃棄物処理施設が遠方にあることにより、廃棄物収集運搬委託料に費用がかさんでいることのほか、小学校統廃合に伴うスクールバスや公共交通の確保に係る委託料等が物件費を押し上げているものと考えられる。</a:t>
          </a:r>
        </a:p>
        <a:p>
          <a:r>
            <a:rPr kumimoji="1" lang="ja-JP" altLang="en-US" sz="1200">
              <a:latin typeface="ＭＳ Ｐゴシック" panose="020B0600070205080204" pitchFamily="50" charset="-128"/>
              <a:ea typeface="ＭＳ Ｐゴシック" panose="020B0600070205080204" pitchFamily="50" charset="-128"/>
            </a:rPr>
            <a:t>　今後、</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関連経費や物価高騰に伴う光熱水費や委託料等の増額が見込まれることから、事務事業の見直しや調達方法の見直し、指定管理者制度の導入等により、コスト削減に努める。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40132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604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604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559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132859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0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52849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9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％減少したが、主な要因は、養護老人ホーム入所者数の減少に伴う施設入所措置費の減額によるものである。</a:t>
          </a:r>
        </a:p>
        <a:p>
          <a:r>
            <a:rPr kumimoji="1" lang="ja-JP" altLang="en-US" sz="1200">
              <a:latin typeface="ＭＳ Ｐゴシック" panose="020B0600070205080204" pitchFamily="50" charset="-128"/>
              <a:ea typeface="ＭＳ Ｐゴシック" panose="020B0600070205080204" pitchFamily="50" charset="-128"/>
            </a:rPr>
            <a:t>　類似団体平均や福島県平均を下回る低い水準が続いているが、障がい者・障がい児に係る自立支援給付等の扶助費については、類似団体等の事例を調査研究しながら、必要な支出を計上していく。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662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51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国民健康保険事業に従事する人員の見直しに伴う、国民健康保険特別会計への人件費分の繰出金の減額等により、前年度と比較し</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％減少した。</a:t>
          </a:r>
        </a:p>
        <a:p>
          <a:r>
            <a:rPr kumimoji="1" lang="ja-JP" altLang="en-US" sz="1200">
              <a:latin typeface="ＭＳ Ｐゴシック" panose="020B0600070205080204" pitchFamily="50" charset="-128"/>
              <a:ea typeface="ＭＳ Ｐゴシック" panose="020B0600070205080204" pitchFamily="50" charset="-128"/>
            </a:rPr>
            <a:t>　高齢化の進展に伴い、介護保険特別会計や後期高齢者医療特別会計への繰出金は増加傾向にあるが、類似団体平均は昨年度から減少傾向にあり、本町は相対的に平均を上回っている状況であるため、類似団体の状況を分析しながら、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99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94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認定こども園保育料を無償化するための補助金の創設や、町が加入する一部事務組合の施設更新に伴う負担金の増額等により、前年度比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％の増となったが、類似団体平均は下回った。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町の重点施策である子育て支援策として実施している、認定こども園の完全無償化や小・中学校給食費の無償化に係る補助金の増額等により、比率が増加傾向にあるため、既存の補助金については、その目的の達成度合いや社会情勢の変化に合わせた見直し・廃止を実施し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50800</xdr:rowOff>
    </xdr:from>
    <xdr:to>
      <xdr:col>82</xdr:col>
      <xdr:colOff>107950</xdr:colOff>
      <xdr:row>36</xdr:row>
      <xdr:rowOff>96520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3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36</xdr:row>
      <xdr:rowOff>50800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258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168910</xdr:rowOff>
    </xdr:from>
    <xdr:to>
      <xdr:col>73</xdr:col>
      <xdr:colOff>180975</xdr:colOff>
      <xdr:row>34</xdr:row>
      <xdr:rowOff>96520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26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168910</xdr:rowOff>
    </xdr:from>
    <xdr:to>
      <xdr:col>69</xdr:col>
      <xdr:colOff>92075</xdr:colOff>
      <xdr:row>34</xdr:row>
      <xdr:rowOff>66040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2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62247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前年度とほぼ同率となったが、令和元年台風の災害対応や、小学校の統合、火葬場整備事業等の大型事業が続いたことにより、地方債残高は令和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年度末に</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億円を超え、過去</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年間で約</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倍まで膨れ上がっていることから、今後も類似団体平均を上回る高い水準で推移していくことが見込まれる。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ふるさと納税等の新たな財源の確保や</a:t>
          </a:r>
          <a:r>
            <a:rPr kumimoji="1" lang="en-US" altLang="ja-JP" sz="1200">
              <a:latin typeface="ＭＳ Ｐゴシック" panose="020B0600070205080204" pitchFamily="50" charset="-128"/>
              <a:ea typeface="ＭＳ Ｐゴシック" panose="020B0600070205080204" pitchFamily="50" charset="-128"/>
            </a:rPr>
            <a:t>PFI</a:t>
          </a:r>
          <a:r>
            <a:rPr kumimoji="1" lang="ja-JP" altLang="en-US" sz="1200">
              <a:latin typeface="ＭＳ Ｐゴシック" panose="020B0600070205080204" pitchFamily="50" charset="-128"/>
              <a:ea typeface="ＭＳ Ｐゴシック" panose="020B0600070205080204" pitchFamily="50" charset="-128"/>
            </a:rPr>
            <a:t>の活用等により、地方債の新規発行を抑制するとともに、減債基金への計画的な積み立てにより、将来の財政負担の軽減を図る。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88137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852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83565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77</xdr:row>
      <xdr:rowOff>56135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754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76</xdr:row>
      <xdr:rowOff>159004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75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人件費、物件費及び補助費等が増加した一方、扶助費やその他（繰出金）が減少したことから、前年度とほぼ同率となった。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や福島県平均を上回っている主な要因は物件費であり、物件費の分析のとおり、廃棄物収集運搬委託料やスクールバス・公共交通運行委託料等の費用がかさんでいるという本町独自の事情があるが、類似団体の事例を参考にしながら事務事業の見直し等を実施し、比率の抑制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75</xdr:row>
      <xdr:rowOff>122428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788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44704</xdr:rowOff>
    </xdr:from>
    <xdr:to>
      <xdr:col>78</xdr:col>
      <xdr:colOff>69850</xdr:colOff>
      <xdr:row>75</xdr:row>
      <xdr:rowOff>122428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0345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75</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8686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75</xdr:row>
      <xdr:rowOff>46990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868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41419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71628</xdr:rowOff>
    </xdr:from>
    <xdr:to>
      <xdr:col>78</xdr:col>
      <xdr:colOff>120650</xdr:colOff>
      <xdr:row>76</xdr:row>
      <xdr:rowOff>1778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158005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165354</xdr:rowOff>
    </xdr:from>
    <xdr:to>
      <xdr:col>74</xdr:col>
      <xdr:colOff>31750</xdr:colOff>
      <xdr:row>75</xdr:row>
      <xdr:rowOff>95504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80281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48768</xdr:rowOff>
    </xdr:from>
    <xdr:to>
      <xdr:col>69</xdr:col>
      <xdr:colOff>142875</xdr:colOff>
      <xdr:row>74</xdr:row>
      <xdr:rowOff>150368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160545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109960</xdr:rowOff>
    </xdr:from>
    <xdr:to>
      <xdr:col>29</xdr:col>
      <xdr:colOff>127000</xdr:colOff>
      <xdr:row>18</xdr:row>
      <xdr:rowOff>157817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43685"/>
          <a:ext cx="647700" cy="47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157817</xdr:rowOff>
    </xdr:from>
    <xdr:to>
      <xdr:col>26</xdr:col>
      <xdr:colOff>50800</xdr:colOff>
      <xdr:row>19</xdr:row>
      <xdr:rowOff>2409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91542"/>
          <a:ext cx="698500" cy="1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2409</xdr:rowOff>
    </xdr:from>
    <xdr:to>
      <xdr:col>22</xdr:col>
      <xdr:colOff>114300</xdr:colOff>
      <xdr:row>19</xdr:row>
      <xdr:rowOff>23120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07584"/>
          <a:ext cx="698500" cy="2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23120</xdr:rowOff>
    </xdr:from>
    <xdr:to>
      <xdr:col>18</xdr:col>
      <xdr:colOff>177800</xdr:colOff>
      <xdr:row>19</xdr:row>
      <xdr:rowOff>46889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28295"/>
          <a:ext cx="698500" cy="23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59160</xdr:rowOff>
    </xdr:from>
    <xdr:to>
      <xdr:col>29</xdr:col>
      <xdr:colOff>177800</xdr:colOff>
      <xdr:row>18</xdr:row>
      <xdr:rowOff>160760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92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31237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6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107017</xdr:rowOff>
    </xdr:from>
    <xdr:to>
      <xdr:col>26</xdr:col>
      <xdr:colOff>101600</xdr:colOff>
      <xdr:row>19</xdr:row>
      <xdr:rowOff>37167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4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21944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27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123059</xdr:rowOff>
    </xdr:from>
    <xdr:to>
      <xdr:col>22</xdr:col>
      <xdr:colOff>165100</xdr:colOff>
      <xdr:row>19</xdr:row>
      <xdr:rowOff>53209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56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37986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143770</xdr:rowOff>
    </xdr:from>
    <xdr:to>
      <xdr:col>19</xdr:col>
      <xdr:colOff>38100</xdr:colOff>
      <xdr:row>19</xdr:row>
      <xdr:rowOff>73920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7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58697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167539</xdr:rowOff>
    </xdr:from>
    <xdr:to>
      <xdr:col>15</xdr:col>
      <xdr:colOff>101600</xdr:colOff>
      <xdr:row>19</xdr:row>
      <xdr:rowOff>97689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1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82466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8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165519</xdr:rowOff>
    </xdr:from>
    <xdr:to>
      <xdr:col>29</xdr:col>
      <xdr:colOff>127000</xdr:colOff>
      <xdr:row>37</xdr:row>
      <xdr:rowOff>38920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7118769"/>
          <a:ext cx="647700" cy="44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3487</xdr:rowOff>
    </xdr:from>
    <xdr:to>
      <xdr:col>26</xdr:col>
      <xdr:colOff>50800</xdr:colOff>
      <xdr:row>37</xdr:row>
      <xdr:rowOff>38920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128187"/>
          <a:ext cx="698500" cy="3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3487</xdr:rowOff>
    </xdr:from>
    <xdr:to>
      <xdr:col>22</xdr:col>
      <xdr:colOff>114300</xdr:colOff>
      <xdr:row>37</xdr:row>
      <xdr:rowOff>39492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7128187"/>
          <a:ext cx="698500" cy="3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31925</xdr:rowOff>
    </xdr:from>
    <xdr:to>
      <xdr:col>18</xdr:col>
      <xdr:colOff>177800</xdr:colOff>
      <xdr:row>37</xdr:row>
      <xdr:rowOff>39492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7156625"/>
          <a:ext cx="698500" cy="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114719</xdr:rowOff>
    </xdr:from>
    <xdr:to>
      <xdr:col>29</xdr:col>
      <xdr:colOff>177800</xdr:colOff>
      <xdr:row>37</xdr:row>
      <xdr:rowOff>44869</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067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86796</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4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159570</xdr:rowOff>
    </xdr:from>
    <xdr:to>
      <xdr:col>26</xdr:col>
      <xdr:colOff>101600</xdr:colOff>
      <xdr:row>37</xdr:row>
      <xdr:rowOff>89720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112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74497</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19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124137</xdr:rowOff>
    </xdr:from>
    <xdr:to>
      <xdr:col>22</xdr:col>
      <xdr:colOff>165100</xdr:colOff>
      <xdr:row>37</xdr:row>
      <xdr:rowOff>54287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0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39064</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16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160142</xdr:rowOff>
    </xdr:from>
    <xdr:to>
      <xdr:col>19</xdr:col>
      <xdr:colOff>38100</xdr:colOff>
      <xdr:row>37</xdr:row>
      <xdr:rowOff>90292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113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75069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1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152575</xdr:rowOff>
    </xdr:from>
    <xdr:to>
      <xdr:col>15</xdr:col>
      <xdr:colOff>101600</xdr:colOff>
      <xdr:row>37</xdr:row>
      <xdr:rowOff>82725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10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67502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19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11,412
11,247
127.70
10,099,183
9,470,681
468,988
4,488,066
8,960,037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20632</xdr:rowOff>
    </xdr:from>
    <xdr:to>
      <xdr:col>24</xdr:col>
      <xdr:colOff>63500</xdr:colOff>
      <xdr:row>37</xdr:row>
      <xdr:rowOff>108610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4282"/>
          <a:ext cx="838200" cy="8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108610</xdr:rowOff>
    </xdr:from>
    <xdr:to>
      <xdr:col>19</xdr:col>
      <xdr:colOff>177800</xdr:colOff>
      <xdr:row>37</xdr:row>
      <xdr:rowOff>134333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2260"/>
          <a:ext cx="889000" cy="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134333</xdr:rowOff>
    </xdr:from>
    <xdr:to>
      <xdr:col>15</xdr:col>
      <xdr:colOff>50800</xdr:colOff>
      <xdr:row>37</xdr:row>
      <xdr:rowOff>135977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7983"/>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135977</xdr:rowOff>
    </xdr:from>
    <xdr:to>
      <xdr:col>10</xdr:col>
      <xdr:colOff>114300</xdr:colOff>
      <xdr:row>38</xdr:row>
      <xdr:rowOff>17649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9627"/>
          <a:ext cx="889000" cy="5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141282</xdr:rowOff>
    </xdr:from>
    <xdr:to>
      <xdr:col>24</xdr:col>
      <xdr:colOff>114300</xdr:colOff>
      <xdr:row>37</xdr:row>
      <xdr:rowOff>71432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119709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57810</xdr:rowOff>
    </xdr:from>
    <xdr:to>
      <xdr:col>20</xdr:col>
      <xdr:colOff>38100</xdr:colOff>
      <xdr:row>37</xdr:row>
      <xdr:rowOff>159410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150537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83533</xdr:rowOff>
    </xdr:from>
    <xdr:to>
      <xdr:col>15</xdr:col>
      <xdr:colOff>101600</xdr:colOff>
      <xdr:row>38</xdr:row>
      <xdr:rowOff>13683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85177</xdr:rowOff>
    </xdr:from>
    <xdr:to>
      <xdr:col>10</xdr:col>
      <xdr:colOff>165100</xdr:colOff>
      <xdr:row>38</xdr:row>
      <xdr:rowOff>15327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138299</xdr:rowOff>
    </xdr:from>
    <xdr:to>
      <xdr:col>6</xdr:col>
      <xdr:colOff>38100</xdr:colOff>
      <xdr:row>38</xdr:row>
      <xdr:rowOff>68449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59576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147453</xdr:rowOff>
    </xdr:from>
    <xdr:to>
      <xdr:col>24</xdr:col>
      <xdr:colOff>63500</xdr:colOff>
      <xdr:row>56</xdr:row>
      <xdr:rowOff>25541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577203"/>
          <a:ext cx="838200" cy="4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125161</xdr:rowOff>
    </xdr:from>
    <xdr:to>
      <xdr:col>19</xdr:col>
      <xdr:colOff>177800</xdr:colOff>
      <xdr:row>56</xdr:row>
      <xdr:rowOff>25541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554911"/>
          <a:ext cx="8890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125161</xdr:rowOff>
    </xdr:from>
    <xdr:to>
      <xdr:col>15</xdr:col>
      <xdr:colOff>50800</xdr:colOff>
      <xdr:row>56</xdr:row>
      <xdr:rowOff>56756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554911"/>
          <a:ext cx="889000" cy="10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15063</xdr:rowOff>
    </xdr:from>
    <xdr:to>
      <xdr:col>10</xdr:col>
      <xdr:colOff>114300</xdr:colOff>
      <xdr:row>56</xdr:row>
      <xdr:rowOff>56756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616263"/>
          <a:ext cx="889000" cy="4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96653</xdr:rowOff>
    </xdr:from>
    <xdr:to>
      <xdr:col>24</xdr:col>
      <xdr:colOff>114300</xdr:colOff>
      <xdr:row>56</xdr:row>
      <xdr:rowOff>26803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5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119530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37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146191</xdr:rowOff>
    </xdr:from>
    <xdr:to>
      <xdr:col>20</xdr:col>
      <xdr:colOff>38100</xdr:colOff>
      <xdr:row>56</xdr:row>
      <xdr:rowOff>76341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57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92868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5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74361</xdr:rowOff>
    </xdr:from>
    <xdr:to>
      <xdr:col>15</xdr:col>
      <xdr:colOff>101600</xdr:colOff>
      <xdr:row>56</xdr:row>
      <xdr:rowOff>4511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50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21038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27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5956</xdr:rowOff>
    </xdr:from>
    <xdr:to>
      <xdr:col>10</xdr:col>
      <xdr:colOff>165100</xdr:colOff>
      <xdr:row>56</xdr:row>
      <xdr:rowOff>107556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124083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38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135713</xdr:rowOff>
    </xdr:from>
    <xdr:to>
      <xdr:col>6</xdr:col>
      <xdr:colOff>38100</xdr:colOff>
      <xdr:row>56</xdr:row>
      <xdr:rowOff>65863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5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82390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3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142196</xdr:rowOff>
    </xdr:from>
    <xdr:to>
      <xdr:col>24</xdr:col>
      <xdr:colOff>63500</xdr:colOff>
      <xdr:row>78</xdr:row>
      <xdr:rowOff>28924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43846"/>
          <a:ext cx="8382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28924</xdr:rowOff>
    </xdr:from>
    <xdr:to>
      <xdr:col>19</xdr:col>
      <xdr:colOff>177800</xdr:colOff>
      <xdr:row>78</xdr:row>
      <xdr:rowOff>70758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02024"/>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62337</xdr:rowOff>
    </xdr:from>
    <xdr:to>
      <xdr:col>15</xdr:col>
      <xdr:colOff>50800</xdr:colOff>
      <xdr:row>78</xdr:row>
      <xdr:rowOff>70758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35437"/>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62337</xdr:rowOff>
    </xdr:from>
    <xdr:to>
      <xdr:col>10</xdr:col>
      <xdr:colOff>114300</xdr:colOff>
      <xdr:row>78</xdr:row>
      <xdr:rowOff>81731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35437"/>
          <a:ext cx="8890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91396</xdr:rowOff>
    </xdr:from>
    <xdr:to>
      <xdr:col>24</xdr:col>
      <xdr:colOff>114300</xdr:colOff>
      <xdr:row>78</xdr:row>
      <xdr:rowOff>21546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114273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4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149574</xdr:rowOff>
    </xdr:from>
    <xdr:to>
      <xdr:col>20</xdr:col>
      <xdr:colOff>38100</xdr:colOff>
      <xdr:row>78</xdr:row>
      <xdr:rowOff>79724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96251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2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19958</xdr:rowOff>
    </xdr:from>
    <xdr:to>
      <xdr:col>15</xdr:col>
      <xdr:colOff>101600</xdr:colOff>
      <xdr:row>78</xdr:row>
      <xdr:rowOff>121558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112685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11537</xdr:rowOff>
    </xdr:from>
    <xdr:to>
      <xdr:col>10</xdr:col>
      <xdr:colOff>165100</xdr:colOff>
      <xdr:row>78</xdr:row>
      <xdr:rowOff>113137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104264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30931</xdr:rowOff>
    </xdr:from>
    <xdr:to>
      <xdr:col>6</xdr:col>
      <xdr:colOff>38100</xdr:colOff>
      <xdr:row>78</xdr:row>
      <xdr:rowOff>132531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123658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9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17272</xdr:rowOff>
    </xdr:from>
    <xdr:to>
      <xdr:col>24</xdr:col>
      <xdr:colOff>63500</xdr:colOff>
      <xdr:row>96</xdr:row>
      <xdr:rowOff>120548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76472"/>
          <a:ext cx="8382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120548</xdr:rowOff>
    </xdr:from>
    <xdr:to>
      <xdr:col>19</xdr:col>
      <xdr:colOff>177800</xdr:colOff>
      <xdr:row>97</xdr:row>
      <xdr:rowOff>36855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79748"/>
          <a:ext cx="889000" cy="8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53505</xdr:rowOff>
    </xdr:from>
    <xdr:to>
      <xdr:col>15</xdr:col>
      <xdr:colOff>50800</xdr:colOff>
      <xdr:row>97</xdr:row>
      <xdr:rowOff>36855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12705"/>
          <a:ext cx="889000" cy="1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53505</xdr:rowOff>
    </xdr:from>
    <xdr:to>
      <xdr:col>10</xdr:col>
      <xdr:colOff>114300</xdr:colOff>
      <xdr:row>98</xdr:row>
      <xdr:rowOff>26009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2705"/>
          <a:ext cx="889000" cy="31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137922</xdr:rowOff>
    </xdr:from>
    <xdr:to>
      <xdr:col>24</xdr:col>
      <xdr:colOff>114300</xdr:colOff>
      <xdr:row>96</xdr:row>
      <xdr:rowOff>68072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116349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69748</xdr:rowOff>
    </xdr:from>
    <xdr:to>
      <xdr:col>20</xdr:col>
      <xdr:colOff>38100</xdr:colOff>
      <xdr:row>96</xdr:row>
      <xdr:rowOff>171348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162475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157505</xdr:rowOff>
    </xdr:from>
    <xdr:to>
      <xdr:col>15</xdr:col>
      <xdr:colOff>101600</xdr:colOff>
      <xdr:row>97</xdr:row>
      <xdr:rowOff>87655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78782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0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2705</xdr:rowOff>
    </xdr:from>
    <xdr:to>
      <xdr:col>10</xdr:col>
      <xdr:colOff>165100</xdr:colOff>
      <xdr:row>96</xdr:row>
      <xdr:rowOff>104305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95432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5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146659</xdr:rowOff>
    </xdr:from>
    <xdr:to>
      <xdr:col>6</xdr:col>
      <xdr:colOff>38100</xdr:colOff>
      <xdr:row>98</xdr:row>
      <xdr:rowOff>76809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67936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45139</xdr:rowOff>
    </xdr:from>
    <xdr:to>
      <xdr:col>55</xdr:col>
      <xdr:colOff>0</xdr:colOff>
      <xdr:row>36</xdr:row>
      <xdr:rowOff>52501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17339"/>
          <a:ext cx="838200" cy="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52501</xdr:rowOff>
    </xdr:from>
    <xdr:to>
      <xdr:col>50</xdr:col>
      <xdr:colOff>114300</xdr:colOff>
      <xdr:row>36</xdr:row>
      <xdr:rowOff>170759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4701"/>
          <a:ext cx="889000" cy="11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170759</xdr:rowOff>
    </xdr:from>
    <xdr:to>
      <xdr:col>45</xdr:col>
      <xdr:colOff>177800</xdr:colOff>
      <xdr:row>37</xdr:row>
      <xdr:rowOff>55709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42959"/>
          <a:ext cx="889000" cy="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48504</xdr:rowOff>
    </xdr:from>
    <xdr:to>
      <xdr:col>41</xdr:col>
      <xdr:colOff>50800</xdr:colOff>
      <xdr:row>37</xdr:row>
      <xdr:rowOff>55709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77804"/>
          <a:ext cx="889000" cy="52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165789</xdr:rowOff>
    </xdr:from>
    <xdr:to>
      <xdr:col>55</xdr:col>
      <xdr:colOff>50800</xdr:colOff>
      <xdr:row>36</xdr:row>
      <xdr:rowOff>95939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144216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1701</xdr:rowOff>
    </xdr:from>
    <xdr:to>
      <xdr:col>50</xdr:col>
      <xdr:colOff>165100</xdr:colOff>
      <xdr:row>36</xdr:row>
      <xdr:rowOff>103301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119828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119959</xdr:rowOff>
    </xdr:from>
    <xdr:to>
      <xdr:col>46</xdr:col>
      <xdr:colOff>38100</xdr:colOff>
      <xdr:row>37</xdr:row>
      <xdr:rowOff>50109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41236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4909</xdr:rowOff>
    </xdr:from>
    <xdr:to>
      <xdr:col>41</xdr:col>
      <xdr:colOff>101600</xdr:colOff>
      <xdr:row>37</xdr:row>
      <xdr:rowOff>106509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97636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4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169154</xdr:rowOff>
    </xdr:from>
    <xdr:to>
      <xdr:col>36</xdr:col>
      <xdr:colOff>165100</xdr:colOff>
      <xdr:row>34</xdr:row>
      <xdr:rowOff>99304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115831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0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170128</xdr:rowOff>
    </xdr:from>
    <xdr:to>
      <xdr:col>55</xdr:col>
      <xdr:colOff>0</xdr:colOff>
      <xdr:row>57</xdr:row>
      <xdr:rowOff>101400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71328"/>
          <a:ext cx="838200" cy="10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154765</xdr:rowOff>
    </xdr:from>
    <xdr:to>
      <xdr:col>50</xdr:col>
      <xdr:colOff>114300</xdr:colOff>
      <xdr:row>57</xdr:row>
      <xdr:rowOff>101400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55965"/>
          <a:ext cx="889000" cy="1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154765</xdr:rowOff>
    </xdr:from>
    <xdr:to>
      <xdr:col>45</xdr:col>
      <xdr:colOff>177800</xdr:colOff>
      <xdr:row>57</xdr:row>
      <xdr:rowOff>72471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55965"/>
          <a:ext cx="889000" cy="8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62385</xdr:rowOff>
    </xdr:from>
    <xdr:to>
      <xdr:col>41</xdr:col>
      <xdr:colOff>50800</xdr:colOff>
      <xdr:row>57</xdr:row>
      <xdr:rowOff>72471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35035"/>
          <a:ext cx="88900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119328</xdr:rowOff>
    </xdr:from>
    <xdr:to>
      <xdr:col>55</xdr:col>
      <xdr:colOff>50800</xdr:colOff>
      <xdr:row>57</xdr:row>
      <xdr:rowOff>49478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142205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50600</xdr:rowOff>
    </xdr:from>
    <xdr:to>
      <xdr:col>50</xdr:col>
      <xdr:colOff>165100</xdr:colOff>
      <xdr:row>57</xdr:row>
      <xdr:rowOff>152200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168727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9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103965</xdr:rowOff>
    </xdr:from>
    <xdr:to>
      <xdr:col>46</xdr:col>
      <xdr:colOff>38100</xdr:colOff>
      <xdr:row>57</xdr:row>
      <xdr:rowOff>34115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50642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8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21671</xdr:rowOff>
    </xdr:from>
    <xdr:to>
      <xdr:col>41</xdr:col>
      <xdr:colOff>101600</xdr:colOff>
      <xdr:row>57</xdr:row>
      <xdr:rowOff>123271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9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139798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11585</xdr:rowOff>
    </xdr:from>
    <xdr:to>
      <xdr:col>36</xdr:col>
      <xdr:colOff>165100</xdr:colOff>
      <xdr:row>57</xdr:row>
      <xdr:rowOff>113185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129712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5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65846</xdr:rowOff>
    </xdr:from>
    <xdr:to>
      <xdr:col>55</xdr:col>
      <xdr:colOff>0</xdr:colOff>
      <xdr:row>78</xdr:row>
      <xdr:rowOff>81389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38946"/>
          <a:ext cx="838200" cy="1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65846</xdr:rowOff>
    </xdr:from>
    <xdr:to>
      <xdr:col>50</xdr:col>
      <xdr:colOff>114300</xdr:colOff>
      <xdr:row>78</xdr:row>
      <xdr:rowOff>122628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38946"/>
          <a:ext cx="889000" cy="5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87295</xdr:rowOff>
    </xdr:from>
    <xdr:to>
      <xdr:col>45</xdr:col>
      <xdr:colOff>177800</xdr:colOff>
      <xdr:row>78</xdr:row>
      <xdr:rowOff>122628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60395"/>
          <a:ext cx="889000" cy="3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72661</xdr:rowOff>
    </xdr:from>
    <xdr:to>
      <xdr:col>41</xdr:col>
      <xdr:colOff>50800</xdr:colOff>
      <xdr:row>78</xdr:row>
      <xdr:rowOff>87295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45761"/>
          <a:ext cx="889000" cy="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30589</xdr:rowOff>
    </xdr:from>
    <xdr:to>
      <xdr:col>55</xdr:col>
      <xdr:colOff>50800</xdr:colOff>
      <xdr:row>78</xdr:row>
      <xdr:rowOff>132189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15046</xdr:rowOff>
    </xdr:from>
    <xdr:to>
      <xdr:col>50</xdr:col>
      <xdr:colOff>165100</xdr:colOff>
      <xdr:row>78</xdr:row>
      <xdr:rowOff>116646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133173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6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71828</xdr:rowOff>
    </xdr:from>
    <xdr:to>
      <xdr:col>46</xdr:col>
      <xdr:colOff>38100</xdr:colOff>
      <xdr:row>79</xdr:row>
      <xdr:rowOff>1978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164555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36495</xdr:rowOff>
    </xdr:from>
    <xdr:to>
      <xdr:col>41</xdr:col>
      <xdr:colOff>101600</xdr:colOff>
      <xdr:row>78</xdr:row>
      <xdr:rowOff>138095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129222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21861</xdr:rowOff>
    </xdr:from>
    <xdr:to>
      <xdr:col>36</xdr:col>
      <xdr:colOff>165100</xdr:colOff>
      <xdr:row>78</xdr:row>
      <xdr:rowOff>123461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114588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8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136116</xdr:rowOff>
    </xdr:from>
    <xdr:to>
      <xdr:col>55</xdr:col>
      <xdr:colOff>0</xdr:colOff>
      <xdr:row>95</xdr:row>
      <xdr:rowOff>138964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52416"/>
          <a:ext cx="838200" cy="17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101451</xdr:rowOff>
    </xdr:from>
    <xdr:to>
      <xdr:col>50</xdr:col>
      <xdr:colOff>114300</xdr:colOff>
      <xdr:row>95</xdr:row>
      <xdr:rowOff>138964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46301"/>
          <a:ext cx="889000" cy="38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101451</xdr:rowOff>
    </xdr:from>
    <xdr:to>
      <xdr:col>45</xdr:col>
      <xdr:colOff>177800</xdr:colOff>
      <xdr:row>95</xdr:row>
      <xdr:rowOff>26479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46301"/>
          <a:ext cx="889000" cy="26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26479</xdr:rowOff>
    </xdr:from>
    <xdr:to>
      <xdr:col>41</xdr:col>
      <xdr:colOff>50800</xdr:colOff>
      <xdr:row>95</xdr:row>
      <xdr:rowOff>88740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14229"/>
          <a:ext cx="889000" cy="6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85316</xdr:rowOff>
    </xdr:from>
    <xdr:to>
      <xdr:col>55</xdr:col>
      <xdr:colOff>50800</xdr:colOff>
      <xdr:row>95</xdr:row>
      <xdr:rowOff>15466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108193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88164</xdr:rowOff>
    </xdr:from>
    <xdr:to>
      <xdr:col>50</xdr:col>
      <xdr:colOff>165100</xdr:colOff>
      <xdr:row>96</xdr:row>
      <xdr:rowOff>18314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34841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5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50651</xdr:rowOff>
    </xdr:from>
    <xdr:to>
      <xdr:col>46</xdr:col>
      <xdr:colOff>38100</xdr:colOff>
      <xdr:row>93</xdr:row>
      <xdr:rowOff>152251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99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168778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77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147129</xdr:rowOff>
    </xdr:from>
    <xdr:to>
      <xdr:col>41</xdr:col>
      <xdr:colOff>101600</xdr:colOff>
      <xdr:row>95</xdr:row>
      <xdr:rowOff>77279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93806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03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37940</xdr:rowOff>
    </xdr:from>
    <xdr:to>
      <xdr:col>36</xdr:col>
      <xdr:colOff>165100</xdr:colOff>
      <xdr:row>95</xdr:row>
      <xdr:rowOff>139540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156067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10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19610</xdr:rowOff>
    </xdr:from>
    <xdr:to>
      <xdr:col>85</xdr:col>
      <xdr:colOff>127000</xdr:colOff>
      <xdr:row>38</xdr:row>
      <xdr:rowOff>21279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34710"/>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149021</xdr:rowOff>
    </xdr:from>
    <xdr:to>
      <xdr:col>81</xdr:col>
      <xdr:colOff>50800</xdr:colOff>
      <xdr:row>38</xdr:row>
      <xdr:rowOff>19610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492671"/>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51180</xdr:rowOff>
    </xdr:from>
    <xdr:to>
      <xdr:col>76</xdr:col>
      <xdr:colOff>114300</xdr:colOff>
      <xdr:row>37</xdr:row>
      <xdr:rowOff>149021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394830"/>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15244</xdr:rowOff>
    </xdr:from>
    <xdr:to>
      <xdr:col>71</xdr:col>
      <xdr:colOff>177800</xdr:colOff>
      <xdr:row>37</xdr:row>
      <xdr:rowOff>51180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015994"/>
          <a:ext cx="889000" cy="37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141929</xdr:rowOff>
    </xdr:from>
    <xdr:to>
      <xdr:col>85</xdr:col>
      <xdr:colOff>177800</xdr:colOff>
      <xdr:row>38</xdr:row>
      <xdr:rowOff>72079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140261</xdr:rowOff>
    </xdr:from>
    <xdr:to>
      <xdr:col>81</xdr:col>
      <xdr:colOff>101600</xdr:colOff>
      <xdr:row>38</xdr:row>
      <xdr:rowOff>70411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61537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98221</xdr:rowOff>
    </xdr:from>
    <xdr:to>
      <xdr:col>76</xdr:col>
      <xdr:colOff>165100</xdr:colOff>
      <xdr:row>38</xdr:row>
      <xdr:rowOff>28371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19498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53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380</xdr:rowOff>
    </xdr:from>
    <xdr:to>
      <xdr:col>72</xdr:col>
      <xdr:colOff>38100</xdr:colOff>
      <xdr:row>37</xdr:row>
      <xdr:rowOff>101980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3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118507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1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135894</xdr:rowOff>
    </xdr:from>
    <xdr:to>
      <xdr:col>67</xdr:col>
      <xdr:colOff>101600</xdr:colOff>
      <xdr:row>35</xdr:row>
      <xdr:rowOff>66044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5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82571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57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150546</xdr:rowOff>
    </xdr:from>
    <xdr:to>
      <xdr:col>85</xdr:col>
      <xdr:colOff>127000</xdr:colOff>
      <xdr:row>77</xdr:row>
      <xdr:rowOff>14109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80746"/>
          <a:ext cx="8382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36588</xdr:rowOff>
    </xdr:from>
    <xdr:to>
      <xdr:col>81</xdr:col>
      <xdr:colOff>50800</xdr:colOff>
      <xdr:row>77</xdr:row>
      <xdr:rowOff>14109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066788"/>
          <a:ext cx="889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36588</xdr:rowOff>
    </xdr:from>
    <xdr:to>
      <xdr:col>76</xdr:col>
      <xdr:colOff>114300</xdr:colOff>
      <xdr:row>76</xdr:row>
      <xdr:rowOff>131381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66788"/>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131381</xdr:rowOff>
    </xdr:from>
    <xdr:to>
      <xdr:col>71</xdr:col>
      <xdr:colOff>177800</xdr:colOff>
      <xdr:row>78</xdr:row>
      <xdr:rowOff>11773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61581"/>
          <a:ext cx="889000" cy="2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99746</xdr:rowOff>
    </xdr:from>
    <xdr:to>
      <xdr:col>85</xdr:col>
      <xdr:colOff>177800</xdr:colOff>
      <xdr:row>77</xdr:row>
      <xdr:rowOff>29896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78173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134759</xdr:rowOff>
    </xdr:from>
    <xdr:to>
      <xdr:col>81</xdr:col>
      <xdr:colOff>101600</xdr:colOff>
      <xdr:row>77</xdr:row>
      <xdr:rowOff>64909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56036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5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157238</xdr:rowOff>
    </xdr:from>
    <xdr:to>
      <xdr:col>76</xdr:col>
      <xdr:colOff>165100</xdr:colOff>
      <xdr:row>76</xdr:row>
      <xdr:rowOff>87388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103915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7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80581</xdr:rowOff>
    </xdr:from>
    <xdr:to>
      <xdr:col>72</xdr:col>
      <xdr:colOff>38100</xdr:colOff>
      <xdr:row>77</xdr:row>
      <xdr:rowOff>10731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1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27258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132423</xdr:rowOff>
    </xdr:from>
    <xdr:to>
      <xdr:col>67</xdr:col>
      <xdr:colOff>101600</xdr:colOff>
      <xdr:row>78</xdr:row>
      <xdr:rowOff>62573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53700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154963</xdr:rowOff>
    </xdr:from>
    <xdr:to>
      <xdr:col>85</xdr:col>
      <xdr:colOff>127000</xdr:colOff>
      <xdr:row>98</xdr:row>
      <xdr:rowOff>169396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14163"/>
          <a:ext cx="838200" cy="3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76119</xdr:rowOff>
    </xdr:from>
    <xdr:to>
      <xdr:col>81</xdr:col>
      <xdr:colOff>50800</xdr:colOff>
      <xdr:row>96</xdr:row>
      <xdr:rowOff>154963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849519"/>
          <a:ext cx="889000" cy="76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76119</xdr:rowOff>
    </xdr:from>
    <xdr:to>
      <xdr:col>76</xdr:col>
      <xdr:colOff>114300</xdr:colOff>
      <xdr:row>97</xdr:row>
      <xdr:rowOff>128544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849519"/>
          <a:ext cx="889000" cy="90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128544</xdr:rowOff>
    </xdr:from>
    <xdr:to>
      <xdr:col>71</xdr:col>
      <xdr:colOff>177800</xdr:colOff>
      <xdr:row>99</xdr:row>
      <xdr:rowOff>25926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59194"/>
          <a:ext cx="889000" cy="24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118596</xdr:rowOff>
    </xdr:from>
    <xdr:to>
      <xdr:col>85</xdr:col>
      <xdr:colOff>177800</xdr:colOff>
      <xdr:row>99</xdr:row>
      <xdr:rowOff>48746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33523</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104163</xdr:rowOff>
    </xdr:from>
    <xdr:to>
      <xdr:col>81</xdr:col>
      <xdr:colOff>101600</xdr:colOff>
      <xdr:row>97</xdr:row>
      <xdr:rowOff>34313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50840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25319</xdr:rowOff>
    </xdr:from>
    <xdr:to>
      <xdr:col>76</xdr:col>
      <xdr:colOff>165100</xdr:colOff>
      <xdr:row>92</xdr:row>
      <xdr:rowOff>126919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7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143446</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557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77744</xdr:rowOff>
    </xdr:from>
    <xdr:to>
      <xdr:col>72</xdr:col>
      <xdr:colOff>38100</xdr:colOff>
      <xdr:row>98</xdr:row>
      <xdr:rowOff>7894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170471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0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146576</xdr:rowOff>
    </xdr:from>
    <xdr:to>
      <xdr:col>67</xdr:col>
      <xdr:colOff>101600</xdr:colOff>
      <xdr:row>99</xdr:row>
      <xdr:rowOff>76726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67853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4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53480</xdr:rowOff>
    </xdr:from>
    <xdr:to>
      <xdr:col>116</xdr:col>
      <xdr:colOff>63500</xdr:colOff>
      <xdr:row>57</xdr:row>
      <xdr:rowOff>61328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826130"/>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61328</xdr:rowOff>
    </xdr:from>
    <xdr:to>
      <xdr:col>111</xdr:col>
      <xdr:colOff>177800</xdr:colOff>
      <xdr:row>57</xdr:row>
      <xdr:rowOff>68720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833978"/>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68720</xdr:rowOff>
    </xdr:from>
    <xdr:to>
      <xdr:col>107</xdr:col>
      <xdr:colOff>50800</xdr:colOff>
      <xdr:row>57</xdr:row>
      <xdr:rowOff>78778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84137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78778</xdr:rowOff>
    </xdr:from>
    <xdr:to>
      <xdr:col>102</xdr:col>
      <xdr:colOff>114300</xdr:colOff>
      <xdr:row>57</xdr:row>
      <xdr:rowOff>85751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851428"/>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2680</xdr:rowOff>
    </xdr:from>
    <xdr:to>
      <xdr:col>116</xdr:col>
      <xdr:colOff>114300</xdr:colOff>
      <xdr:row>57</xdr:row>
      <xdr:rowOff>104280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7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25557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2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10528</xdr:rowOff>
    </xdr:from>
    <xdr:to>
      <xdr:col>112</xdr:col>
      <xdr:colOff>38100</xdr:colOff>
      <xdr:row>57</xdr:row>
      <xdr:rowOff>112128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128655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55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17920</xdr:rowOff>
    </xdr:from>
    <xdr:to>
      <xdr:col>107</xdr:col>
      <xdr:colOff>101600</xdr:colOff>
      <xdr:row>57</xdr:row>
      <xdr:rowOff>119520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136047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56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27978</xdr:rowOff>
    </xdr:from>
    <xdr:to>
      <xdr:col>102</xdr:col>
      <xdr:colOff>165100</xdr:colOff>
      <xdr:row>57</xdr:row>
      <xdr:rowOff>129578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146105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57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34951</xdr:rowOff>
    </xdr:from>
    <xdr:to>
      <xdr:col>98</xdr:col>
      <xdr:colOff>38100</xdr:colOff>
      <xdr:row>57</xdr:row>
      <xdr:rowOff>136551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153078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8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29690</xdr:rowOff>
    </xdr:from>
    <xdr:to>
      <xdr:col>116</xdr:col>
      <xdr:colOff>62864</xdr:colOff>
      <xdr:row>79</xdr:row>
      <xdr:rowOff>131590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3059890"/>
          <a:ext cx="1269" cy="61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135417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7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131590</xdr:rowOff>
    </xdr:from>
    <xdr:to>
      <xdr:col>116</xdr:col>
      <xdr:colOff>152400</xdr:colOff>
      <xdr:row>79</xdr:row>
      <xdr:rowOff>131590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7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147816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83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29690</xdr:rowOff>
    </xdr:from>
    <xdr:to>
      <xdr:col>116</xdr:col>
      <xdr:colOff>152400</xdr:colOff>
      <xdr:row>76</xdr:row>
      <xdr:rowOff>29690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05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66711</xdr:rowOff>
    </xdr:from>
    <xdr:to>
      <xdr:col>116</xdr:col>
      <xdr:colOff>63500</xdr:colOff>
      <xdr:row>76</xdr:row>
      <xdr:rowOff>110875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068211"/>
          <a:ext cx="838200" cy="107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140349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34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161922</xdr:rowOff>
    </xdr:from>
    <xdr:to>
      <xdr:col>116</xdr:col>
      <xdr:colOff>114300</xdr:colOff>
      <xdr:row>78</xdr:row>
      <xdr:rowOff>92072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36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66711</xdr:rowOff>
    </xdr:from>
    <xdr:to>
      <xdr:col>111</xdr:col>
      <xdr:colOff>177800</xdr:colOff>
      <xdr:row>73</xdr:row>
      <xdr:rowOff>158358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068211"/>
          <a:ext cx="889000" cy="60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56885</xdr:rowOff>
    </xdr:from>
    <xdr:to>
      <xdr:col>112</xdr:col>
      <xdr:colOff>38100</xdr:colOff>
      <xdr:row>77</xdr:row>
      <xdr:rowOff>158485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149612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158358</xdr:rowOff>
    </xdr:from>
    <xdr:to>
      <xdr:col>107</xdr:col>
      <xdr:colOff>50800</xdr:colOff>
      <xdr:row>77</xdr:row>
      <xdr:rowOff>127476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74208"/>
          <a:ext cx="889000" cy="65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39109</xdr:rowOff>
    </xdr:from>
    <xdr:to>
      <xdr:col>107</xdr:col>
      <xdr:colOff>101600</xdr:colOff>
      <xdr:row>77</xdr:row>
      <xdr:rowOff>140709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131836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127476</xdr:rowOff>
    </xdr:from>
    <xdr:to>
      <xdr:col>102</xdr:col>
      <xdr:colOff>114300</xdr:colOff>
      <xdr:row>77</xdr:row>
      <xdr:rowOff>169538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29126"/>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61610</xdr:rowOff>
    </xdr:from>
    <xdr:to>
      <xdr:col>102</xdr:col>
      <xdr:colOff>165100</xdr:colOff>
      <xdr:row>77</xdr:row>
      <xdr:rowOff>163210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8287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64658</xdr:rowOff>
    </xdr:from>
    <xdr:to>
      <xdr:col>98</xdr:col>
      <xdr:colOff>38100</xdr:colOff>
      <xdr:row>77</xdr:row>
      <xdr:rowOff>166258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11335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60075</xdr:rowOff>
    </xdr:from>
    <xdr:to>
      <xdr:col>116</xdr:col>
      <xdr:colOff>114300</xdr:colOff>
      <xdr:row>76</xdr:row>
      <xdr:rowOff>161675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146452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0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15911</xdr:rowOff>
    </xdr:from>
    <xdr:to>
      <xdr:col>112</xdr:col>
      <xdr:colOff>38100</xdr:colOff>
      <xdr:row>70</xdr:row>
      <xdr:rowOff>117511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01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134038</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179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107558</xdr:rowOff>
    </xdr:from>
    <xdr:to>
      <xdr:col>107</xdr:col>
      <xdr:colOff>101600</xdr:colOff>
      <xdr:row>74</xdr:row>
      <xdr:rowOff>37708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54235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39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76676</xdr:rowOff>
    </xdr:from>
    <xdr:to>
      <xdr:col>102</xdr:col>
      <xdr:colOff>165100</xdr:colOff>
      <xdr:row>78</xdr:row>
      <xdr:rowOff>6826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169403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118738</xdr:rowOff>
    </xdr:from>
    <xdr:to>
      <xdr:col>98</xdr:col>
      <xdr:colOff>38100</xdr:colOff>
      <xdr:row>78</xdr:row>
      <xdr:rowOff>48888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2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40015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41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は、類似団体平均や福島県平均を上回っているが、要因としては経常経費における物件費の分析のとおり、廃棄物収集運搬委託料やスクールバス・公共交通運行委託料のほか、原子力災害からの復旧・復興事業として実施している、移住・定住推進事業や除染関連事業に係る委託料及び除染廃棄物仮置場に係る土地借上料等、本町独自の事情による経費が物件費を押し上げている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は、新規整備については類似団体平均を下回っている一方、更新整備については大きく上回っており、結果として類似団体平均及び福島県平均の約２倍の金額となっている。これは除染廃棄物仮置場の解消に向けた返還工事費が一時的に増大しているという、本町独自の事情が大きな要因であるが、各公共施設も一斉に老朽化しており、改修に係る工事も増加傾向にあるため、公共施設等総合管理計画に基づいた計画的な改修を行い、費用負担の平準化を図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積立金は、前年度に一時的に多額の積み立てを行った減債基金積立金の減や、事業完了に伴う一部の特定目的金への積立金の皆減等により、類似団体平均を大きく下回ったが、老朽化が進む公共施設・インフラの改修に係る普通建設事業費や、急増している地方債に係る公債費の後年度負担に備え、公共施設等適正管理基金や減債基金等への計画的な積み立てを継続して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繰出金は、工業団地拡張事業に係る工業団地造成事業特別会計への一時的な大型繰り出しにより、類似団体で最も大きい金額となっていた前年度から大幅に減少したものの、令和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年度においても同事業のための同特別会計への繰出金を支出していることから、類似団体平均を上回っている。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11,412
11,247
127.70
10,099,183
9,470,681
468,988
4,488,066
8,960,037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20257</xdr:rowOff>
    </xdr:from>
    <xdr:to>
      <xdr:col>24</xdr:col>
      <xdr:colOff>63500</xdr:colOff>
      <xdr:row>34</xdr:row>
      <xdr:rowOff>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78107"/>
          <a:ext cx="8382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xdr:rowOff>
    </xdr:from>
    <xdr:to>
      <xdr:col>19</xdr:col>
      <xdr:colOff>177800</xdr:colOff>
      <xdr:row>35</xdr:row>
      <xdr:rowOff>21971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9364"/>
          <a:ext cx="889000" cy="1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21971</xdr:rowOff>
    </xdr:from>
    <xdr:to>
      <xdr:col>15</xdr:col>
      <xdr:colOff>50800</xdr:colOff>
      <xdr:row>35</xdr:row>
      <xdr:rowOff>66929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2721"/>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66929</xdr:rowOff>
    </xdr:from>
    <xdr:to>
      <xdr:col>10</xdr:col>
      <xdr:colOff>114300</xdr:colOff>
      <xdr:row>35</xdr:row>
      <xdr:rowOff>107124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7679"/>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140907</xdr:rowOff>
    </xdr:from>
    <xdr:to>
      <xdr:col>24</xdr:col>
      <xdr:colOff>114300</xdr:colOff>
      <xdr:row>33</xdr:row>
      <xdr:rowOff>71057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2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163784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7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120714</xdr:rowOff>
    </xdr:from>
    <xdr:to>
      <xdr:col>20</xdr:col>
      <xdr:colOff>38100</xdr:colOff>
      <xdr:row>34</xdr:row>
      <xdr:rowOff>50864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67391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5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142621</xdr:rowOff>
    </xdr:from>
    <xdr:to>
      <xdr:col>15</xdr:col>
      <xdr:colOff>101600</xdr:colOff>
      <xdr:row>35</xdr:row>
      <xdr:rowOff>72771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89298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16129</xdr:rowOff>
    </xdr:from>
    <xdr:to>
      <xdr:col>10</xdr:col>
      <xdr:colOff>165100</xdr:colOff>
      <xdr:row>35</xdr:row>
      <xdr:rowOff>117729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134256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56324</xdr:rowOff>
    </xdr:from>
    <xdr:to>
      <xdr:col>6</xdr:col>
      <xdr:colOff>38100</xdr:colOff>
      <xdr:row>35</xdr:row>
      <xdr:rowOff>157924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103313</xdr:rowOff>
    </xdr:from>
    <xdr:to>
      <xdr:col>24</xdr:col>
      <xdr:colOff>63500</xdr:colOff>
      <xdr:row>57</xdr:row>
      <xdr:rowOff>54288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04513"/>
          <a:ext cx="838200" cy="1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4349</xdr:rowOff>
    </xdr:from>
    <xdr:to>
      <xdr:col>19</xdr:col>
      <xdr:colOff>177800</xdr:colOff>
      <xdr:row>56</xdr:row>
      <xdr:rowOff>103313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34099"/>
          <a:ext cx="889000" cy="27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4349</xdr:rowOff>
    </xdr:from>
    <xdr:to>
      <xdr:col>15</xdr:col>
      <xdr:colOff>50800</xdr:colOff>
      <xdr:row>57</xdr:row>
      <xdr:rowOff>131683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34099"/>
          <a:ext cx="889000" cy="47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121517</xdr:rowOff>
    </xdr:from>
    <xdr:to>
      <xdr:col>10</xdr:col>
      <xdr:colOff>114300</xdr:colOff>
      <xdr:row>57</xdr:row>
      <xdr:rowOff>131683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94167"/>
          <a:ext cx="889000" cy="1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3488</xdr:rowOff>
    </xdr:from>
    <xdr:to>
      <xdr:col>24</xdr:col>
      <xdr:colOff>114300</xdr:colOff>
      <xdr:row>57</xdr:row>
      <xdr:rowOff>105088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153365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52513</xdr:rowOff>
    </xdr:from>
    <xdr:to>
      <xdr:col>20</xdr:col>
      <xdr:colOff>38100</xdr:colOff>
      <xdr:row>56</xdr:row>
      <xdr:rowOff>154113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170640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2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124999</xdr:rowOff>
    </xdr:from>
    <xdr:to>
      <xdr:col>15</xdr:col>
      <xdr:colOff>101600</xdr:colOff>
      <xdr:row>55</xdr:row>
      <xdr:rowOff>55149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71676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5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80883</xdr:rowOff>
    </xdr:from>
    <xdr:to>
      <xdr:col>10</xdr:col>
      <xdr:colOff>165100</xdr:colOff>
      <xdr:row>58</xdr:row>
      <xdr:rowOff>11033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4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70717</xdr:rowOff>
    </xdr:from>
    <xdr:to>
      <xdr:col>6</xdr:col>
      <xdr:colOff>38100</xdr:colOff>
      <xdr:row>58</xdr:row>
      <xdr:rowOff>867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163444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3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148350</xdr:rowOff>
    </xdr:from>
    <xdr:to>
      <xdr:col>24</xdr:col>
      <xdr:colOff>63500</xdr:colOff>
      <xdr:row>75</xdr:row>
      <xdr:rowOff>129577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92750"/>
          <a:ext cx="838200" cy="4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129577</xdr:rowOff>
    </xdr:from>
    <xdr:to>
      <xdr:col>19</xdr:col>
      <xdr:colOff>177800</xdr:colOff>
      <xdr:row>76</xdr:row>
      <xdr:rowOff>94382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88327"/>
          <a:ext cx="889000" cy="13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58894</xdr:rowOff>
    </xdr:from>
    <xdr:to>
      <xdr:col>15</xdr:col>
      <xdr:colOff>50800</xdr:colOff>
      <xdr:row>76</xdr:row>
      <xdr:rowOff>94382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89094"/>
          <a:ext cx="889000" cy="3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42435</xdr:rowOff>
    </xdr:from>
    <xdr:to>
      <xdr:col>10</xdr:col>
      <xdr:colOff>114300</xdr:colOff>
      <xdr:row>76</xdr:row>
      <xdr:rowOff>58894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215385"/>
          <a:ext cx="889000" cy="87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97550</xdr:rowOff>
    </xdr:from>
    <xdr:to>
      <xdr:col>24</xdr:col>
      <xdr:colOff>114300</xdr:colOff>
      <xdr:row>73</xdr:row>
      <xdr:rowOff>27700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120427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9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78777</xdr:rowOff>
    </xdr:from>
    <xdr:to>
      <xdr:col>20</xdr:col>
      <xdr:colOff>38100</xdr:colOff>
      <xdr:row>76</xdr:row>
      <xdr:rowOff>8927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25454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43582</xdr:rowOff>
    </xdr:from>
    <xdr:to>
      <xdr:col>15</xdr:col>
      <xdr:colOff>101600</xdr:colOff>
      <xdr:row>76</xdr:row>
      <xdr:rowOff>145182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161710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8094</xdr:rowOff>
    </xdr:from>
    <xdr:to>
      <xdr:col>10</xdr:col>
      <xdr:colOff>165100</xdr:colOff>
      <xdr:row>76</xdr:row>
      <xdr:rowOff>109694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126222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1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163085</xdr:rowOff>
    </xdr:from>
    <xdr:to>
      <xdr:col>6</xdr:col>
      <xdr:colOff>38100</xdr:colOff>
      <xdr:row>71</xdr:row>
      <xdr:rowOff>93235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1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109762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193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8603</xdr:rowOff>
    </xdr:from>
    <xdr:to>
      <xdr:col>24</xdr:col>
      <xdr:colOff>63500</xdr:colOff>
      <xdr:row>97</xdr:row>
      <xdr:rowOff>79873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39253"/>
          <a:ext cx="838200" cy="7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79873</xdr:rowOff>
    </xdr:from>
    <xdr:to>
      <xdr:col>19</xdr:col>
      <xdr:colOff>177800</xdr:colOff>
      <xdr:row>97</xdr:row>
      <xdr:rowOff>141649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10523"/>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141551</xdr:rowOff>
    </xdr:from>
    <xdr:to>
      <xdr:col>15</xdr:col>
      <xdr:colOff>50800</xdr:colOff>
      <xdr:row>97</xdr:row>
      <xdr:rowOff>141649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7220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141551</xdr:rowOff>
    </xdr:from>
    <xdr:to>
      <xdr:col>10</xdr:col>
      <xdr:colOff>114300</xdr:colOff>
      <xdr:row>99</xdr:row>
      <xdr:rowOff>71642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72201"/>
          <a:ext cx="889000" cy="27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129253</xdr:rowOff>
    </xdr:from>
    <xdr:to>
      <xdr:col>24</xdr:col>
      <xdr:colOff>114300</xdr:colOff>
      <xdr:row>97</xdr:row>
      <xdr:rowOff>59403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152130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29073</xdr:rowOff>
    </xdr:from>
    <xdr:to>
      <xdr:col>20</xdr:col>
      <xdr:colOff>38100</xdr:colOff>
      <xdr:row>97</xdr:row>
      <xdr:rowOff>130673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5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147200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3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90849</xdr:rowOff>
    </xdr:from>
    <xdr:to>
      <xdr:col>15</xdr:col>
      <xdr:colOff>101600</xdr:colOff>
      <xdr:row>98</xdr:row>
      <xdr:rowOff>20999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1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90751</xdr:rowOff>
    </xdr:from>
    <xdr:to>
      <xdr:col>10</xdr:col>
      <xdr:colOff>165100</xdr:colOff>
      <xdr:row>98</xdr:row>
      <xdr:rowOff>20901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20842</xdr:rowOff>
    </xdr:from>
    <xdr:to>
      <xdr:col>6</xdr:col>
      <xdr:colOff>38100</xdr:colOff>
      <xdr:row>99</xdr:row>
      <xdr:rowOff>122442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9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113569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8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60147</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889447"/>
          <a:ext cx="1270" cy="765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6824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6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60147</xdr:rowOff>
    </xdr:from>
    <xdr:to>
      <xdr:col>55</xdr:col>
      <xdr:colOff>88900</xdr:colOff>
      <xdr:row>34</xdr:row>
      <xdr:rowOff>60147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88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83465</xdr:rowOff>
    </xdr:from>
    <xdr:to>
      <xdr:col>55</xdr:col>
      <xdr:colOff>0</xdr:colOff>
      <xdr:row>38</xdr:row>
      <xdr:rowOff>84836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98565"/>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2735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46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151308</xdr:rowOff>
    </xdr:from>
    <xdr:to>
      <xdr:col>55</xdr:col>
      <xdr:colOff>50800</xdr:colOff>
      <xdr:row>38</xdr:row>
      <xdr:rowOff>81458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9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84836</xdr:rowOff>
    </xdr:from>
    <xdr:to>
      <xdr:col>50</xdr:col>
      <xdr:colOff>114300</xdr:colOff>
      <xdr:row>38</xdr:row>
      <xdr:rowOff>86208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999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142392</xdr:rowOff>
    </xdr:from>
    <xdr:to>
      <xdr:col>50</xdr:col>
      <xdr:colOff>165100</xdr:colOff>
      <xdr:row>38</xdr:row>
      <xdr:rowOff>72543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89069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86208</xdr:rowOff>
    </xdr:from>
    <xdr:to>
      <xdr:col>45</xdr:col>
      <xdr:colOff>177800</xdr:colOff>
      <xdr:row>38</xdr:row>
      <xdr:rowOff>87808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0130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153365</xdr:rowOff>
    </xdr:from>
    <xdr:to>
      <xdr:col>46</xdr:col>
      <xdr:colOff>38100</xdr:colOff>
      <xdr:row>38</xdr:row>
      <xdr:rowOff>83515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100042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72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166218</xdr:rowOff>
    </xdr:from>
    <xdr:to>
      <xdr:col>41</xdr:col>
      <xdr:colOff>50800</xdr:colOff>
      <xdr:row>38</xdr:row>
      <xdr:rowOff>87808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309718"/>
          <a:ext cx="889000" cy="129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165253</xdr:rowOff>
    </xdr:from>
    <xdr:to>
      <xdr:col>41</xdr:col>
      <xdr:colOff>101600</xdr:colOff>
      <xdr:row>38</xdr:row>
      <xdr:rowOff>95403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0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111929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100101</xdr:rowOff>
    </xdr:from>
    <xdr:to>
      <xdr:col>36</xdr:col>
      <xdr:colOff>165100</xdr:colOff>
      <xdr:row>38</xdr:row>
      <xdr:rowOff>30251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21379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3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32665</xdr:rowOff>
    </xdr:from>
    <xdr:to>
      <xdr:col>55</xdr:col>
      <xdr:colOff>50800</xdr:colOff>
      <xdr:row>38</xdr:row>
      <xdr:rowOff>134265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129734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34036</xdr:rowOff>
    </xdr:from>
    <xdr:to>
      <xdr:col>50</xdr:col>
      <xdr:colOff>165100</xdr:colOff>
      <xdr:row>38</xdr:row>
      <xdr:rowOff>135636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126763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35408</xdr:rowOff>
    </xdr:from>
    <xdr:to>
      <xdr:col>46</xdr:col>
      <xdr:colOff>38100</xdr:colOff>
      <xdr:row>38</xdr:row>
      <xdr:rowOff>137008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128135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37008</xdr:rowOff>
    </xdr:from>
    <xdr:to>
      <xdr:col>41</xdr:col>
      <xdr:colOff>101600</xdr:colOff>
      <xdr:row>38</xdr:row>
      <xdr:rowOff>138608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129735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44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115418</xdr:rowOff>
    </xdr:from>
    <xdr:to>
      <xdr:col>36</xdr:col>
      <xdr:colOff>165100</xdr:colOff>
      <xdr:row>31</xdr:row>
      <xdr:rowOff>45568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2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62095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0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66937</xdr:rowOff>
    </xdr:from>
    <xdr:to>
      <xdr:col>55</xdr:col>
      <xdr:colOff>0</xdr:colOff>
      <xdr:row>57</xdr:row>
      <xdr:rowOff>118742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39587"/>
          <a:ext cx="838200" cy="5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118742</xdr:rowOff>
    </xdr:from>
    <xdr:to>
      <xdr:col>50</xdr:col>
      <xdr:colOff>114300</xdr:colOff>
      <xdr:row>57</xdr:row>
      <xdr:rowOff>138040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91392"/>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162528</xdr:rowOff>
    </xdr:from>
    <xdr:to>
      <xdr:col>45</xdr:col>
      <xdr:colOff>177800</xdr:colOff>
      <xdr:row>57</xdr:row>
      <xdr:rowOff>138040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63728"/>
          <a:ext cx="889000" cy="14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100545</xdr:rowOff>
    </xdr:from>
    <xdr:to>
      <xdr:col>41</xdr:col>
      <xdr:colOff>50800</xdr:colOff>
      <xdr:row>56</xdr:row>
      <xdr:rowOff>162528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01745"/>
          <a:ext cx="8890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16137</xdr:rowOff>
    </xdr:from>
    <xdr:to>
      <xdr:col>55</xdr:col>
      <xdr:colOff>50800</xdr:colOff>
      <xdr:row>57</xdr:row>
      <xdr:rowOff>117737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39014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4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67942</xdr:rowOff>
    </xdr:from>
    <xdr:to>
      <xdr:col>50</xdr:col>
      <xdr:colOff>165100</xdr:colOff>
      <xdr:row>57</xdr:row>
      <xdr:rowOff>169542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14619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61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87240</xdr:rowOff>
    </xdr:from>
    <xdr:to>
      <xdr:col>46</xdr:col>
      <xdr:colOff>38100</xdr:colOff>
      <xdr:row>58</xdr:row>
      <xdr:rowOff>17390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8517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5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111728</xdr:rowOff>
    </xdr:from>
    <xdr:to>
      <xdr:col>41</xdr:col>
      <xdr:colOff>101600</xdr:colOff>
      <xdr:row>57</xdr:row>
      <xdr:rowOff>41878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58405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49745</xdr:rowOff>
    </xdr:from>
    <xdr:to>
      <xdr:col>36</xdr:col>
      <xdr:colOff>165100</xdr:colOff>
      <xdr:row>56</xdr:row>
      <xdr:rowOff>151345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167872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138470</xdr:rowOff>
    </xdr:from>
    <xdr:to>
      <xdr:col>54</xdr:col>
      <xdr:colOff>189865</xdr:colOff>
      <xdr:row>79</xdr:row>
      <xdr:rowOff>58982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825770"/>
          <a:ext cx="1270" cy="77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62809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0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58982</xdr:rowOff>
    </xdr:from>
    <xdr:to>
      <xdr:col>55</xdr:col>
      <xdr:colOff>88900</xdr:colOff>
      <xdr:row>79</xdr:row>
      <xdr:rowOff>58982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85147</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6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138470</xdr:rowOff>
    </xdr:from>
    <xdr:to>
      <xdr:col>55</xdr:col>
      <xdr:colOff>88900</xdr:colOff>
      <xdr:row>74</xdr:row>
      <xdr:rowOff>138470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825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162364</xdr:rowOff>
    </xdr:from>
    <xdr:to>
      <xdr:col>55</xdr:col>
      <xdr:colOff>0</xdr:colOff>
      <xdr:row>75</xdr:row>
      <xdr:rowOff>19032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1992414"/>
          <a:ext cx="838200" cy="88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130137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3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151710</xdr:rowOff>
    </xdr:from>
    <xdr:to>
      <xdr:col>55</xdr:col>
      <xdr:colOff>50800</xdr:colOff>
      <xdr:row>78</xdr:row>
      <xdr:rowOff>81860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162364</xdr:rowOff>
    </xdr:from>
    <xdr:to>
      <xdr:col>50</xdr:col>
      <xdr:colOff>114300</xdr:colOff>
      <xdr:row>73</xdr:row>
      <xdr:rowOff>95134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1992414"/>
          <a:ext cx="889000" cy="6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134010</xdr:rowOff>
    </xdr:from>
    <xdr:to>
      <xdr:col>50</xdr:col>
      <xdr:colOff>165100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55287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95134</xdr:rowOff>
    </xdr:from>
    <xdr:to>
      <xdr:col>45</xdr:col>
      <xdr:colOff>177800</xdr:colOff>
      <xdr:row>78</xdr:row>
      <xdr:rowOff>5424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610984"/>
          <a:ext cx="889000" cy="76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52955</xdr:rowOff>
    </xdr:from>
    <xdr:to>
      <xdr:col>46</xdr:col>
      <xdr:colOff>38100</xdr:colOff>
      <xdr:row>77</xdr:row>
      <xdr:rowOff>154555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145682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94535</xdr:rowOff>
    </xdr:from>
    <xdr:to>
      <xdr:col>41</xdr:col>
      <xdr:colOff>50800</xdr:colOff>
      <xdr:row>78</xdr:row>
      <xdr:rowOff>5424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24735"/>
          <a:ext cx="889000" cy="2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106502</xdr:rowOff>
    </xdr:from>
    <xdr:to>
      <xdr:col>41</xdr:col>
      <xdr:colOff>101600</xdr:colOff>
      <xdr:row>78</xdr:row>
      <xdr:rowOff>36652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53179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51301</xdr:rowOff>
    </xdr:from>
    <xdr:to>
      <xdr:col>36</xdr:col>
      <xdr:colOff>165100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139682</xdr:rowOff>
    </xdr:from>
    <xdr:to>
      <xdr:col>55</xdr:col>
      <xdr:colOff>50800</xdr:colOff>
      <xdr:row>75</xdr:row>
      <xdr:rowOff>69832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54609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111564</xdr:rowOff>
    </xdr:from>
    <xdr:to>
      <xdr:col>50</xdr:col>
      <xdr:colOff>165100</xdr:colOff>
      <xdr:row>70</xdr:row>
      <xdr:rowOff>41714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194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58241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171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44334</xdr:rowOff>
    </xdr:from>
    <xdr:to>
      <xdr:col>46</xdr:col>
      <xdr:colOff>38100</xdr:colOff>
      <xdr:row>73</xdr:row>
      <xdr:rowOff>145934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162461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3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126074</xdr:rowOff>
    </xdr:from>
    <xdr:to>
      <xdr:col>41</xdr:col>
      <xdr:colOff>101600</xdr:colOff>
      <xdr:row>78</xdr:row>
      <xdr:rowOff>56224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47351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43735</xdr:rowOff>
    </xdr:from>
    <xdr:to>
      <xdr:col>36</xdr:col>
      <xdr:colOff>165100</xdr:colOff>
      <xdr:row>76</xdr:row>
      <xdr:rowOff>145335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161862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4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82335</xdr:rowOff>
    </xdr:from>
    <xdr:to>
      <xdr:col>55</xdr:col>
      <xdr:colOff>0</xdr:colOff>
      <xdr:row>97</xdr:row>
      <xdr:rowOff>90460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12985"/>
          <a:ext cx="838200" cy="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82335</xdr:rowOff>
    </xdr:from>
    <xdr:to>
      <xdr:col>50</xdr:col>
      <xdr:colOff>114300</xdr:colOff>
      <xdr:row>97</xdr:row>
      <xdr:rowOff>120346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12985"/>
          <a:ext cx="889000" cy="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110644</xdr:rowOff>
    </xdr:from>
    <xdr:to>
      <xdr:col>45</xdr:col>
      <xdr:colOff>177800</xdr:colOff>
      <xdr:row>97</xdr:row>
      <xdr:rowOff>120346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41294"/>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110644</xdr:rowOff>
    </xdr:from>
    <xdr:to>
      <xdr:col>41</xdr:col>
      <xdr:colOff>50800</xdr:colOff>
      <xdr:row>97</xdr:row>
      <xdr:rowOff>121568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41294"/>
          <a:ext cx="8890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39660</xdr:rowOff>
    </xdr:from>
    <xdr:to>
      <xdr:col>55</xdr:col>
      <xdr:colOff>50800</xdr:colOff>
      <xdr:row>97</xdr:row>
      <xdr:rowOff>141260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126037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31535</xdr:rowOff>
    </xdr:from>
    <xdr:to>
      <xdr:col>50</xdr:col>
      <xdr:colOff>165100</xdr:colOff>
      <xdr:row>97</xdr:row>
      <xdr:rowOff>133135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124262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69546</xdr:rowOff>
    </xdr:from>
    <xdr:to>
      <xdr:col>46</xdr:col>
      <xdr:colOff>38100</xdr:colOff>
      <xdr:row>97</xdr:row>
      <xdr:rowOff>171146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162273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59844</xdr:rowOff>
    </xdr:from>
    <xdr:to>
      <xdr:col>41</xdr:col>
      <xdr:colOff>101600</xdr:colOff>
      <xdr:row>97</xdr:row>
      <xdr:rowOff>161444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152571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70768</xdr:rowOff>
    </xdr:from>
    <xdr:to>
      <xdr:col>36</xdr:col>
      <xdr:colOff>165100</xdr:colOff>
      <xdr:row>98</xdr:row>
      <xdr:rowOff>918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163495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150254</xdr:rowOff>
    </xdr:from>
    <xdr:to>
      <xdr:col>85</xdr:col>
      <xdr:colOff>127000</xdr:colOff>
      <xdr:row>37</xdr:row>
      <xdr:rowOff>10636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22454"/>
          <a:ext cx="8382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10636</xdr:rowOff>
    </xdr:from>
    <xdr:to>
      <xdr:col>81</xdr:col>
      <xdr:colOff>50800</xdr:colOff>
      <xdr:row>37</xdr:row>
      <xdr:rowOff>133414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54286"/>
          <a:ext cx="889000" cy="1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133414</xdr:rowOff>
    </xdr:from>
    <xdr:to>
      <xdr:col>76</xdr:col>
      <xdr:colOff>114300</xdr:colOff>
      <xdr:row>38</xdr:row>
      <xdr:rowOff>20447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77064"/>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20447</xdr:rowOff>
    </xdr:from>
    <xdr:to>
      <xdr:col>71</xdr:col>
      <xdr:colOff>177800</xdr:colOff>
      <xdr:row>38</xdr:row>
      <xdr:rowOff>33706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35547"/>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99454</xdr:rowOff>
    </xdr:from>
    <xdr:to>
      <xdr:col>85</xdr:col>
      <xdr:colOff>177800</xdr:colOff>
      <xdr:row>37</xdr:row>
      <xdr:rowOff>29604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122331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131286</xdr:rowOff>
    </xdr:from>
    <xdr:to>
      <xdr:col>81</xdr:col>
      <xdr:colOff>101600</xdr:colOff>
      <xdr:row>37</xdr:row>
      <xdr:rowOff>61436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77963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82614</xdr:rowOff>
    </xdr:from>
    <xdr:to>
      <xdr:col>76</xdr:col>
      <xdr:colOff>165100</xdr:colOff>
      <xdr:row>38</xdr:row>
      <xdr:rowOff>12764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29291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141097</xdr:rowOff>
    </xdr:from>
    <xdr:to>
      <xdr:col>72</xdr:col>
      <xdr:colOff>38100</xdr:colOff>
      <xdr:row>38</xdr:row>
      <xdr:rowOff>71247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87774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154356</xdr:rowOff>
    </xdr:from>
    <xdr:to>
      <xdr:col>67</xdr:col>
      <xdr:colOff>101600</xdr:colOff>
      <xdr:row>38</xdr:row>
      <xdr:rowOff>84506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75633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16159</xdr:rowOff>
    </xdr:from>
    <xdr:to>
      <xdr:col>85</xdr:col>
      <xdr:colOff>127000</xdr:colOff>
      <xdr:row>58</xdr:row>
      <xdr:rowOff>37249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60259"/>
          <a:ext cx="838200" cy="2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2850</xdr:rowOff>
    </xdr:from>
    <xdr:to>
      <xdr:col>81</xdr:col>
      <xdr:colOff>50800</xdr:colOff>
      <xdr:row>58</xdr:row>
      <xdr:rowOff>16159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75500"/>
          <a:ext cx="889000" cy="18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2850</xdr:rowOff>
    </xdr:from>
    <xdr:to>
      <xdr:col>76</xdr:col>
      <xdr:colOff>114300</xdr:colOff>
      <xdr:row>57</xdr:row>
      <xdr:rowOff>148446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75500"/>
          <a:ext cx="889000" cy="14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148446</xdr:rowOff>
    </xdr:from>
    <xdr:to>
      <xdr:col>71</xdr:col>
      <xdr:colOff>177800</xdr:colOff>
      <xdr:row>58</xdr:row>
      <xdr:rowOff>25512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21096"/>
          <a:ext cx="889000" cy="4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157899</xdr:rowOff>
    </xdr:from>
    <xdr:to>
      <xdr:col>85</xdr:col>
      <xdr:colOff>177800</xdr:colOff>
      <xdr:row>58</xdr:row>
      <xdr:rowOff>88049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136809</xdr:rowOff>
    </xdr:from>
    <xdr:to>
      <xdr:col>81</xdr:col>
      <xdr:colOff>101600</xdr:colOff>
      <xdr:row>58</xdr:row>
      <xdr:rowOff>66959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83486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68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123500</xdr:rowOff>
    </xdr:from>
    <xdr:to>
      <xdr:col>76</xdr:col>
      <xdr:colOff>165100</xdr:colOff>
      <xdr:row>57</xdr:row>
      <xdr:rowOff>53650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70177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49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97646</xdr:rowOff>
    </xdr:from>
    <xdr:to>
      <xdr:col>72</xdr:col>
      <xdr:colOff>38100</xdr:colOff>
      <xdr:row>58</xdr:row>
      <xdr:rowOff>27796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44323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6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146162</xdr:rowOff>
    </xdr:from>
    <xdr:to>
      <xdr:col>67</xdr:col>
      <xdr:colOff>101600</xdr:colOff>
      <xdr:row>58</xdr:row>
      <xdr:rowOff>76312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92839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9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19611</xdr:rowOff>
    </xdr:from>
    <xdr:to>
      <xdr:col>85</xdr:col>
      <xdr:colOff>127000</xdr:colOff>
      <xdr:row>78</xdr:row>
      <xdr:rowOff>21279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2711"/>
          <a:ext cx="8382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149022</xdr:rowOff>
    </xdr:from>
    <xdr:to>
      <xdr:col>81</xdr:col>
      <xdr:colOff>50800</xdr:colOff>
      <xdr:row>78</xdr:row>
      <xdr:rowOff>19611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50672"/>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51180</xdr:rowOff>
    </xdr:from>
    <xdr:to>
      <xdr:col>76</xdr:col>
      <xdr:colOff>114300</xdr:colOff>
      <xdr:row>77</xdr:row>
      <xdr:rowOff>149022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252830"/>
          <a:ext cx="889000" cy="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15245</xdr:rowOff>
    </xdr:from>
    <xdr:to>
      <xdr:col>71</xdr:col>
      <xdr:colOff>177800</xdr:colOff>
      <xdr:row>77</xdr:row>
      <xdr:rowOff>51180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2873995"/>
          <a:ext cx="889000" cy="37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141929</xdr:rowOff>
    </xdr:from>
    <xdr:to>
      <xdr:col>85</xdr:col>
      <xdr:colOff>177800</xdr:colOff>
      <xdr:row>78</xdr:row>
      <xdr:rowOff>72079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140261</xdr:rowOff>
    </xdr:from>
    <xdr:to>
      <xdr:col>81</xdr:col>
      <xdr:colOff>101600</xdr:colOff>
      <xdr:row>78</xdr:row>
      <xdr:rowOff>70411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61538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3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98222</xdr:rowOff>
    </xdr:from>
    <xdr:to>
      <xdr:col>76</xdr:col>
      <xdr:colOff>165100</xdr:colOff>
      <xdr:row>78</xdr:row>
      <xdr:rowOff>28372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19499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9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380</xdr:rowOff>
    </xdr:from>
    <xdr:to>
      <xdr:col>72</xdr:col>
      <xdr:colOff>38100</xdr:colOff>
      <xdr:row>77</xdr:row>
      <xdr:rowOff>101980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118507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135895</xdr:rowOff>
    </xdr:from>
    <xdr:to>
      <xdr:col>67</xdr:col>
      <xdr:colOff>101600</xdr:colOff>
      <xdr:row>75</xdr:row>
      <xdr:rowOff>66045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28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82572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5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150521</xdr:rowOff>
    </xdr:from>
    <xdr:to>
      <xdr:col>85</xdr:col>
      <xdr:colOff>127000</xdr:colOff>
      <xdr:row>97</xdr:row>
      <xdr:rowOff>14109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09721"/>
          <a:ext cx="838200" cy="3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31166</xdr:rowOff>
    </xdr:from>
    <xdr:to>
      <xdr:col>81</xdr:col>
      <xdr:colOff>50800</xdr:colOff>
      <xdr:row>97</xdr:row>
      <xdr:rowOff>14109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490366"/>
          <a:ext cx="889000" cy="1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31166</xdr:rowOff>
    </xdr:from>
    <xdr:to>
      <xdr:col>76</xdr:col>
      <xdr:colOff>114300</xdr:colOff>
      <xdr:row>96</xdr:row>
      <xdr:rowOff>124600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90366"/>
          <a:ext cx="889000" cy="9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124600</xdr:rowOff>
    </xdr:from>
    <xdr:to>
      <xdr:col>71</xdr:col>
      <xdr:colOff>177800</xdr:colOff>
      <xdr:row>98</xdr:row>
      <xdr:rowOff>11773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83800"/>
          <a:ext cx="889000" cy="2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99721</xdr:rowOff>
    </xdr:from>
    <xdr:to>
      <xdr:col>85</xdr:col>
      <xdr:colOff>177800</xdr:colOff>
      <xdr:row>97</xdr:row>
      <xdr:rowOff>29871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78148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3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134759</xdr:rowOff>
    </xdr:from>
    <xdr:to>
      <xdr:col>81</xdr:col>
      <xdr:colOff>101600</xdr:colOff>
      <xdr:row>97</xdr:row>
      <xdr:rowOff>64909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56036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151816</xdr:rowOff>
    </xdr:from>
    <xdr:to>
      <xdr:col>76</xdr:col>
      <xdr:colOff>165100</xdr:colOff>
      <xdr:row>96</xdr:row>
      <xdr:rowOff>81966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98493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1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73800</xdr:rowOff>
    </xdr:from>
    <xdr:to>
      <xdr:col>72</xdr:col>
      <xdr:colOff>38100</xdr:colOff>
      <xdr:row>97</xdr:row>
      <xdr:rowOff>3950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20477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132423</xdr:rowOff>
    </xdr:from>
    <xdr:to>
      <xdr:col>67</xdr:col>
      <xdr:colOff>101600</xdr:colOff>
      <xdr:row>98</xdr:row>
      <xdr:rowOff>62573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53700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議会費は、年々増加傾向にあり、令和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番目に高い金額となった。独自に実施している議会映像配信に係る経費が要因の一つと考えられるが、類似団体の状況も参考にしながら、定数や報酬、費用弁償等の適正化を図る必要がある。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民生費は、災害救助費として除染対策事業や住民支援事業等の原子力災害対応関連経費が含まれるという本町独自の要因により、類似団体平均や福島県平均を上回る金額で推移している。令和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期復興創生期間の終了を見据えた、除染廃棄物仮置場返還事業の加速化に伴う工事費等の増額により、類似団体では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番目に高い金額となった。今後、第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期復興創生期間の終了とともに原子力災害対応関連経費は縮小していく見込みである。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商工費は、工業団地拡張事業に係る工業団地造成事業特別会計繰出金の大幅な減額により、大幅に減少したものの、福島再生加速化交付金を活用した原子力災害からの復興事業である、貸事業所整備事業及び移住定住促進住宅整備事業を新たに実施したことにより、依然として類似団体で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番目に高い金額となっている。</a:t>
          </a:r>
        </a:p>
        <a:p>
          <a:r>
            <a:rPr kumimoji="1" lang="ja-JP" altLang="en-US" sz="1100">
              <a:latin typeface="ＭＳ Ｐゴシック" panose="020B0600070205080204" pitchFamily="50" charset="-128"/>
              <a:ea typeface="ＭＳ Ｐゴシック" panose="020B0600070205080204" pitchFamily="50" charset="-128"/>
            </a:rPr>
            <a:t>　土木費は、類似団体平均及び福島県平均よりも低い金額で推移している。要因としては、一般財源の不足により道路維持修繕費用を抑制していることや、近年の地球温暖化により除雪経費が減少している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消防費は、類似団体平均や福島県平均を上回る高い金額で推移しており、令和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年度は類似団体で</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番目に高い金額となっている。これは町内各地区の消防団屯所の老朽化に伴い、順次建て替えを実施していることによるものと考えられ、更新が完了する令和</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年度以降は徐々に減少していく見込みである。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実質収支は財政調整基金の取り崩しにより黒字を維持しているが、実質単年度収支は赤字が続いている。歳入不足を補うため、令和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年度も約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億円の財政調整基金を取り崩したが、歳計剰余金の積み立てにより、年度末残高は標準財政規模の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％以上を維持している。</a:t>
          </a:r>
        </a:p>
        <a:p>
          <a:r>
            <a:rPr kumimoji="1" lang="ja-JP" altLang="en-US" sz="1200">
              <a:latin typeface="ＭＳ ゴシック" pitchFamily="49" charset="-128"/>
              <a:ea typeface="ＭＳ ゴシック" pitchFamily="49" charset="-128"/>
            </a:rPr>
            <a:t>　今後も、人口減少に伴う町税や普通交付税の減少や、災害への対応、公債費による後年度負担を見据え、一般的な基準といわれる</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％以上を維持するよう積み立てを継続する。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法適用企業会計及び法非適用企業会計の全ての会計において、黒字決算を維持しているが、人口減少等の影響による歳入の減少により、全体として黒字比率は減少傾向にあるため、今後、歳入規模に見合った歳出の圧縮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Q2" sqref="Q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10099183</v>
      </c>
      <c r="BO4" s="371"/>
      <c r="BP4" s="371"/>
      <c r="BQ4" s="371"/>
      <c r="BR4" s="371"/>
      <c r="BS4" s="371"/>
      <c r="BT4" s="371"/>
      <c r="BU4" s="372"/>
      <c r="BV4" s="370">
        <v>11052717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10.4</v>
      </c>
      <c r="CU4" s="377"/>
      <c r="CV4" s="377"/>
      <c r="CW4" s="377"/>
      <c r="CX4" s="377"/>
      <c r="CY4" s="377"/>
      <c r="CZ4" s="377"/>
      <c r="DA4" s="378"/>
      <c r="DB4" s="376">
        <v>11.3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9470681</v>
      </c>
      <c r="BO5" s="408"/>
      <c r="BP5" s="408"/>
      <c r="BQ5" s="408"/>
      <c r="BR5" s="408"/>
      <c r="BS5" s="408"/>
      <c r="BT5" s="408"/>
      <c r="BU5" s="409"/>
      <c r="BV5" s="407">
        <v>10337664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92.6</v>
      </c>
      <c r="CU5" s="405"/>
      <c r="CV5" s="405"/>
      <c r="CW5" s="405"/>
      <c r="CX5" s="405"/>
      <c r="CY5" s="405"/>
      <c r="CZ5" s="405"/>
      <c r="DA5" s="406"/>
      <c r="DB5" s="404">
        <v>92.6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628502</v>
      </c>
      <c r="BO6" s="408"/>
      <c r="BP6" s="408"/>
      <c r="BQ6" s="408"/>
      <c r="BR6" s="408"/>
      <c r="BS6" s="408"/>
      <c r="BT6" s="408"/>
      <c r="BU6" s="409"/>
      <c r="BV6" s="407">
        <v>715053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92.8</v>
      </c>
      <c r="CU6" s="445"/>
      <c r="CV6" s="445"/>
      <c r="CW6" s="445"/>
      <c r="CX6" s="445"/>
      <c r="CY6" s="445"/>
      <c r="CZ6" s="445"/>
      <c r="DA6" s="446"/>
      <c r="DB6" s="444">
        <v>93.1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159514</v>
      </c>
      <c r="BO7" s="408"/>
      <c r="BP7" s="408"/>
      <c r="BQ7" s="408"/>
      <c r="BR7" s="408"/>
      <c r="BS7" s="408"/>
      <c r="BT7" s="408"/>
      <c r="BU7" s="409"/>
      <c r="BV7" s="407">
        <v>209019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4488066</v>
      </c>
      <c r="CU7" s="408"/>
      <c r="CV7" s="408"/>
      <c r="CW7" s="408"/>
      <c r="CX7" s="408"/>
      <c r="CY7" s="408"/>
      <c r="CZ7" s="408"/>
      <c r="DA7" s="409"/>
      <c r="DB7" s="407">
        <v>4482396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468988</v>
      </c>
      <c r="BO8" s="408"/>
      <c r="BP8" s="408"/>
      <c r="BQ8" s="408"/>
      <c r="BR8" s="408"/>
      <c r="BS8" s="408"/>
      <c r="BT8" s="408"/>
      <c r="BU8" s="409"/>
      <c r="BV8" s="407">
        <v>506034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12170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-37046</v>
      </c>
      <c r="BO9" s="408"/>
      <c r="BP9" s="408"/>
      <c r="BQ9" s="408"/>
      <c r="BR9" s="408"/>
      <c r="BS9" s="408"/>
      <c r="BT9" s="408"/>
      <c r="BU9" s="409"/>
      <c r="BV9" s="407">
        <v>-20819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11.6</v>
      </c>
      <c r="CU9" s="405"/>
      <c r="CV9" s="405"/>
      <c r="CW9" s="405"/>
      <c r="CX9" s="405"/>
      <c r="CY9" s="405"/>
      <c r="CZ9" s="405"/>
      <c r="DA9" s="406"/>
      <c r="DB9" s="404">
        <v>10.6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14452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724</v>
      </c>
      <c r="BO10" s="408"/>
      <c r="BP10" s="408"/>
      <c r="BQ10" s="408"/>
      <c r="BR10" s="408"/>
      <c r="BS10" s="408"/>
      <c r="BT10" s="408"/>
      <c r="BU10" s="409"/>
      <c r="BV10" s="407">
        <v>32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11412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300515</v>
      </c>
      <c r="BO12" s="408"/>
      <c r="BP12" s="408"/>
      <c r="BQ12" s="408"/>
      <c r="BR12" s="408"/>
      <c r="BS12" s="408"/>
      <c r="BT12" s="408"/>
      <c r="BU12" s="409"/>
      <c r="BV12" s="407">
        <v>447747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11247</v>
      </c>
      <c r="S13" s="492"/>
      <c r="T13" s="492"/>
      <c r="U13" s="492"/>
      <c r="V13" s="493"/>
      <c r="W13" s="423" t="s">
        <v>131</v>
      </c>
      <c r="X13" s="424"/>
      <c r="Y13" s="424"/>
      <c r="Z13" s="424"/>
      <c r="AA13" s="424"/>
      <c r="AB13" s="414"/>
      <c r="AC13" s="458">
        <v>330</v>
      </c>
      <c r="AD13" s="459"/>
      <c r="AE13" s="459"/>
      <c r="AF13" s="459"/>
      <c r="AG13" s="501"/>
      <c r="AH13" s="458">
        <v>349</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-336837</v>
      </c>
      <c r="BO13" s="408"/>
      <c r="BP13" s="408"/>
      <c r="BQ13" s="408"/>
      <c r="BR13" s="408"/>
      <c r="BS13" s="408"/>
      <c r="BT13" s="408"/>
      <c r="BU13" s="409"/>
      <c r="BV13" s="407">
        <v>-468534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4.4000000000000004</v>
      </c>
      <c r="CU13" s="405"/>
      <c r="CV13" s="405"/>
      <c r="CW13" s="405"/>
      <c r="CX13" s="405"/>
      <c r="CY13" s="405"/>
      <c r="CZ13" s="405"/>
      <c r="DA13" s="406"/>
      <c r="DB13" s="404">
        <v>4.2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11687</v>
      </c>
      <c r="S14" s="492"/>
      <c r="T14" s="492"/>
      <c r="U14" s="492"/>
      <c r="V14" s="493"/>
      <c r="W14" s="397"/>
      <c r="X14" s="398"/>
      <c r="Y14" s="398"/>
      <c r="Z14" s="398"/>
      <c r="AA14" s="398"/>
      <c r="AB14" s="387"/>
      <c r="AC14" s="494">
        <v>6.1</v>
      </c>
      <c r="AD14" s="495"/>
      <c r="AE14" s="495"/>
      <c r="AF14" s="495"/>
      <c r="AG14" s="496"/>
      <c r="AH14" s="494">
        <v>5.0999999999999996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11533</v>
      </c>
      <c r="S15" s="492"/>
      <c r="T15" s="492"/>
      <c r="U15" s="492"/>
      <c r="V15" s="493"/>
      <c r="W15" s="423" t="s">
        <v>137</v>
      </c>
      <c r="X15" s="424"/>
      <c r="Y15" s="424"/>
      <c r="Z15" s="424"/>
      <c r="AA15" s="424"/>
      <c r="AB15" s="414"/>
      <c r="AC15" s="458">
        <v>2239</v>
      </c>
      <c r="AD15" s="459"/>
      <c r="AE15" s="459"/>
      <c r="AF15" s="459"/>
      <c r="AG15" s="501"/>
      <c r="AH15" s="458">
        <v>2971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1376738</v>
      </c>
      <c r="BO15" s="371"/>
      <c r="BP15" s="371"/>
      <c r="BQ15" s="371"/>
      <c r="BR15" s="371"/>
      <c r="BS15" s="371"/>
      <c r="BT15" s="371"/>
      <c r="BU15" s="372"/>
      <c r="BV15" s="370">
        <v>1397243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41.7</v>
      </c>
      <c r="AD16" s="495"/>
      <c r="AE16" s="495"/>
      <c r="AF16" s="495"/>
      <c r="AG16" s="496"/>
      <c r="AH16" s="494">
        <v>43.3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4160433</v>
      </c>
      <c r="BO16" s="408"/>
      <c r="BP16" s="408"/>
      <c r="BQ16" s="408"/>
      <c r="BR16" s="408"/>
      <c r="BS16" s="408"/>
      <c r="BT16" s="408"/>
      <c r="BU16" s="409"/>
      <c r="BV16" s="407">
        <v>4119467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2803</v>
      </c>
      <c r="AD17" s="459"/>
      <c r="AE17" s="459"/>
      <c r="AF17" s="459"/>
      <c r="AG17" s="501"/>
      <c r="AH17" s="458">
        <v>3547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1710496</v>
      </c>
      <c r="BO17" s="408"/>
      <c r="BP17" s="408"/>
      <c r="BQ17" s="408"/>
      <c r="BR17" s="408"/>
      <c r="BS17" s="408"/>
      <c r="BT17" s="408"/>
      <c r="BU17" s="409"/>
      <c r="BV17" s="407">
        <v>1735666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127.7</v>
      </c>
      <c r="M18" s="531"/>
      <c r="N18" s="531"/>
      <c r="O18" s="531"/>
      <c r="P18" s="531"/>
      <c r="Q18" s="531"/>
      <c r="R18" s="532"/>
      <c r="S18" s="532"/>
      <c r="T18" s="532"/>
      <c r="U18" s="532"/>
      <c r="V18" s="533"/>
      <c r="W18" s="425"/>
      <c r="X18" s="426"/>
      <c r="Y18" s="426"/>
      <c r="Z18" s="426"/>
      <c r="AA18" s="426"/>
      <c r="AB18" s="417"/>
      <c r="AC18" s="534">
        <v>52.2</v>
      </c>
      <c r="AD18" s="535"/>
      <c r="AE18" s="535"/>
      <c r="AF18" s="535"/>
      <c r="AG18" s="536"/>
      <c r="AH18" s="534">
        <v>51.7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4183864</v>
      </c>
      <c r="BO18" s="408"/>
      <c r="BP18" s="408"/>
      <c r="BQ18" s="408"/>
      <c r="BR18" s="408"/>
      <c r="BS18" s="408"/>
      <c r="BT18" s="408"/>
      <c r="BU18" s="409"/>
      <c r="BV18" s="407">
        <v>4133342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95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6018440</v>
      </c>
      <c r="BO19" s="408"/>
      <c r="BP19" s="408"/>
      <c r="BQ19" s="408"/>
      <c r="BR19" s="408"/>
      <c r="BS19" s="408"/>
      <c r="BT19" s="408"/>
      <c r="BU19" s="409"/>
      <c r="BV19" s="407">
        <v>6406398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4780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8960037</v>
      </c>
      <c r="BO22" s="371"/>
      <c r="BP22" s="371"/>
      <c r="BQ22" s="371"/>
      <c r="BR22" s="371"/>
      <c r="BS22" s="371"/>
      <c r="BT22" s="371"/>
      <c r="BU22" s="372"/>
      <c r="BV22" s="370">
        <v>9158559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8277734</v>
      </c>
      <c r="BO23" s="408"/>
      <c r="BP23" s="408"/>
      <c r="BQ23" s="408"/>
      <c r="BR23" s="408"/>
      <c r="BS23" s="408"/>
      <c r="BT23" s="408"/>
      <c r="BU23" s="409"/>
      <c r="BV23" s="407">
        <v>8410363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8460</v>
      </c>
      <c r="R24" s="459"/>
      <c r="S24" s="459"/>
      <c r="T24" s="459"/>
      <c r="U24" s="459"/>
      <c r="V24" s="501"/>
      <c r="W24" s="553"/>
      <c r="X24" s="554"/>
      <c r="Y24" s="555"/>
      <c r="Z24" s="457" t="s">
        <v>162</v>
      </c>
      <c r="AA24" s="437"/>
      <c r="AB24" s="437"/>
      <c r="AC24" s="437"/>
      <c r="AD24" s="437"/>
      <c r="AE24" s="437"/>
      <c r="AF24" s="437"/>
      <c r="AG24" s="438"/>
      <c r="AH24" s="458">
        <v>110</v>
      </c>
      <c r="AI24" s="459"/>
      <c r="AJ24" s="459"/>
      <c r="AK24" s="459"/>
      <c r="AL24" s="501"/>
      <c r="AM24" s="458">
        <v>330550</v>
      </c>
      <c r="AN24" s="459"/>
      <c r="AO24" s="459"/>
      <c r="AP24" s="459"/>
      <c r="AQ24" s="459"/>
      <c r="AR24" s="501"/>
      <c r="AS24" s="458">
        <v>3005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6963960</v>
      </c>
      <c r="BO24" s="408"/>
      <c r="BP24" s="408"/>
      <c r="BQ24" s="408"/>
      <c r="BR24" s="408"/>
      <c r="BS24" s="408"/>
      <c r="BT24" s="408"/>
      <c r="BU24" s="409"/>
      <c r="BV24" s="407">
        <v>6940390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6760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202725</v>
      </c>
      <c r="BO25" s="371"/>
      <c r="BP25" s="371"/>
      <c r="BQ25" s="371"/>
      <c r="BR25" s="371"/>
      <c r="BS25" s="371"/>
      <c r="BT25" s="371"/>
      <c r="BU25" s="372"/>
      <c r="BV25" s="370">
        <v>176263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6350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4120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15840</v>
      </c>
      <c r="AN27" s="459"/>
      <c r="AO27" s="459"/>
      <c r="AP27" s="459"/>
      <c r="AQ27" s="459"/>
      <c r="AR27" s="501"/>
      <c r="AS27" s="458">
        <v>3168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343707</v>
      </c>
      <c r="BO27" s="527"/>
      <c r="BP27" s="527"/>
      <c r="BQ27" s="527"/>
      <c r="BR27" s="527"/>
      <c r="BS27" s="527"/>
      <c r="BT27" s="527"/>
      <c r="BU27" s="528"/>
      <c r="BV27" s="526">
        <v>343706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1411587</v>
      </c>
      <c r="BO28" s="371"/>
      <c r="BP28" s="371"/>
      <c r="BQ28" s="371"/>
      <c r="BR28" s="371"/>
      <c r="BS28" s="371"/>
      <c r="BT28" s="371"/>
      <c r="BU28" s="372"/>
      <c r="BV28" s="370">
        <v>1458361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2780</v>
      </c>
      <c r="R29" s="459"/>
      <c r="S29" s="459"/>
      <c r="T29" s="459"/>
      <c r="U29" s="459"/>
      <c r="V29" s="501"/>
      <c r="W29" s="556"/>
      <c r="X29" s="557"/>
      <c r="Y29" s="558"/>
      <c r="Z29" s="457" t="s">
        <v>177</v>
      </c>
      <c r="AA29" s="437"/>
      <c r="AB29" s="437"/>
      <c r="AC29" s="437"/>
      <c r="AD29" s="437"/>
      <c r="AE29" s="437"/>
      <c r="AF29" s="437"/>
      <c r="AG29" s="438"/>
      <c r="AH29" s="458">
        <v>115</v>
      </c>
      <c r="AI29" s="459"/>
      <c r="AJ29" s="459"/>
      <c r="AK29" s="459"/>
      <c r="AL29" s="501"/>
      <c r="AM29" s="458">
        <v>346390</v>
      </c>
      <c r="AN29" s="459"/>
      <c r="AO29" s="459"/>
      <c r="AP29" s="459"/>
      <c r="AQ29" s="459"/>
      <c r="AR29" s="501"/>
      <c r="AS29" s="458">
        <v>3012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447542</v>
      </c>
      <c r="BO29" s="408"/>
      <c r="BP29" s="408"/>
      <c r="BQ29" s="408"/>
      <c r="BR29" s="408"/>
      <c r="BS29" s="408"/>
      <c r="BT29" s="408"/>
      <c r="BU29" s="409"/>
      <c r="BV29" s="407">
        <v>417912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769980</v>
      </c>
      <c r="BO30" s="527"/>
      <c r="BP30" s="527"/>
      <c r="BQ30" s="527"/>
      <c r="BR30" s="527"/>
      <c r="BS30" s="527"/>
      <c r="BT30" s="527"/>
      <c r="BU30" s="528"/>
      <c r="BV30" s="526">
        <v>1217612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川俣町一般会計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川俣町国民健康保険（事業勘定）特別会計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川俣町水道事業会計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川俣町工業団地造成事業特別会計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福島県市町村総合事務組合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（株）川俣町農業振興公社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川俣町国民健康保険（施設勘定）特別会計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福島県市町村総合事務組合　消防補償等特別会計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まちづくり川俣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川俣町介護保険特別会計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福島県市町村総合事務組合　消防賞じゅつ金特別会計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川俣町後期高齢者医療特別会計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福島県市町村総合事務組合　非常勤職員公務災害補償特別会計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福島県市町村総合事務組合　自治会館管理特別会計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福島地方水道用水供給企業団　福島地方水道用水供給事業会計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川俣方部衛生処理組合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福島県後期高齢者医療広域連合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福島県後期高齢者医療広域連合　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伊達地方消防組合　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UsoQIomSd6HiQ3Liw8fXxyCXrnmG/f+6lNY7xCHBH99GX4wDsHjrXh5WriIcwZSpQoNBB7dx8vxsz/sVS+d2g==" saltValue="j1YJNaSjOCCSzFRwTHoS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16.41</v>
      </c>
      <c r="G34" s="33">
        <v>13.68</v>
      </c>
      <c r="H34" s="33">
        <v>12.67</v>
      </c>
      <c r="I34" s="33">
        <v>11.81</v>
      </c>
      <c r="J34" s="34">
        <v>11.79</v>
      </c>
      <c r="K34" s="22"/>
      <c r="L34" s="22"/>
      <c r="M34" s="22"/>
      <c r="N34" s="22"/>
      <c r="O34" s="22"/>
      <c r="P34" s="22"/>
    </row>
    <row r="35" spans="1:16" ht="39" customHeight="1" x14ac:dyDescent="0.15">
      <c r="A35" s="22"/>
      <c r="B35" s="35"/>
      <c r="C35" s="1145" t="s">
        <v>536</v>
      </c>
      <c r="D35" s="1146"/>
      <c r="E35" s="1147"/>
      <c r="F35" s="36">
        <v>10.43</v>
      </c>
      <c r="G35" s="37">
        <v>13.98</v>
      </c>
      <c r="H35" s="37">
        <v>11.58</v>
      </c>
      <c r="I35" s="37">
        <v>11.28</v>
      </c>
      <c r="J35" s="38">
        <v>10.44</v>
      </c>
      <c r="K35" s="22"/>
      <c r="L35" s="22"/>
      <c r="M35" s="22"/>
      <c r="N35" s="22"/>
      <c r="O35" s="22"/>
      <c r="P35" s="22"/>
    </row>
    <row r="36" spans="1:16" ht="39" customHeight="1" x14ac:dyDescent="0.15">
      <c r="A36" s="22"/>
      <c r="B36" s="35"/>
      <c r="C36" s="1145" t="s">
        <v>537</v>
      </c>
      <c r="D36" s="1146"/>
      <c r="E36" s="1147"/>
      <c r="F36" s="36">
        <v>7.22</v>
      </c>
      <c r="G36" s="37">
        <v>7.02</v>
      </c>
      <c r="H36" s="37">
        <v>7.05</v>
      </c>
      <c r="I36" s="37">
        <v>6.92</v>
      </c>
      <c r="J36" s="38">
        <v>6.33</v>
      </c>
      <c r="K36" s="22"/>
      <c r="L36" s="22"/>
      <c r="M36" s="22"/>
      <c r="N36" s="22"/>
      <c r="O36" s="22"/>
      <c r="P36" s="22"/>
    </row>
    <row r="37" spans="1:16" ht="39" customHeight="1" x14ac:dyDescent="0.15">
      <c r="A37" s="22"/>
      <c r="B37" s="35"/>
      <c r="C37" s="1145" t="s">
        <v>538</v>
      </c>
      <c r="D37" s="1146"/>
      <c r="E37" s="1147"/>
      <c r="F37" s="36">
        <v>0.82</v>
      </c>
      <c r="G37" s="37">
        <v>1.88</v>
      </c>
      <c r="H37" s="37">
        <v>2.69</v>
      </c>
      <c r="I37" s="37">
        <v>1.64</v>
      </c>
      <c r="J37" s="38">
        <v>2.17</v>
      </c>
      <c r="K37" s="22"/>
      <c r="L37" s="22"/>
      <c r="M37" s="22"/>
      <c r="N37" s="22"/>
      <c r="O37" s="22"/>
      <c r="P37" s="22"/>
    </row>
    <row r="38" spans="1:16" ht="39" customHeight="1" x14ac:dyDescent="0.15">
      <c r="A38" s="22"/>
      <c r="B38" s="35"/>
      <c r="C38" s="1145" t="s">
        <v>539</v>
      </c>
      <c r="D38" s="1146"/>
      <c r="E38" s="1147"/>
      <c r="F38" s="36">
        <v>2.15</v>
      </c>
      <c r="G38" s="37">
        <v>1.2</v>
      </c>
      <c r="H38" s="37">
        <v>1.19</v>
      </c>
      <c r="I38" s="37">
        <v>1.0900000000000001</v>
      </c>
      <c r="J38" s="38">
        <v>1.22</v>
      </c>
      <c r="K38" s="22"/>
      <c r="L38" s="22"/>
      <c r="M38" s="22"/>
      <c r="N38" s="22"/>
      <c r="O38" s="22"/>
      <c r="P38" s="22"/>
    </row>
    <row r="39" spans="1:16" ht="39" customHeight="1" x14ac:dyDescent="0.15">
      <c r="A39" s="22"/>
      <c r="B39" s="35"/>
      <c r="C39" s="1145" t="s">
        <v>540</v>
      </c>
      <c r="D39" s="1146"/>
      <c r="E39" s="1147"/>
      <c r="F39" s="36">
        <v>0.04</v>
      </c>
      <c r="G39" s="37">
        <v>0.06</v>
      </c>
      <c r="H39" s="37">
        <v>0.12</v>
      </c>
      <c r="I39" s="37">
        <v>0.15</v>
      </c>
      <c r="J39" s="38">
        <v>0.18</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0.09</v>
      </c>
      <c r="G43" s="42">
        <v>0.01</v>
      </c>
      <c r="H43" s="42">
        <v>0.03</v>
      </c>
      <c r="I43" s="42">
        <v>0.34</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fDWBdcYAbXpWzgeLogmr5BVNwJl7sV3h4cNN8XZ/hMPgfR8etfLx9VPEZNI+TiRnovoaF7vvkej0WM7SmaTzw==" saltValue="M8imRYI37fiFvi3ZGSYA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 zoomScale="90" zoomScaleNormal="90" zoomScaleSheetLayoutView="55" workbookViewId="0">
      <selection activeCell="U47" sqref="U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582</v>
      </c>
      <c r="L45" s="60">
        <v>621</v>
      </c>
      <c r="M45" s="60">
        <v>681</v>
      </c>
      <c r="N45" s="60">
        <v>694</v>
      </c>
      <c r="O45" s="61">
        <v>709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13</v>
      </c>
      <c r="L48" s="64">
        <v>1</v>
      </c>
      <c r="M48" s="64">
        <v>1</v>
      </c>
      <c r="N48" s="64">
        <v>3</v>
      </c>
      <c r="O48" s="65">
        <v>1</v>
      </c>
      <c r="P48" s="48"/>
      <c r="Q48" s="48"/>
      <c r="R48" s="48"/>
      <c r="S48" s="48"/>
      <c r="T48" s="48"/>
      <c r="U48" s="48"/>
    </row>
    <row r="49" spans="1:21" ht="30.75" customHeight="1" x14ac:dyDescent="0.15">
      <c r="A49" s="48"/>
      <c r="B49" s="1155"/>
      <c r="C49" s="1156"/>
      <c r="D49" s="62"/>
      <c r="E49" s="1161" t="s">
        <v>14</v>
      </c>
      <c r="F49" s="1161"/>
      <c r="G49" s="1161"/>
      <c r="H49" s="1161"/>
      <c r="I49" s="1161"/>
      <c r="J49" s="1162"/>
      <c r="K49" s="63">
        <v>37</v>
      </c>
      <c r="L49" s="64">
        <v>38</v>
      </c>
      <c r="M49" s="64">
        <v>36</v>
      </c>
      <c r="N49" s="64">
        <v>39</v>
      </c>
      <c r="O49" s="65">
        <v>41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454</v>
      </c>
      <c r="L52" s="64">
        <v>490</v>
      </c>
      <c r="M52" s="64">
        <v>533</v>
      </c>
      <c r="N52" s="64">
        <v>574</v>
      </c>
      <c r="O52" s="65">
        <v>570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178</v>
      </c>
      <c r="L53" s="69">
        <v>170</v>
      </c>
      <c r="M53" s="69">
        <v>185</v>
      </c>
      <c r="N53" s="69">
        <v>162</v>
      </c>
      <c r="O53" s="70">
        <v>181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F0KyQKEHqZmtzDddTQk9A3nT2wRrhvS6BHARrURDDzx7XguVFF+84bCb5AgJqEfaW8l/F4vejX5Rd2X+ZQexg==" saltValue="xFGreAas97WR2JaYiap78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80" zoomScaleNormal="80" zoomScaleSheetLayoutView="100" workbookViewId="0">
      <selection activeCell="I41" sqref="I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7899</v>
      </c>
      <c r="J41" s="344">
        <v>8261</v>
      </c>
      <c r="K41" s="344">
        <v>8986</v>
      </c>
      <c r="L41" s="344">
        <v>9159</v>
      </c>
      <c r="M41" s="345">
        <v>8960</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64</v>
      </c>
      <c r="J43" s="347">
        <v>64</v>
      </c>
      <c r="K43" s="347">
        <v>57</v>
      </c>
      <c r="L43" s="347">
        <v>15</v>
      </c>
      <c r="M43" s="348">
        <v>12</v>
      </c>
    </row>
    <row r="44" spans="2:13" ht="27.75" customHeight="1" x14ac:dyDescent="0.15">
      <c r="B44" s="1186"/>
      <c r="C44" s="1187"/>
      <c r="D44" s="106"/>
      <c r="E44" s="1192" t="s">
        <v>34</v>
      </c>
      <c r="F44" s="1192"/>
      <c r="G44" s="1192"/>
      <c r="H44" s="1193"/>
      <c r="I44" s="346">
        <v>249</v>
      </c>
      <c r="J44" s="347">
        <v>218</v>
      </c>
      <c r="K44" s="347">
        <v>233</v>
      </c>
      <c r="L44" s="347">
        <v>223</v>
      </c>
      <c r="M44" s="348">
        <v>264</v>
      </c>
    </row>
    <row r="45" spans="2:13" ht="27.75" customHeight="1" x14ac:dyDescent="0.15">
      <c r="B45" s="1186"/>
      <c r="C45" s="1187"/>
      <c r="D45" s="106"/>
      <c r="E45" s="1192" t="s">
        <v>35</v>
      </c>
      <c r="F45" s="1192"/>
      <c r="G45" s="1192"/>
      <c r="H45" s="1193"/>
      <c r="I45" s="346">
        <v>886</v>
      </c>
      <c r="J45" s="347">
        <v>885</v>
      </c>
      <c r="K45" s="347">
        <v>760</v>
      </c>
      <c r="L45" s="347">
        <v>761</v>
      </c>
      <c r="M45" s="348">
        <v>740</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2375</v>
      </c>
      <c r="J50" s="347">
        <v>3058</v>
      </c>
      <c r="K50" s="347">
        <v>3412</v>
      </c>
      <c r="L50" s="347">
        <v>3552</v>
      </c>
      <c r="M50" s="348">
        <v>3242</v>
      </c>
    </row>
    <row r="51" spans="2:13" ht="27.75" customHeight="1" x14ac:dyDescent="0.15">
      <c r="B51" s="1186"/>
      <c r="C51" s="1187"/>
      <c r="D51" s="106"/>
      <c r="E51" s="1192" t="s">
        <v>42</v>
      </c>
      <c r="F51" s="1192"/>
      <c r="G51" s="1192"/>
      <c r="H51" s="1193"/>
      <c r="I51" s="346">
        <v>28</v>
      </c>
      <c r="J51" s="347">
        <v>21</v>
      </c>
      <c r="K51" s="347">
        <v>14</v>
      </c>
      <c r="L51" s="347">
        <v>7</v>
      </c>
      <c r="M51" s="348" t="s">
        <v>487</v>
      </c>
    </row>
    <row r="52" spans="2:13" ht="27.75" customHeight="1" x14ac:dyDescent="0.15">
      <c r="B52" s="1188"/>
      <c r="C52" s="1189"/>
      <c r="D52" s="106"/>
      <c r="E52" s="1192" t="s">
        <v>43</v>
      </c>
      <c r="F52" s="1192"/>
      <c r="G52" s="1192"/>
      <c r="H52" s="1193"/>
      <c r="I52" s="346">
        <v>6038</v>
      </c>
      <c r="J52" s="347">
        <v>6265</v>
      </c>
      <c r="K52" s="347">
        <v>6762</v>
      </c>
      <c r="L52" s="347">
        <v>6732</v>
      </c>
      <c r="M52" s="348">
        <v>7200</v>
      </c>
    </row>
    <row r="53" spans="2:13" ht="27.75" customHeight="1" thickBot="1" x14ac:dyDescent="0.2">
      <c r="B53" s="1199" t="s">
        <v>19</v>
      </c>
      <c r="C53" s="1200"/>
      <c r="D53" s="110"/>
      <c r="E53" s="1201" t="s">
        <v>44</v>
      </c>
      <c r="F53" s="1201"/>
      <c r="G53" s="1201"/>
      <c r="H53" s="1202"/>
      <c r="I53" s="349">
        <v>657</v>
      </c>
      <c r="J53" s="350">
        <v>84</v>
      </c>
      <c r="K53" s="350">
        <v>-151</v>
      </c>
      <c r="L53" s="350">
        <v>-134</v>
      </c>
      <c r="M53" s="351">
        <v>-466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ux+MzqvU6zK4tsapvphnQpE0qUvRSkBL70vyp7t0aDjeyA8V0XrsGjbmNdA2Y25cInvMvdTvk/Nc4KuIdvNw==" saltValue="w14S+Pu8xy/orTd0hGZH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zoomScale="70" zoomScaleNormal="70" zoomScaleSheetLayoutView="7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1643</v>
      </c>
      <c r="G55" s="352">
        <v>1458</v>
      </c>
      <c r="H55" s="353">
        <v>1412</v>
      </c>
    </row>
    <row r="56" spans="2:8" ht="52.5" customHeight="1" x14ac:dyDescent="0.15">
      <c r="B56" s="122"/>
      <c r="C56" s="1213" t="s">
        <v>47</v>
      </c>
      <c r="D56" s="1213"/>
      <c r="E56" s="1214"/>
      <c r="F56" s="354">
        <v>300</v>
      </c>
      <c r="G56" s="354">
        <v>418</v>
      </c>
      <c r="H56" s="355">
        <v>448</v>
      </c>
    </row>
    <row r="57" spans="2:8" ht="53.25" customHeight="1" x14ac:dyDescent="0.15">
      <c r="B57" s="122"/>
      <c r="C57" s="1215" t="s">
        <v>48</v>
      </c>
      <c r="D57" s="1215"/>
      <c r="E57" s="1216"/>
      <c r="F57" s="356">
        <v>1864</v>
      </c>
      <c r="G57" s="356">
        <v>1218</v>
      </c>
      <c r="H57" s="357">
        <v>770</v>
      </c>
    </row>
    <row r="58" spans="2:8" ht="45.75" customHeight="1" x14ac:dyDescent="0.15">
      <c r="B58" s="123"/>
      <c r="C58" s="1203" t="s">
        <v>549</v>
      </c>
      <c r="D58" s="1204"/>
      <c r="E58" s="1205"/>
      <c r="F58" s="358">
        <v>200</v>
      </c>
      <c r="G58" s="358">
        <v>439</v>
      </c>
      <c r="H58" s="359">
        <v>374</v>
      </c>
    </row>
    <row r="59" spans="2:8" ht="45.75" customHeight="1" x14ac:dyDescent="0.15">
      <c r="B59" s="123"/>
      <c r="C59" s="1203" t="s">
        <v>550</v>
      </c>
      <c r="D59" s="1204"/>
      <c r="E59" s="1205"/>
      <c r="F59" s="358">
        <v>179</v>
      </c>
      <c r="G59" s="358">
        <v>177</v>
      </c>
      <c r="H59" s="359">
        <v>175</v>
      </c>
    </row>
    <row r="60" spans="2:8" ht="45.75" customHeight="1" x14ac:dyDescent="0.15">
      <c r="B60" s="123"/>
      <c r="C60" s="1203" t="s">
        <v>551</v>
      </c>
      <c r="D60" s="1204"/>
      <c r="E60" s="1205"/>
      <c r="F60" s="358">
        <v>499</v>
      </c>
      <c r="G60" s="358">
        <v>423</v>
      </c>
      <c r="H60" s="359">
        <v>135</v>
      </c>
    </row>
    <row r="61" spans="2:8" ht="45.75" customHeight="1" x14ac:dyDescent="0.15">
      <c r="B61" s="123"/>
      <c r="C61" s="1203" t="s">
        <v>552</v>
      </c>
      <c r="D61" s="1204"/>
      <c r="E61" s="1205"/>
      <c r="F61" s="358">
        <v>25</v>
      </c>
      <c r="G61" s="358">
        <v>25</v>
      </c>
      <c r="H61" s="359">
        <v>25</v>
      </c>
    </row>
    <row r="62" spans="2:8" ht="45.75" customHeight="1" thickBot="1" x14ac:dyDescent="0.2">
      <c r="B62" s="124"/>
      <c r="C62" s="1206" t="s">
        <v>553</v>
      </c>
      <c r="D62" s="1207"/>
      <c r="E62" s="1208"/>
      <c r="F62" s="360">
        <v>20</v>
      </c>
      <c r="G62" s="360">
        <v>20</v>
      </c>
      <c r="H62" s="361">
        <v>21</v>
      </c>
    </row>
    <row r="63" spans="2:8" ht="52.5" customHeight="1" thickBot="1" x14ac:dyDescent="0.2">
      <c r="B63" s="125"/>
      <c r="C63" s="1209" t="s">
        <v>49</v>
      </c>
      <c r="D63" s="1209"/>
      <c r="E63" s="1210"/>
      <c r="F63" s="362">
        <v>3806</v>
      </c>
      <c r="G63" s="362">
        <v>3094</v>
      </c>
      <c r="H63" s="363">
        <v>2629</v>
      </c>
    </row>
    <row r="64" spans="2:8" x14ac:dyDescent="0.15"/>
  </sheetData>
  <sheetProtection algorithmName="SHA-512" hashValue="5wrTn8yy2Apt7Ys/St++BG4eW0IT6J3Zi/QcfOQYalN0Qtb72OU1HMCg/BZmJSb5TdDKixcRZiH8BfvOuwYyYA==" saltValue="Grkq/ICGHslv2EjA/aaj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170585</v>
      </c>
      <c r="E3" s="144"/>
      <c r="F3" s="145">
        <v>94796</v>
      </c>
      <c r="G3" s="146"/>
      <c r="H3" s="147"/>
    </row>
    <row r="4" spans="1:8" x14ac:dyDescent="0.15">
      <c r="A4" s="148"/>
      <c r="B4" s="149"/>
      <c r="C4" s="150"/>
      <c r="D4" s="151">
        <v>41230</v>
      </c>
      <c r="E4" s="152"/>
      <c r="F4" s="153">
        <v>55781</v>
      </c>
      <c r="G4" s="154"/>
      <c r="H4" s="155"/>
    </row>
    <row r="5" spans="1:8" x14ac:dyDescent="0.15">
      <c r="A5" s="136" t="s">
        <v>520</v>
      </c>
      <c r="B5" s="141"/>
      <c r="C5" s="142"/>
      <c r="D5" s="143">
        <v>165291</v>
      </c>
      <c r="E5" s="144"/>
      <c r="F5" s="145">
        <v>85942</v>
      </c>
      <c r="G5" s="146"/>
      <c r="H5" s="147"/>
    </row>
    <row r="6" spans="1:8" x14ac:dyDescent="0.15">
      <c r="A6" s="148"/>
      <c r="B6" s="149"/>
      <c r="C6" s="150"/>
      <c r="D6" s="151">
        <v>65624</v>
      </c>
      <c r="E6" s="152"/>
      <c r="F6" s="153">
        <v>48630</v>
      </c>
      <c r="G6" s="154"/>
      <c r="H6" s="155"/>
    </row>
    <row r="7" spans="1:8" x14ac:dyDescent="0.15">
      <c r="A7" s="136" t="s">
        <v>521</v>
      </c>
      <c r="B7" s="141"/>
      <c r="C7" s="142"/>
      <c r="D7" s="143">
        <v>212092</v>
      </c>
      <c r="E7" s="144"/>
      <c r="F7" s="145">
        <v>95007</v>
      </c>
      <c r="G7" s="146"/>
      <c r="H7" s="147"/>
    </row>
    <row r="8" spans="1:8" x14ac:dyDescent="0.15">
      <c r="A8" s="148"/>
      <c r="B8" s="149"/>
      <c r="C8" s="150"/>
      <c r="D8" s="151">
        <v>155940</v>
      </c>
      <c r="E8" s="152"/>
      <c r="F8" s="153">
        <v>48509</v>
      </c>
      <c r="G8" s="154"/>
      <c r="H8" s="155"/>
    </row>
    <row r="9" spans="1:8" x14ac:dyDescent="0.15">
      <c r="A9" s="136" t="s">
        <v>522</v>
      </c>
      <c r="B9" s="141"/>
      <c r="C9" s="142"/>
      <c r="D9" s="143">
        <v>150105</v>
      </c>
      <c r="E9" s="144"/>
      <c r="F9" s="145">
        <v>98176</v>
      </c>
      <c r="G9" s="146"/>
      <c r="H9" s="147"/>
    </row>
    <row r="10" spans="1:8" x14ac:dyDescent="0.15">
      <c r="A10" s="148"/>
      <c r="B10" s="149"/>
      <c r="C10" s="150"/>
      <c r="D10" s="151">
        <v>93020</v>
      </c>
      <c r="E10" s="152"/>
      <c r="F10" s="153">
        <v>58489</v>
      </c>
      <c r="G10" s="154"/>
      <c r="H10" s="155"/>
    </row>
    <row r="11" spans="1:8" x14ac:dyDescent="0.15">
      <c r="A11" s="136" t="s">
        <v>523</v>
      </c>
      <c r="B11" s="141"/>
      <c r="C11" s="142"/>
      <c r="D11" s="143">
        <v>204027</v>
      </c>
      <c r="E11" s="144"/>
      <c r="F11" s="145">
        <v>119283</v>
      </c>
      <c r="G11" s="146"/>
      <c r="H11" s="147"/>
    </row>
    <row r="12" spans="1:8" x14ac:dyDescent="0.15">
      <c r="A12" s="148"/>
      <c r="B12" s="149"/>
      <c r="C12" s="156"/>
      <c r="D12" s="151">
        <v>69518</v>
      </c>
      <c r="E12" s="152"/>
      <c r="F12" s="153">
        <v>64747</v>
      </c>
      <c r="G12" s="154"/>
      <c r="H12" s="155"/>
    </row>
    <row r="13" spans="1:8" x14ac:dyDescent="0.15">
      <c r="A13" s="136"/>
      <c r="B13" s="141"/>
      <c r="C13" s="157"/>
      <c r="D13" s="158">
        <v>180420</v>
      </c>
      <c r="E13" s="159"/>
      <c r="F13" s="160">
        <v>98641</v>
      </c>
      <c r="G13" s="161"/>
      <c r="H13" s="147"/>
    </row>
    <row r="14" spans="1:8" x14ac:dyDescent="0.15">
      <c r="A14" s="148"/>
      <c r="B14" s="149"/>
      <c r="C14" s="150"/>
      <c r="D14" s="151">
        <v>85066</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10.43</v>
      </c>
      <c r="C19" s="162">
        <f>ROUND(VALUE(SUBSTITUTE(実質収支比率等に係る経年分析!G$48,"▲","-")),2)</f>
        <v>13.98</v>
      </c>
      <c r="D19" s="162">
        <f>ROUND(VALUE(SUBSTITUTE(実質収支比率等に係る経年分析!H$48,"▲","-")),2)</f>
        <v>11.59</v>
      </c>
      <c r="E19" s="162">
        <f>ROUND(VALUE(SUBSTITUTE(実質収支比率等に係る経年分析!I$48,"▲","-")),2)</f>
        <v>11.29</v>
      </c>
      <c r="F19" s="162">
        <f>ROUND(VALUE(SUBSTITUTE(実質収支比率等に係る経年分析!J$48,"▲","-")),2)</f>
        <v>10.45</v>
      </c>
    </row>
    <row r="20" spans="1:11" x14ac:dyDescent="0.15">
      <c r="A20" s="162" t="s">
        <v>53</v>
      </c>
      <c r="B20" s="162">
        <f>ROUND(VALUE(SUBSTITUTE(実質収支比率等に係る経年分析!F$47,"▲","-")),2)</f>
        <v>33.57</v>
      </c>
      <c r="C20" s="162">
        <f>ROUND(VALUE(SUBSTITUTE(実質収支比率等に係る経年分析!G$47,"▲","-")),2)</f>
        <v>35.950000000000003</v>
      </c>
      <c r="D20" s="162">
        <f>ROUND(VALUE(SUBSTITUTE(実質収支比率等に係る経年分析!H$47,"▲","-")),2)</f>
        <v>36.14</v>
      </c>
      <c r="E20" s="162">
        <f>ROUND(VALUE(SUBSTITUTE(実質収支比率等に係る経年分析!I$47,"▲","-")),2)</f>
        <v>32.54</v>
      </c>
      <c r="F20" s="162">
        <f>ROUND(VALUE(SUBSTITUTE(実質収支比率等に係る経年分析!J$47,"▲","-")),2)</f>
        <v>31.45</v>
      </c>
    </row>
    <row r="21" spans="1:11" x14ac:dyDescent="0.15">
      <c r="A21" s="162" t="s">
        <v>54</v>
      </c>
      <c r="B21" s="162">
        <f>IF(ISNUMBER(VALUE(SUBSTITUTE(実質収支比率等に係る経年分析!F$49,"▲","-"))),ROUND(VALUE(SUBSTITUTE(実質収支比率等に係る経年分析!F$49,"▲","-")),2),NA())</f>
        <v>-5</v>
      </c>
      <c r="C21" s="162">
        <f>IF(ISNUMBER(VALUE(SUBSTITUTE(実質収支比率等に係る経年分析!G$49,"▲","-"))),ROUND(VALUE(SUBSTITUTE(実質収支比率等に係る経年分析!G$49,"▲","-")),2),NA())</f>
        <v>7.83</v>
      </c>
      <c r="D21" s="162">
        <f>IF(ISNUMBER(VALUE(SUBSTITUTE(実質収支比率等に係る経年分析!H$49,"▲","-"))),ROUND(VALUE(SUBSTITUTE(実質収支比率等に係る経年分析!H$49,"▲","-")),2),NA())</f>
        <v>-7.19</v>
      </c>
      <c r="E21" s="162">
        <f>IF(ISNUMBER(VALUE(SUBSTITUTE(実質収支比率等に係る経年分析!I$49,"▲","-"))),ROUND(VALUE(SUBSTITUTE(実質収支比率等に係る経年分析!I$49,"▲","-")),2),NA())</f>
        <v>-10.45</v>
      </c>
      <c r="F21" s="162">
        <f>IF(ISNUMBER(VALUE(SUBSTITUTE(実質収支比率等に係る経年分析!J$49,"▲","-"))),ROUND(VALUE(SUBSTITUTE(実質収支比率等に係る経年分析!J$49,"▲","-")),2),NA())</f>
        <v>-7.51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川俣町国民健康保険（施設勘定）特別会計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川俣町後期高齢者医療特別会計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15">
      <c r="A32" s="163" t="str">
        <f>IF(連結実質赤字比率に係る赤字・黒字の構成分析!C$38="",NA(),連結実質赤字比率に係る赤字・黒字の構成分析!C$38)</f>
        <v>川俣町国民健康保険（事業勘定）特別会計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2.15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1.0900000000000001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1.22</v>
      </c>
    </row>
    <row r="33" spans="1:16" x14ac:dyDescent="0.15">
      <c r="A33" s="163" t="str">
        <f>IF(連結実質赤字比率に係る赤字・黒字の構成分析!C$37="",NA(),連結実質赤字比率に係る赤字・黒字の構成分析!C$37)</f>
        <v>川俣町介護保険特別会計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2.69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2.17</v>
      </c>
    </row>
    <row r="34" spans="1:16" x14ac:dyDescent="0.15">
      <c r="A34" s="163" t="str">
        <f>IF(連結実質赤字比率に係る赤字・黒字の構成分析!C$36="",NA(),連結実質赤字比率に係る赤字・黒字の構成分析!C$36)</f>
        <v>川俣町水道事業会計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7.22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7.05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6.33</v>
      </c>
    </row>
    <row r="35" spans="1:16" x14ac:dyDescent="0.15">
      <c r="A35" s="163" t="str">
        <f>IF(連結実質赤字比率に係る赤字・黒字の構成分析!C$35="",NA(),連結実質赤字比率に係る赤字・黒字の構成分析!C$35)</f>
        <v>川俣町一般会計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10.43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10.44</v>
      </c>
    </row>
    <row r="36" spans="1:16" x14ac:dyDescent="0.15">
      <c r="A36" s="163" t="str">
        <f>IF(連結実質赤字比率に係る赤字・黒字の構成分析!C$34="",NA(),連結実質赤字比率に係る赤字・黒字の構成分析!C$34)</f>
        <v>川俣町工業団地造成事業特別会計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11.79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454</v>
      </c>
      <c r="E42" s="164"/>
      <c r="F42" s="164"/>
      <c r="G42" s="164">
        <f>'実質公債費比率（分子）の構造'!L$52</f>
        <v>490</v>
      </c>
      <c r="H42" s="164"/>
      <c r="I42" s="164"/>
      <c r="J42" s="164">
        <f>'実質公債費比率（分子）の構造'!M$52</f>
        <v>533</v>
      </c>
      <c r="K42" s="164"/>
      <c r="L42" s="164"/>
      <c r="M42" s="164">
        <f>'実質公債費比率（分子）の構造'!N$52</f>
        <v>574</v>
      </c>
      <c r="N42" s="164"/>
      <c r="O42" s="164"/>
      <c r="P42" s="164">
        <f>'実質公債費比率（分子）の構造'!O$52</f>
        <v>570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37</v>
      </c>
      <c r="C45" s="164"/>
      <c r="D45" s="164"/>
      <c r="E45" s="164">
        <f>'実質公債費比率（分子）の構造'!L$49</f>
        <v>38</v>
      </c>
      <c r="F45" s="164"/>
      <c r="G45" s="164"/>
      <c r="H45" s="164">
        <f>'実質公債費比率（分子）の構造'!M$49</f>
        <v>36</v>
      </c>
      <c r="I45" s="164"/>
      <c r="J45" s="164"/>
      <c r="K45" s="164">
        <f>'実質公債費比率（分子）の構造'!N$49</f>
        <v>39</v>
      </c>
      <c r="L45" s="164"/>
      <c r="M45" s="164"/>
      <c r="N45" s="164">
        <f>'実質公債費比率（分子）の構造'!O$49</f>
        <v>41</v>
      </c>
      <c r="O45" s="164"/>
      <c r="P45" s="164"/>
    </row>
    <row r="46" spans="1:16" x14ac:dyDescent="0.15">
      <c r="A46" s="164" t="s">
        <v>64</v>
      </c>
      <c r="B46" s="164">
        <f>'実質公債費比率（分子）の構造'!K$48</f>
        <v>13</v>
      </c>
      <c r="C46" s="164"/>
      <c r="D46" s="164"/>
      <c r="E46" s="164">
        <f>'実質公債費比率（分子）の構造'!L$48</f>
        <v>1</v>
      </c>
      <c r="F46" s="164"/>
      <c r="G46" s="164"/>
      <c r="H46" s="164">
        <f>'実質公債費比率（分子）の構造'!M$48</f>
        <v>1</v>
      </c>
      <c r="I46" s="164"/>
      <c r="J46" s="164"/>
      <c r="K46" s="164">
        <f>'実質公債費比率（分子）の構造'!N$48</f>
        <v>3</v>
      </c>
      <c r="L46" s="164"/>
      <c r="M46" s="164"/>
      <c r="N46" s="164">
        <f>'実質公債費比率（分子）の構造'!O$48</f>
        <v>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582</v>
      </c>
      <c r="C49" s="164"/>
      <c r="D49" s="164"/>
      <c r="E49" s="164">
        <f>'実質公債費比率（分子）の構造'!L$45</f>
        <v>621</v>
      </c>
      <c r="F49" s="164"/>
      <c r="G49" s="164"/>
      <c r="H49" s="164">
        <f>'実質公債費比率（分子）の構造'!M$45</f>
        <v>681</v>
      </c>
      <c r="I49" s="164"/>
      <c r="J49" s="164"/>
      <c r="K49" s="164">
        <f>'実質公債費比率（分子）の構造'!N$45</f>
        <v>694</v>
      </c>
      <c r="L49" s="164"/>
      <c r="M49" s="164"/>
      <c r="N49" s="164">
        <f>'実質公債費比率（分子）の構造'!O$45</f>
        <v>709</v>
      </c>
      <c r="O49" s="164"/>
      <c r="P49" s="164"/>
    </row>
    <row r="50" spans="1:16" x14ac:dyDescent="0.15">
      <c r="A50" s="164" t="s">
        <v>67</v>
      </c>
      <c r="B50" s="164" t="e">
        <f>NA()</f>
        <v>#N/A</v>
      </c>
      <c r="C50" s="164">
        <f>IF(ISNUMBER('実質公債費比率（分子）の構造'!K$53),'実質公債費比率（分子）の構造'!K$53,NA())</f>
        <v>178</v>
      </c>
      <c r="D50" s="164" t="e">
        <f>NA()</f>
        <v>#N/A</v>
      </c>
      <c r="E50" s="164" t="e">
        <f>NA()</f>
        <v>#N/A</v>
      </c>
      <c r="F50" s="164">
        <f>IF(ISNUMBER('実質公債費比率（分子）の構造'!L$53),'実質公債費比率（分子）の構造'!L$53,NA())</f>
        <v>170</v>
      </c>
      <c r="G50" s="164" t="e">
        <f>NA()</f>
        <v>#N/A</v>
      </c>
      <c r="H50" s="164" t="e">
        <f>NA()</f>
        <v>#N/A</v>
      </c>
      <c r="I50" s="164">
        <f>IF(ISNUMBER('実質公債費比率（分子）の構造'!M$53),'実質公債費比率（分子）の構造'!M$53,NA())</f>
        <v>185</v>
      </c>
      <c r="J50" s="164" t="e">
        <f>NA()</f>
        <v>#N/A</v>
      </c>
      <c r="K50" s="164" t="e">
        <f>NA()</f>
        <v>#N/A</v>
      </c>
      <c r="L50" s="164">
        <f>IF(ISNUMBER('実質公債費比率（分子）の構造'!N$53),'実質公債費比率（分子）の構造'!N$53,NA())</f>
        <v>162</v>
      </c>
      <c r="M50" s="164" t="e">
        <f>NA()</f>
        <v>#N/A</v>
      </c>
      <c r="N50" s="164" t="e">
        <f>NA()</f>
        <v>#N/A</v>
      </c>
      <c r="O50" s="164">
        <f>IF(ISNUMBER('実質公債費比率（分子）の構造'!O$53),'実質公債費比率（分子）の構造'!O$53,NA())</f>
        <v>181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6038</v>
      </c>
      <c r="E56" s="163"/>
      <c r="F56" s="163"/>
      <c r="G56" s="163">
        <f>'将来負担比率（分子）の構造'!J$52</f>
        <v>6265</v>
      </c>
      <c r="H56" s="163"/>
      <c r="I56" s="163"/>
      <c r="J56" s="163">
        <f>'将来負担比率（分子）の構造'!K$52</f>
        <v>6762</v>
      </c>
      <c r="K56" s="163"/>
      <c r="L56" s="163"/>
      <c r="M56" s="163">
        <f>'将来負担比率（分子）の構造'!L$52</f>
        <v>6732</v>
      </c>
      <c r="N56" s="163"/>
      <c r="O56" s="163"/>
      <c r="P56" s="163">
        <f>'将来負担比率（分子）の構造'!M$52</f>
        <v>7200</v>
      </c>
    </row>
    <row r="57" spans="1:16" x14ac:dyDescent="0.15">
      <c r="A57" s="163" t="s">
        <v>42</v>
      </c>
      <c r="B57" s="163"/>
      <c r="C57" s="163"/>
      <c r="D57" s="163">
        <f>'将来負担比率（分子）の構造'!I$51</f>
        <v>28</v>
      </c>
      <c r="E57" s="163"/>
      <c r="F57" s="163"/>
      <c r="G57" s="163">
        <f>'将来負担比率（分子）の構造'!J$51</f>
        <v>21</v>
      </c>
      <c r="H57" s="163"/>
      <c r="I57" s="163"/>
      <c r="J57" s="163">
        <f>'将来負担比率（分子）の構造'!K$51</f>
        <v>14</v>
      </c>
      <c r="K57" s="163"/>
      <c r="L57" s="163"/>
      <c r="M57" s="163">
        <f>'将来負担比率（分子）の構造'!L$51</f>
        <v>7</v>
      </c>
      <c r="N57" s="163"/>
      <c r="O57" s="163"/>
      <c r="P57" s="163" t="str">
        <f>'将来負担比率（分子）の構造'!M$51</f>
        <v>-</v>
      </c>
    </row>
    <row r="58" spans="1:16" x14ac:dyDescent="0.15">
      <c r="A58" s="163" t="s">
        <v>41</v>
      </c>
      <c r="B58" s="163"/>
      <c r="C58" s="163"/>
      <c r="D58" s="163">
        <f>'将来負担比率（分子）の構造'!I$50</f>
        <v>2375</v>
      </c>
      <c r="E58" s="163"/>
      <c r="F58" s="163"/>
      <c r="G58" s="163">
        <f>'将来負担比率（分子）の構造'!J$50</f>
        <v>3058</v>
      </c>
      <c r="H58" s="163"/>
      <c r="I58" s="163"/>
      <c r="J58" s="163">
        <f>'将来負担比率（分子）の構造'!K$50</f>
        <v>3412</v>
      </c>
      <c r="K58" s="163"/>
      <c r="L58" s="163"/>
      <c r="M58" s="163">
        <f>'将来負担比率（分子）の構造'!L$50</f>
        <v>3552</v>
      </c>
      <c r="N58" s="163"/>
      <c r="O58" s="163"/>
      <c r="P58" s="163">
        <f>'将来負担比率（分子）の構造'!M$50</f>
        <v>3242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886</v>
      </c>
      <c r="C62" s="163"/>
      <c r="D62" s="163"/>
      <c r="E62" s="163">
        <f>'将来負担比率（分子）の構造'!J$45</f>
        <v>885</v>
      </c>
      <c r="F62" s="163"/>
      <c r="G62" s="163"/>
      <c r="H62" s="163">
        <f>'将来負担比率（分子）の構造'!K$45</f>
        <v>760</v>
      </c>
      <c r="I62" s="163"/>
      <c r="J62" s="163"/>
      <c r="K62" s="163">
        <f>'将来負担比率（分子）の構造'!L$45</f>
        <v>761</v>
      </c>
      <c r="L62" s="163"/>
      <c r="M62" s="163"/>
      <c r="N62" s="163">
        <f>'将来負担比率（分子）の構造'!M$45</f>
        <v>740</v>
      </c>
      <c r="O62" s="163"/>
      <c r="P62" s="163"/>
    </row>
    <row r="63" spans="1:16" x14ac:dyDescent="0.15">
      <c r="A63" s="163" t="s">
        <v>34</v>
      </c>
      <c r="B63" s="163">
        <f>'将来負担比率（分子）の構造'!I$44</f>
        <v>249</v>
      </c>
      <c r="C63" s="163"/>
      <c r="D63" s="163"/>
      <c r="E63" s="163">
        <f>'将来負担比率（分子）の構造'!J$44</f>
        <v>218</v>
      </c>
      <c r="F63" s="163"/>
      <c r="G63" s="163"/>
      <c r="H63" s="163">
        <f>'将来負担比率（分子）の構造'!K$44</f>
        <v>233</v>
      </c>
      <c r="I63" s="163"/>
      <c r="J63" s="163"/>
      <c r="K63" s="163">
        <f>'将来負担比率（分子）の構造'!L$44</f>
        <v>223</v>
      </c>
      <c r="L63" s="163"/>
      <c r="M63" s="163"/>
      <c r="N63" s="163">
        <f>'将来負担比率（分子）の構造'!M$44</f>
        <v>264</v>
      </c>
      <c r="O63" s="163"/>
      <c r="P63" s="163"/>
    </row>
    <row r="64" spans="1:16" x14ac:dyDescent="0.15">
      <c r="A64" s="163" t="s">
        <v>33</v>
      </c>
      <c r="B64" s="163">
        <f>'将来負担比率（分子）の構造'!I$43</f>
        <v>64</v>
      </c>
      <c r="C64" s="163"/>
      <c r="D64" s="163"/>
      <c r="E64" s="163">
        <f>'将来負担比率（分子）の構造'!J$43</f>
        <v>64</v>
      </c>
      <c r="F64" s="163"/>
      <c r="G64" s="163"/>
      <c r="H64" s="163">
        <f>'将来負担比率（分子）の構造'!K$43</f>
        <v>57</v>
      </c>
      <c r="I64" s="163"/>
      <c r="J64" s="163"/>
      <c r="K64" s="163">
        <f>'将来負担比率（分子）の構造'!L$43</f>
        <v>15</v>
      </c>
      <c r="L64" s="163"/>
      <c r="M64" s="163"/>
      <c r="N64" s="163">
        <f>'将来負担比率（分子）の構造'!M$43</f>
        <v>12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7899</v>
      </c>
      <c r="C66" s="163"/>
      <c r="D66" s="163"/>
      <c r="E66" s="163">
        <f>'将来負担比率（分子）の構造'!J$41</f>
        <v>8261</v>
      </c>
      <c r="F66" s="163"/>
      <c r="G66" s="163"/>
      <c r="H66" s="163">
        <f>'将来負担比率（分子）の構造'!K$41</f>
        <v>8986</v>
      </c>
      <c r="I66" s="163"/>
      <c r="J66" s="163"/>
      <c r="K66" s="163">
        <f>'将来負担比率（分子）の構造'!L$41</f>
        <v>9159</v>
      </c>
      <c r="L66" s="163"/>
      <c r="M66" s="163"/>
      <c r="N66" s="163">
        <f>'将来負担比率（分子）の構造'!M$41</f>
        <v>8960</v>
      </c>
      <c r="O66" s="163"/>
      <c r="P66" s="163"/>
    </row>
    <row r="67" spans="1:16" x14ac:dyDescent="0.15">
      <c r="A67" s="163" t="s">
        <v>71</v>
      </c>
      <c r="B67" s="163" t="e">
        <f>NA()</f>
        <v>#N/A</v>
      </c>
      <c r="C67" s="163">
        <f>IF(ISNUMBER('将来負担比率（分子）の構造'!I$53), IF('将来負担比率（分子）の構造'!I$53 &lt; 0, 0, '将来負担比率（分子）の構造'!I$53), NA())</f>
        <v>657</v>
      </c>
      <c r="D67" s="163" t="e">
        <f>NA()</f>
        <v>#N/A</v>
      </c>
      <c r="E67" s="163" t="e">
        <f>NA()</f>
        <v>#N/A</v>
      </c>
      <c r="F67" s="163">
        <f>IF(ISNUMBER('将来負担比率（分子）の構造'!J$53), IF('将来負担比率（分子）の構造'!J$53 &lt; 0, 0, '将来負担比率（分子）の構造'!J$53), NA())</f>
        <v>84</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1643</v>
      </c>
      <c r="C72" s="167">
        <f>基金残高に係る経年分析!G55</f>
        <v>1458</v>
      </c>
      <c r="D72" s="167">
        <f>基金残高に係る経年分析!H55</f>
        <v>1412</v>
      </c>
    </row>
    <row r="73" spans="1:16" x14ac:dyDescent="0.15">
      <c r="A73" s="166" t="s">
        <v>74</v>
      </c>
      <c r="B73" s="167">
        <f>基金残高に係る経年分析!F56</f>
        <v>300</v>
      </c>
      <c r="C73" s="167">
        <f>基金残高に係る経年分析!G56</f>
        <v>418</v>
      </c>
      <c r="D73" s="167">
        <f>基金残高に係る経年分析!H56</f>
        <v>448</v>
      </c>
    </row>
    <row r="74" spans="1:16" x14ac:dyDescent="0.15">
      <c r="A74" s="166" t="s">
        <v>75</v>
      </c>
      <c r="B74" s="167">
        <f>基金残高に係る経年分析!F57</f>
        <v>1864</v>
      </c>
      <c r="C74" s="167">
        <f>基金残高に係る経年分析!G57</f>
        <v>1218</v>
      </c>
      <c r="D74" s="167">
        <f>基金残高に係る経年分析!H57</f>
        <v>770</v>
      </c>
    </row>
  </sheetData>
  <sheetProtection algorithmName="SHA-512" hashValue="4Di694P0aZLglbQ3EwdKBfPC1JkDF1iQeVrmKGln40Ue+/NOUEEgBSlFXMpWdDspNQ4vcGrYkG3DDVaTunfR5w==" saltValue="9u/fuY5mZwhIYnjCnk0o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1192761</v>
      </c>
      <c r="S5" s="613"/>
      <c r="T5" s="613"/>
      <c r="U5" s="613"/>
      <c r="V5" s="613"/>
      <c r="W5" s="613"/>
      <c r="X5" s="613"/>
      <c r="Y5" s="614"/>
      <c r="Z5" s="615">
        <v>11.8</v>
      </c>
      <c r="AA5" s="615"/>
      <c r="AB5" s="615"/>
      <c r="AC5" s="615"/>
      <c r="AD5" s="616">
        <v>1192761</v>
      </c>
      <c r="AE5" s="616"/>
      <c r="AF5" s="616"/>
      <c r="AG5" s="616"/>
      <c r="AH5" s="616"/>
      <c r="AI5" s="616"/>
      <c r="AJ5" s="616"/>
      <c r="AK5" s="616"/>
      <c r="AL5" s="617">
        <v>26.5</v>
      </c>
      <c r="AM5" s="618"/>
      <c r="AN5" s="618"/>
      <c r="AO5" s="619"/>
      <c r="AP5" s="609" t="s">
        <v>216</v>
      </c>
      <c r="AQ5" s="610"/>
      <c r="AR5" s="610"/>
      <c r="AS5" s="610"/>
      <c r="AT5" s="610"/>
      <c r="AU5" s="610"/>
      <c r="AV5" s="610"/>
      <c r="AW5" s="610"/>
      <c r="AX5" s="610"/>
      <c r="AY5" s="610"/>
      <c r="AZ5" s="610"/>
      <c r="BA5" s="610"/>
      <c r="BB5" s="610"/>
      <c r="BC5" s="610"/>
      <c r="BD5" s="610"/>
      <c r="BE5" s="610"/>
      <c r="BF5" s="611"/>
      <c r="BG5" s="623">
        <v>1192761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92280</v>
      </c>
      <c r="S6" s="624"/>
      <c r="T6" s="624"/>
      <c r="U6" s="624"/>
      <c r="V6" s="624"/>
      <c r="W6" s="624"/>
      <c r="X6" s="624"/>
      <c r="Y6" s="625"/>
      <c r="Z6" s="626">
        <v>0.9</v>
      </c>
      <c r="AA6" s="626"/>
      <c r="AB6" s="626"/>
      <c r="AC6" s="626"/>
      <c r="AD6" s="627">
        <v>92280</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1192761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108723</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108723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471</v>
      </c>
      <c r="S7" s="624"/>
      <c r="T7" s="624"/>
      <c r="U7" s="624"/>
      <c r="V7" s="624"/>
      <c r="W7" s="624"/>
      <c r="X7" s="624"/>
      <c r="Y7" s="625"/>
      <c r="Z7" s="626">
        <v>0</v>
      </c>
      <c r="AA7" s="626"/>
      <c r="AB7" s="626"/>
      <c r="AC7" s="626"/>
      <c r="AD7" s="627">
        <v>471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460977</v>
      </c>
      <c r="BH7" s="624"/>
      <c r="BI7" s="624"/>
      <c r="BJ7" s="624"/>
      <c r="BK7" s="624"/>
      <c r="BL7" s="624"/>
      <c r="BM7" s="624"/>
      <c r="BN7" s="625"/>
      <c r="BO7" s="626">
        <v>38.6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1354080</v>
      </c>
      <c r="CS7" s="624"/>
      <c r="CT7" s="624"/>
      <c r="CU7" s="624"/>
      <c r="CV7" s="624"/>
      <c r="CW7" s="624"/>
      <c r="CX7" s="624"/>
      <c r="CY7" s="625"/>
      <c r="CZ7" s="626">
        <v>14.3</v>
      </c>
      <c r="DA7" s="626"/>
      <c r="DB7" s="626"/>
      <c r="DC7" s="626"/>
      <c r="DD7" s="632">
        <v>83322</v>
      </c>
      <c r="DE7" s="624"/>
      <c r="DF7" s="624"/>
      <c r="DG7" s="624"/>
      <c r="DH7" s="624"/>
      <c r="DI7" s="624"/>
      <c r="DJ7" s="624"/>
      <c r="DK7" s="624"/>
      <c r="DL7" s="624"/>
      <c r="DM7" s="624"/>
      <c r="DN7" s="624"/>
      <c r="DO7" s="624"/>
      <c r="DP7" s="625"/>
      <c r="DQ7" s="632">
        <v>932191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7454</v>
      </c>
      <c r="S8" s="624"/>
      <c r="T8" s="624"/>
      <c r="U8" s="624"/>
      <c r="V8" s="624"/>
      <c r="W8" s="624"/>
      <c r="X8" s="624"/>
      <c r="Y8" s="625"/>
      <c r="Z8" s="626">
        <v>0.1</v>
      </c>
      <c r="AA8" s="626"/>
      <c r="AB8" s="626"/>
      <c r="AC8" s="626"/>
      <c r="AD8" s="627">
        <v>7454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17999</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2984849</v>
      </c>
      <c r="CS8" s="624"/>
      <c r="CT8" s="624"/>
      <c r="CU8" s="624"/>
      <c r="CV8" s="624"/>
      <c r="CW8" s="624"/>
      <c r="CX8" s="624"/>
      <c r="CY8" s="625"/>
      <c r="CZ8" s="626">
        <v>31.5</v>
      </c>
      <c r="DA8" s="626"/>
      <c r="DB8" s="626"/>
      <c r="DC8" s="626"/>
      <c r="DD8" s="632">
        <v>635208</v>
      </c>
      <c r="DE8" s="624"/>
      <c r="DF8" s="624"/>
      <c r="DG8" s="624"/>
      <c r="DH8" s="624"/>
      <c r="DI8" s="624"/>
      <c r="DJ8" s="624"/>
      <c r="DK8" s="624"/>
      <c r="DL8" s="624"/>
      <c r="DM8" s="624"/>
      <c r="DN8" s="624"/>
      <c r="DO8" s="624"/>
      <c r="DP8" s="625"/>
      <c r="DQ8" s="632">
        <v>1320016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9578</v>
      </c>
      <c r="S9" s="624"/>
      <c r="T9" s="624"/>
      <c r="U9" s="624"/>
      <c r="V9" s="624"/>
      <c r="W9" s="624"/>
      <c r="X9" s="624"/>
      <c r="Y9" s="625"/>
      <c r="Z9" s="626">
        <v>0.1</v>
      </c>
      <c r="AA9" s="626"/>
      <c r="AB9" s="626"/>
      <c r="AC9" s="626"/>
      <c r="AD9" s="627">
        <v>9578</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390151</v>
      </c>
      <c r="BH9" s="624"/>
      <c r="BI9" s="624"/>
      <c r="BJ9" s="624"/>
      <c r="BK9" s="624"/>
      <c r="BL9" s="624"/>
      <c r="BM9" s="624"/>
      <c r="BN9" s="625"/>
      <c r="BO9" s="626">
        <v>32.700000000000003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796482</v>
      </c>
      <c r="CS9" s="624"/>
      <c r="CT9" s="624"/>
      <c r="CU9" s="624"/>
      <c r="CV9" s="624"/>
      <c r="CW9" s="624"/>
      <c r="CX9" s="624"/>
      <c r="CY9" s="625"/>
      <c r="CZ9" s="626">
        <v>8.4</v>
      </c>
      <c r="DA9" s="626"/>
      <c r="DB9" s="626"/>
      <c r="DC9" s="626"/>
      <c r="DD9" s="632">
        <v>326675</v>
      </c>
      <c r="DE9" s="624"/>
      <c r="DF9" s="624"/>
      <c r="DG9" s="624"/>
      <c r="DH9" s="624"/>
      <c r="DI9" s="624"/>
      <c r="DJ9" s="624"/>
      <c r="DK9" s="624"/>
      <c r="DL9" s="624"/>
      <c r="DM9" s="624"/>
      <c r="DN9" s="624"/>
      <c r="DO9" s="624"/>
      <c r="DP9" s="625"/>
      <c r="DQ9" s="632">
        <v>421364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34082</v>
      </c>
      <c r="BH10" s="624"/>
      <c r="BI10" s="624"/>
      <c r="BJ10" s="624"/>
      <c r="BK10" s="624"/>
      <c r="BL10" s="624"/>
      <c r="BM10" s="624"/>
      <c r="BN10" s="625"/>
      <c r="BO10" s="626">
        <v>2.9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2803</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2803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322116</v>
      </c>
      <c r="S11" s="624"/>
      <c r="T11" s="624"/>
      <c r="U11" s="624"/>
      <c r="V11" s="624"/>
      <c r="W11" s="624"/>
      <c r="X11" s="624"/>
      <c r="Y11" s="625"/>
      <c r="Z11" s="628">
        <v>3.2</v>
      </c>
      <c r="AA11" s="629"/>
      <c r="AB11" s="629"/>
      <c r="AC11" s="635"/>
      <c r="AD11" s="632">
        <v>322116</v>
      </c>
      <c r="AE11" s="624"/>
      <c r="AF11" s="624"/>
      <c r="AG11" s="624"/>
      <c r="AH11" s="624"/>
      <c r="AI11" s="624"/>
      <c r="AJ11" s="624"/>
      <c r="AK11" s="625"/>
      <c r="AL11" s="628">
        <v>7.1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18745</v>
      </c>
      <c r="BH11" s="624"/>
      <c r="BI11" s="624"/>
      <c r="BJ11" s="624"/>
      <c r="BK11" s="624"/>
      <c r="BL11" s="624"/>
      <c r="BM11" s="624"/>
      <c r="BN11" s="625"/>
      <c r="BO11" s="626">
        <v>1.6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609571</v>
      </c>
      <c r="CS11" s="624"/>
      <c r="CT11" s="624"/>
      <c r="CU11" s="624"/>
      <c r="CV11" s="624"/>
      <c r="CW11" s="624"/>
      <c r="CX11" s="624"/>
      <c r="CY11" s="625"/>
      <c r="CZ11" s="626">
        <v>6.4</v>
      </c>
      <c r="DA11" s="626"/>
      <c r="DB11" s="626"/>
      <c r="DC11" s="626"/>
      <c r="DD11" s="632">
        <v>275966</v>
      </c>
      <c r="DE11" s="624"/>
      <c r="DF11" s="624"/>
      <c r="DG11" s="624"/>
      <c r="DH11" s="624"/>
      <c r="DI11" s="624"/>
      <c r="DJ11" s="624"/>
      <c r="DK11" s="624"/>
      <c r="DL11" s="624"/>
      <c r="DM11" s="624"/>
      <c r="DN11" s="624"/>
      <c r="DO11" s="624"/>
      <c r="DP11" s="625"/>
      <c r="DQ11" s="632">
        <v>202632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587758</v>
      </c>
      <c r="BH12" s="624"/>
      <c r="BI12" s="624"/>
      <c r="BJ12" s="624"/>
      <c r="BK12" s="624"/>
      <c r="BL12" s="624"/>
      <c r="BM12" s="624"/>
      <c r="BN12" s="625"/>
      <c r="BO12" s="626">
        <v>49.3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802659</v>
      </c>
      <c r="CS12" s="624"/>
      <c r="CT12" s="624"/>
      <c r="CU12" s="624"/>
      <c r="CV12" s="624"/>
      <c r="CW12" s="624"/>
      <c r="CX12" s="624"/>
      <c r="CY12" s="625"/>
      <c r="CZ12" s="626">
        <v>8.5</v>
      </c>
      <c r="DA12" s="626"/>
      <c r="DB12" s="626"/>
      <c r="DC12" s="626"/>
      <c r="DD12" s="632">
        <v>276717</v>
      </c>
      <c r="DE12" s="624"/>
      <c r="DF12" s="624"/>
      <c r="DG12" s="624"/>
      <c r="DH12" s="624"/>
      <c r="DI12" s="624"/>
      <c r="DJ12" s="624"/>
      <c r="DK12" s="624"/>
      <c r="DL12" s="624"/>
      <c r="DM12" s="624"/>
      <c r="DN12" s="624"/>
      <c r="DO12" s="624"/>
      <c r="DP12" s="625"/>
      <c r="DQ12" s="632">
        <v>319593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585055</v>
      </c>
      <c r="BH13" s="624"/>
      <c r="BI13" s="624"/>
      <c r="BJ13" s="624"/>
      <c r="BK13" s="624"/>
      <c r="BL13" s="624"/>
      <c r="BM13" s="624"/>
      <c r="BN13" s="625"/>
      <c r="BO13" s="626">
        <v>49.1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550859</v>
      </c>
      <c r="CS13" s="624"/>
      <c r="CT13" s="624"/>
      <c r="CU13" s="624"/>
      <c r="CV13" s="624"/>
      <c r="CW13" s="624"/>
      <c r="CX13" s="624"/>
      <c r="CY13" s="625"/>
      <c r="CZ13" s="626">
        <v>5.8</v>
      </c>
      <c r="DA13" s="626"/>
      <c r="DB13" s="626"/>
      <c r="DC13" s="626"/>
      <c r="DD13" s="632">
        <v>359228</v>
      </c>
      <c r="DE13" s="624"/>
      <c r="DF13" s="624"/>
      <c r="DG13" s="624"/>
      <c r="DH13" s="624"/>
      <c r="DI13" s="624"/>
      <c r="DJ13" s="624"/>
      <c r="DK13" s="624"/>
      <c r="DL13" s="624"/>
      <c r="DM13" s="624"/>
      <c r="DN13" s="624"/>
      <c r="DO13" s="624"/>
      <c r="DP13" s="625"/>
      <c r="DQ13" s="632">
        <v>252770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54571</v>
      </c>
      <c r="BH14" s="624"/>
      <c r="BI14" s="624"/>
      <c r="BJ14" s="624"/>
      <c r="BK14" s="624"/>
      <c r="BL14" s="624"/>
      <c r="BM14" s="624"/>
      <c r="BN14" s="625"/>
      <c r="BO14" s="626">
        <v>4.5999999999999996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472987</v>
      </c>
      <c r="CS14" s="624"/>
      <c r="CT14" s="624"/>
      <c r="CU14" s="624"/>
      <c r="CV14" s="624"/>
      <c r="CW14" s="624"/>
      <c r="CX14" s="624"/>
      <c r="CY14" s="625"/>
      <c r="CZ14" s="626">
        <v>5</v>
      </c>
      <c r="DA14" s="626"/>
      <c r="DB14" s="626"/>
      <c r="DC14" s="626"/>
      <c r="DD14" s="632">
        <v>103608</v>
      </c>
      <c r="DE14" s="624"/>
      <c r="DF14" s="624"/>
      <c r="DG14" s="624"/>
      <c r="DH14" s="624"/>
      <c r="DI14" s="624"/>
      <c r="DJ14" s="624"/>
      <c r="DK14" s="624"/>
      <c r="DL14" s="624"/>
      <c r="DM14" s="624"/>
      <c r="DN14" s="624"/>
      <c r="DO14" s="624"/>
      <c r="DP14" s="625"/>
      <c r="DQ14" s="632">
        <v>369641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7367</v>
      </c>
      <c r="S15" s="624"/>
      <c r="T15" s="624"/>
      <c r="U15" s="624"/>
      <c r="V15" s="624"/>
      <c r="W15" s="624"/>
      <c r="X15" s="624"/>
      <c r="Y15" s="625"/>
      <c r="Z15" s="626">
        <v>0.1</v>
      </c>
      <c r="AA15" s="626"/>
      <c r="AB15" s="626"/>
      <c r="AC15" s="626"/>
      <c r="AD15" s="627">
        <v>7367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89455</v>
      </c>
      <c r="BH15" s="624"/>
      <c r="BI15" s="624"/>
      <c r="BJ15" s="624"/>
      <c r="BK15" s="624"/>
      <c r="BL15" s="624"/>
      <c r="BM15" s="624"/>
      <c r="BN15" s="625"/>
      <c r="BO15" s="626">
        <v>7.5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1070214</v>
      </c>
      <c r="CS15" s="624"/>
      <c r="CT15" s="624"/>
      <c r="CU15" s="624"/>
      <c r="CV15" s="624"/>
      <c r="CW15" s="624"/>
      <c r="CX15" s="624"/>
      <c r="CY15" s="625"/>
      <c r="CZ15" s="626">
        <v>11.3</v>
      </c>
      <c r="DA15" s="626"/>
      <c r="DB15" s="626"/>
      <c r="DC15" s="626"/>
      <c r="DD15" s="632">
        <v>267632</v>
      </c>
      <c r="DE15" s="624"/>
      <c r="DF15" s="624"/>
      <c r="DG15" s="624"/>
      <c r="DH15" s="624"/>
      <c r="DI15" s="624"/>
      <c r="DJ15" s="624"/>
      <c r="DK15" s="624"/>
      <c r="DL15" s="624"/>
      <c r="DM15" s="624"/>
      <c r="DN15" s="624"/>
      <c r="DO15" s="624"/>
      <c r="DP15" s="625"/>
      <c r="DQ15" s="632">
        <v>758207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29967</v>
      </c>
      <c r="S16" s="624"/>
      <c r="T16" s="624"/>
      <c r="U16" s="624"/>
      <c r="V16" s="624"/>
      <c r="W16" s="624"/>
      <c r="X16" s="624"/>
      <c r="Y16" s="625"/>
      <c r="Z16" s="626">
        <v>0.3</v>
      </c>
      <c r="AA16" s="626"/>
      <c r="AB16" s="626"/>
      <c r="AC16" s="626"/>
      <c r="AD16" s="627">
        <v>29967</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8224</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5176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49764</v>
      </c>
      <c r="S17" s="624"/>
      <c r="T17" s="624"/>
      <c r="U17" s="624"/>
      <c r="V17" s="624"/>
      <c r="W17" s="624"/>
      <c r="X17" s="624"/>
      <c r="Y17" s="625"/>
      <c r="Z17" s="626">
        <v>0.5</v>
      </c>
      <c r="AA17" s="626"/>
      <c r="AB17" s="626"/>
      <c r="AC17" s="626"/>
      <c r="AD17" s="627">
        <v>49764</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709230</v>
      </c>
      <c r="CS17" s="624"/>
      <c r="CT17" s="624"/>
      <c r="CU17" s="624"/>
      <c r="CV17" s="624"/>
      <c r="CW17" s="624"/>
      <c r="CX17" s="624"/>
      <c r="CY17" s="625"/>
      <c r="CZ17" s="626">
        <v>7.5</v>
      </c>
      <c r="DA17" s="626"/>
      <c r="DB17" s="626"/>
      <c r="DC17" s="626"/>
      <c r="DD17" s="632" t="s">
        <v>122</v>
      </c>
      <c r="DE17" s="624"/>
      <c r="DF17" s="624"/>
      <c r="DG17" s="624"/>
      <c r="DH17" s="624"/>
      <c r="DI17" s="624"/>
      <c r="DJ17" s="624"/>
      <c r="DK17" s="624"/>
      <c r="DL17" s="624"/>
      <c r="DM17" s="624"/>
      <c r="DN17" s="624"/>
      <c r="DO17" s="624"/>
      <c r="DP17" s="625"/>
      <c r="DQ17" s="632">
        <v>696822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5461</v>
      </c>
      <c r="S18" s="624"/>
      <c r="T18" s="624"/>
      <c r="U18" s="624"/>
      <c r="V18" s="624"/>
      <c r="W18" s="624"/>
      <c r="X18" s="624"/>
      <c r="Y18" s="625"/>
      <c r="Z18" s="626">
        <v>0.1</v>
      </c>
      <c r="AA18" s="626"/>
      <c r="AB18" s="626"/>
      <c r="AC18" s="626"/>
      <c r="AD18" s="627">
        <v>5461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44245</v>
      </c>
      <c r="S19" s="624"/>
      <c r="T19" s="624"/>
      <c r="U19" s="624"/>
      <c r="V19" s="624"/>
      <c r="W19" s="624"/>
      <c r="X19" s="624"/>
      <c r="Y19" s="625"/>
      <c r="Z19" s="626">
        <v>0.4</v>
      </c>
      <c r="AA19" s="626"/>
      <c r="AB19" s="626"/>
      <c r="AC19" s="626"/>
      <c r="AD19" s="627">
        <v>44245</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58</v>
      </c>
      <c r="S20" s="624"/>
      <c r="T20" s="624"/>
      <c r="U20" s="624"/>
      <c r="V20" s="624"/>
      <c r="W20" s="624"/>
      <c r="X20" s="624"/>
      <c r="Y20" s="625"/>
      <c r="Z20" s="626">
        <v>0</v>
      </c>
      <c r="AA20" s="626"/>
      <c r="AB20" s="626"/>
      <c r="AC20" s="626"/>
      <c r="AD20" s="627">
        <v>58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9470681</v>
      </c>
      <c r="CS20" s="624"/>
      <c r="CT20" s="624"/>
      <c r="CU20" s="624"/>
      <c r="CV20" s="624"/>
      <c r="CW20" s="624"/>
      <c r="CX20" s="624"/>
      <c r="CY20" s="625"/>
      <c r="CZ20" s="626">
        <v>100</v>
      </c>
      <c r="DA20" s="626"/>
      <c r="DB20" s="626"/>
      <c r="DC20" s="626"/>
      <c r="DD20" s="632">
        <v>2328356</v>
      </c>
      <c r="DE20" s="624"/>
      <c r="DF20" s="624"/>
      <c r="DG20" s="624"/>
      <c r="DH20" s="624"/>
      <c r="DI20" s="624"/>
      <c r="DJ20" s="624"/>
      <c r="DK20" s="624"/>
      <c r="DL20" s="624"/>
      <c r="DM20" s="624"/>
      <c r="DN20" s="624"/>
      <c r="DO20" s="624"/>
      <c r="DP20" s="625"/>
      <c r="DQ20" s="632">
        <v>5389938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3401229</v>
      </c>
      <c r="S21" s="624"/>
      <c r="T21" s="624"/>
      <c r="U21" s="624"/>
      <c r="V21" s="624"/>
      <c r="W21" s="624"/>
      <c r="X21" s="624"/>
      <c r="Y21" s="625"/>
      <c r="Z21" s="626">
        <v>33.700000000000003</v>
      </c>
      <c r="AA21" s="626"/>
      <c r="AB21" s="626"/>
      <c r="AC21" s="626"/>
      <c r="AD21" s="627">
        <v>2766129</v>
      </c>
      <c r="AE21" s="627"/>
      <c r="AF21" s="627"/>
      <c r="AG21" s="627"/>
      <c r="AH21" s="627"/>
      <c r="AI21" s="627"/>
      <c r="AJ21" s="627"/>
      <c r="AK21" s="627"/>
      <c r="AL21" s="628">
        <v>61.4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2766129</v>
      </c>
      <c r="S22" s="624"/>
      <c r="T22" s="624"/>
      <c r="U22" s="624"/>
      <c r="V22" s="624"/>
      <c r="W22" s="624"/>
      <c r="X22" s="624"/>
      <c r="Y22" s="625"/>
      <c r="Z22" s="626">
        <v>27.4</v>
      </c>
      <c r="AA22" s="626"/>
      <c r="AB22" s="626"/>
      <c r="AC22" s="626"/>
      <c r="AD22" s="627">
        <v>2766129</v>
      </c>
      <c r="AE22" s="627"/>
      <c r="AF22" s="627"/>
      <c r="AG22" s="627"/>
      <c r="AH22" s="627"/>
      <c r="AI22" s="627"/>
      <c r="AJ22" s="627"/>
      <c r="AK22" s="627"/>
      <c r="AL22" s="628">
        <v>61.4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299935</v>
      </c>
      <c r="S23" s="624"/>
      <c r="T23" s="624"/>
      <c r="U23" s="624"/>
      <c r="V23" s="624"/>
      <c r="W23" s="624"/>
      <c r="X23" s="624"/>
      <c r="Y23" s="625"/>
      <c r="Z23" s="626">
        <v>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335165</v>
      </c>
      <c r="S24" s="624"/>
      <c r="T24" s="624"/>
      <c r="U24" s="624"/>
      <c r="V24" s="624"/>
      <c r="W24" s="624"/>
      <c r="X24" s="624"/>
      <c r="Y24" s="625"/>
      <c r="Z24" s="626">
        <v>3.3</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2664411</v>
      </c>
      <c r="CS24" s="613"/>
      <c r="CT24" s="613"/>
      <c r="CU24" s="613"/>
      <c r="CV24" s="613"/>
      <c r="CW24" s="613"/>
      <c r="CX24" s="613"/>
      <c r="CY24" s="614"/>
      <c r="CZ24" s="617">
        <v>28.1</v>
      </c>
      <c r="DA24" s="618"/>
      <c r="DB24" s="618"/>
      <c r="DC24" s="634"/>
      <c r="DD24" s="655">
        <v>2027190</v>
      </c>
      <c r="DE24" s="613"/>
      <c r="DF24" s="613"/>
      <c r="DG24" s="613"/>
      <c r="DH24" s="613"/>
      <c r="DI24" s="613"/>
      <c r="DJ24" s="613"/>
      <c r="DK24" s="614"/>
      <c r="DL24" s="655">
        <v>1837881</v>
      </c>
      <c r="DM24" s="613"/>
      <c r="DN24" s="613"/>
      <c r="DO24" s="613"/>
      <c r="DP24" s="613"/>
      <c r="DQ24" s="613"/>
      <c r="DR24" s="613"/>
      <c r="DS24" s="613"/>
      <c r="DT24" s="613"/>
      <c r="DU24" s="613"/>
      <c r="DV24" s="614"/>
      <c r="DW24" s="617">
        <v>40.700000000000003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5112987</v>
      </c>
      <c r="S25" s="624"/>
      <c r="T25" s="624"/>
      <c r="U25" s="624"/>
      <c r="V25" s="624"/>
      <c r="W25" s="624"/>
      <c r="X25" s="624"/>
      <c r="Y25" s="625"/>
      <c r="Z25" s="626">
        <v>50.6</v>
      </c>
      <c r="AA25" s="626"/>
      <c r="AB25" s="626"/>
      <c r="AC25" s="626"/>
      <c r="AD25" s="627">
        <v>4477887</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1126232</v>
      </c>
      <c r="CS25" s="656"/>
      <c r="CT25" s="656"/>
      <c r="CU25" s="656"/>
      <c r="CV25" s="656"/>
      <c r="CW25" s="656"/>
      <c r="CX25" s="656"/>
      <c r="CY25" s="657"/>
      <c r="CZ25" s="628">
        <v>11.9</v>
      </c>
      <c r="DA25" s="653"/>
      <c r="DB25" s="653"/>
      <c r="DC25" s="658"/>
      <c r="DD25" s="632">
        <v>1039549</v>
      </c>
      <c r="DE25" s="656"/>
      <c r="DF25" s="656"/>
      <c r="DG25" s="656"/>
      <c r="DH25" s="656"/>
      <c r="DI25" s="656"/>
      <c r="DJ25" s="656"/>
      <c r="DK25" s="657"/>
      <c r="DL25" s="632">
        <v>983366</v>
      </c>
      <c r="DM25" s="656"/>
      <c r="DN25" s="656"/>
      <c r="DO25" s="656"/>
      <c r="DP25" s="656"/>
      <c r="DQ25" s="656"/>
      <c r="DR25" s="656"/>
      <c r="DS25" s="656"/>
      <c r="DT25" s="656"/>
      <c r="DU25" s="656"/>
      <c r="DV25" s="657"/>
      <c r="DW25" s="628">
        <v>21.8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872</v>
      </c>
      <c r="S26" s="624"/>
      <c r="T26" s="624"/>
      <c r="U26" s="624"/>
      <c r="V26" s="624"/>
      <c r="W26" s="624"/>
      <c r="X26" s="624"/>
      <c r="Y26" s="625"/>
      <c r="Z26" s="626">
        <v>0</v>
      </c>
      <c r="AA26" s="626"/>
      <c r="AB26" s="626"/>
      <c r="AC26" s="626"/>
      <c r="AD26" s="627">
        <v>872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715040</v>
      </c>
      <c r="CS26" s="624"/>
      <c r="CT26" s="624"/>
      <c r="CU26" s="624"/>
      <c r="CV26" s="624"/>
      <c r="CW26" s="624"/>
      <c r="CX26" s="624"/>
      <c r="CY26" s="625"/>
      <c r="CZ26" s="628">
        <v>7.6</v>
      </c>
      <c r="DA26" s="653"/>
      <c r="DB26" s="653"/>
      <c r="DC26" s="658"/>
      <c r="DD26" s="632">
        <v>628357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30411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1192761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828971</v>
      </c>
      <c r="CS27" s="656"/>
      <c r="CT27" s="656"/>
      <c r="CU27" s="656"/>
      <c r="CV27" s="656"/>
      <c r="CW27" s="656"/>
      <c r="CX27" s="656"/>
      <c r="CY27" s="657"/>
      <c r="CZ27" s="628">
        <v>8.8000000000000007</v>
      </c>
      <c r="DA27" s="653"/>
      <c r="DB27" s="653"/>
      <c r="DC27" s="658"/>
      <c r="DD27" s="632">
        <v>290841</v>
      </c>
      <c r="DE27" s="656"/>
      <c r="DF27" s="656"/>
      <c r="DG27" s="656"/>
      <c r="DH27" s="656"/>
      <c r="DI27" s="656"/>
      <c r="DJ27" s="656"/>
      <c r="DK27" s="657"/>
      <c r="DL27" s="632">
        <v>157715</v>
      </c>
      <c r="DM27" s="656"/>
      <c r="DN27" s="656"/>
      <c r="DO27" s="656"/>
      <c r="DP27" s="656"/>
      <c r="DQ27" s="656"/>
      <c r="DR27" s="656"/>
      <c r="DS27" s="656"/>
      <c r="DT27" s="656"/>
      <c r="DU27" s="656"/>
      <c r="DV27" s="657"/>
      <c r="DW27" s="628">
        <v>3.5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69961</v>
      </c>
      <c r="S28" s="624"/>
      <c r="T28" s="624"/>
      <c r="U28" s="624"/>
      <c r="V28" s="624"/>
      <c r="W28" s="624"/>
      <c r="X28" s="624"/>
      <c r="Y28" s="625"/>
      <c r="Z28" s="626">
        <v>0.7</v>
      </c>
      <c r="AA28" s="626"/>
      <c r="AB28" s="626"/>
      <c r="AC28" s="626"/>
      <c r="AD28" s="627">
        <v>18305</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709208</v>
      </c>
      <c r="CS28" s="624"/>
      <c r="CT28" s="624"/>
      <c r="CU28" s="624"/>
      <c r="CV28" s="624"/>
      <c r="CW28" s="624"/>
      <c r="CX28" s="624"/>
      <c r="CY28" s="625"/>
      <c r="CZ28" s="628">
        <v>7.5</v>
      </c>
      <c r="DA28" s="653"/>
      <c r="DB28" s="653"/>
      <c r="DC28" s="658"/>
      <c r="DD28" s="632">
        <v>696800</v>
      </c>
      <c r="DE28" s="624"/>
      <c r="DF28" s="624"/>
      <c r="DG28" s="624"/>
      <c r="DH28" s="624"/>
      <c r="DI28" s="624"/>
      <c r="DJ28" s="624"/>
      <c r="DK28" s="625"/>
      <c r="DL28" s="632">
        <v>696800</v>
      </c>
      <c r="DM28" s="624"/>
      <c r="DN28" s="624"/>
      <c r="DO28" s="624"/>
      <c r="DP28" s="624"/>
      <c r="DQ28" s="624"/>
      <c r="DR28" s="624"/>
      <c r="DS28" s="624"/>
      <c r="DT28" s="624"/>
      <c r="DU28" s="624"/>
      <c r="DV28" s="625"/>
      <c r="DW28" s="628">
        <v>15.4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8440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709208</v>
      </c>
      <c r="CS29" s="656"/>
      <c r="CT29" s="656"/>
      <c r="CU29" s="656"/>
      <c r="CV29" s="656"/>
      <c r="CW29" s="656"/>
      <c r="CX29" s="656"/>
      <c r="CY29" s="657"/>
      <c r="CZ29" s="628">
        <v>7.5</v>
      </c>
      <c r="DA29" s="653"/>
      <c r="DB29" s="653"/>
      <c r="DC29" s="658"/>
      <c r="DD29" s="632">
        <v>696800</v>
      </c>
      <c r="DE29" s="656"/>
      <c r="DF29" s="656"/>
      <c r="DG29" s="656"/>
      <c r="DH29" s="656"/>
      <c r="DI29" s="656"/>
      <c r="DJ29" s="656"/>
      <c r="DK29" s="657"/>
      <c r="DL29" s="632">
        <v>696800</v>
      </c>
      <c r="DM29" s="656"/>
      <c r="DN29" s="656"/>
      <c r="DO29" s="656"/>
      <c r="DP29" s="656"/>
      <c r="DQ29" s="656"/>
      <c r="DR29" s="656"/>
      <c r="DS29" s="656"/>
      <c r="DT29" s="656"/>
      <c r="DU29" s="656"/>
      <c r="DV29" s="657"/>
      <c r="DW29" s="628">
        <v>15.4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1344174</v>
      </c>
      <c r="S30" s="624"/>
      <c r="T30" s="624"/>
      <c r="U30" s="624"/>
      <c r="V30" s="624"/>
      <c r="W30" s="624"/>
      <c r="X30" s="624"/>
      <c r="Y30" s="625"/>
      <c r="Z30" s="626">
        <v>13.3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664363</v>
      </c>
      <c r="CS30" s="624"/>
      <c r="CT30" s="624"/>
      <c r="CU30" s="624"/>
      <c r="CV30" s="624"/>
      <c r="CW30" s="624"/>
      <c r="CX30" s="624"/>
      <c r="CY30" s="625"/>
      <c r="CZ30" s="628">
        <v>7</v>
      </c>
      <c r="DA30" s="653"/>
      <c r="DB30" s="653"/>
      <c r="DC30" s="658"/>
      <c r="DD30" s="632">
        <v>652047</v>
      </c>
      <c r="DE30" s="624"/>
      <c r="DF30" s="624"/>
      <c r="DG30" s="624"/>
      <c r="DH30" s="624"/>
      <c r="DI30" s="624"/>
      <c r="DJ30" s="624"/>
      <c r="DK30" s="625"/>
      <c r="DL30" s="632">
        <v>652047</v>
      </c>
      <c r="DM30" s="624"/>
      <c r="DN30" s="624"/>
      <c r="DO30" s="624"/>
      <c r="DP30" s="624"/>
      <c r="DQ30" s="624"/>
      <c r="DR30" s="624"/>
      <c r="DS30" s="624"/>
      <c r="DT30" s="624"/>
      <c r="DU30" s="624"/>
      <c r="DV30" s="625"/>
      <c r="DW30" s="628">
        <v>14.4</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98.5</v>
      </c>
      <c r="BH31" s="667"/>
      <c r="BI31" s="667"/>
      <c r="BJ31" s="667"/>
      <c r="BK31" s="667"/>
      <c r="BL31" s="667"/>
      <c r="BM31" s="618">
        <v>95.4</v>
      </c>
      <c r="BN31" s="667"/>
      <c r="BO31" s="667"/>
      <c r="BP31" s="667"/>
      <c r="BQ31" s="668"/>
      <c r="BR31" s="670">
        <v>98.5</v>
      </c>
      <c r="BS31" s="667"/>
      <c r="BT31" s="667"/>
      <c r="BU31" s="667"/>
      <c r="BV31" s="667"/>
      <c r="BW31" s="667"/>
      <c r="BX31" s="618">
        <v>95.5</v>
      </c>
      <c r="BY31" s="667"/>
      <c r="BZ31" s="667"/>
      <c r="CA31" s="667"/>
      <c r="CB31" s="668"/>
      <c r="CD31" s="663"/>
      <c r="CE31" s="664"/>
      <c r="CF31" s="620" t="s">
        <v>300</v>
      </c>
      <c r="CG31" s="621"/>
      <c r="CH31" s="621"/>
      <c r="CI31" s="621"/>
      <c r="CJ31" s="621"/>
      <c r="CK31" s="621"/>
      <c r="CL31" s="621"/>
      <c r="CM31" s="621"/>
      <c r="CN31" s="621"/>
      <c r="CO31" s="621"/>
      <c r="CP31" s="621"/>
      <c r="CQ31" s="622"/>
      <c r="CR31" s="623">
        <v>44845</v>
      </c>
      <c r="CS31" s="656"/>
      <c r="CT31" s="656"/>
      <c r="CU31" s="656"/>
      <c r="CV31" s="656"/>
      <c r="CW31" s="656"/>
      <c r="CX31" s="656"/>
      <c r="CY31" s="657"/>
      <c r="CZ31" s="628">
        <v>0.5</v>
      </c>
      <c r="DA31" s="653"/>
      <c r="DB31" s="653"/>
      <c r="DC31" s="658"/>
      <c r="DD31" s="632">
        <v>44753</v>
      </c>
      <c r="DE31" s="656"/>
      <c r="DF31" s="656"/>
      <c r="DG31" s="656"/>
      <c r="DH31" s="656"/>
      <c r="DI31" s="656"/>
      <c r="DJ31" s="656"/>
      <c r="DK31" s="657"/>
      <c r="DL31" s="632">
        <v>44753</v>
      </c>
      <c r="DM31" s="656"/>
      <c r="DN31" s="656"/>
      <c r="DO31" s="656"/>
      <c r="DP31" s="656"/>
      <c r="DQ31" s="656"/>
      <c r="DR31" s="656"/>
      <c r="DS31" s="656"/>
      <c r="DT31" s="656"/>
      <c r="DU31" s="656"/>
      <c r="DV31" s="657"/>
      <c r="DW31" s="628">
        <v>1</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1511929</v>
      </c>
      <c r="S32" s="624"/>
      <c r="T32" s="624"/>
      <c r="U32" s="624"/>
      <c r="V32" s="624"/>
      <c r="W32" s="624"/>
      <c r="X32" s="624"/>
      <c r="Y32" s="625"/>
      <c r="Z32" s="626">
        <v>15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98.6</v>
      </c>
      <c r="BH32" s="656"/>
      <c r="BI32" s="656"/>
      <c r="BJ32" s="656"/>
      <c r="BK32" s="656"/>
      <c r="BL32" s="656"/>
      <c r="BM32" s="629">
        <v>96.6</v>
      </c>
      <c r="BN32" s="656"/>
      <c r="BO32" s="656"/>
      <c r="BP32" s="656"/>
      <c r="BQ32" s="669"/>
      <c r="BR32" s="680">
        <v>98.8</v>
      </c>
      <c r="BS32" s="656"/>
      <c r="BT32" s="656"/>
      <c r="BU32" s="656"/>
      <c r="BV32" s="656"/>
      <c r="BW32" s="656"/>
      <c r="BX32" s="629">
        <v>96.6</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24822</v>
      </c>
      <c r="S33" s="624"/>
      <c r="T33" s="624"/>
      <c r="U33" s="624"/>
      <c r="V33" s="624"/>
      <c r="W33" s="624"/>
      <c r="X33" s="624"/>
      <c r="Y33" s="625"/>
      <c r="Z33" s="626">
        <v>0.2</v>
      </c>
      <c r="AA33" s="626"/>
      <c r="AB33" s="626"/>
      <c r="AC33" s="626"/>
      <c r="AD33" s="627">
        <v>8784</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98.1</v>
      </c>
      <c r="BH33" s="682"/>
      <c r="BI33" s="682"/>
      <c r="BJ33" s="682"/>
      <c r="BK33" s="682"/>
      <c r="BL33" s="682"/>
      <c r="BM33" s="683">
        <v>93.9</v>
      </c>
      <c r="BN33" s="682"/>
      <c r="BO33" s="682"/>
      <c r="BP33" s="682"/>
      <c r="BQ33" s="684"/>
      <c r="BR33" s="681">
        <v>98</v>
      </c>
      <c r="BS33" s="682"/>
      <c r="BT33" s="682"/>
      <c r="BU33" s="682"/>
      <c r="BV33" s="682"/>
      <c r="BW33" s="682"/>
      <c r="BX33" s="683">
        <v>93.9</v>
      </c>
      <c r="BY33" s="682"/>
      <c r="BZ33" s="682"/>
      <c r="CA33" s="682"/>
      <c r="CB33" s="684"/>
      <c r="CD33" s="620" t="s">
        <v>307</v>
      </c>
      <c r="CE33" s="621"/>
      <c r="CF33" s="621"/>
      <c r="CG33" s="621"/>
      <c r="CH33" s="621"/>
      <c r="CI33" s="621"/>
      <c r="CJ33" s="621"/>
      <c r="CK33" s="621"/>
      <c r="CL33" s="621"/>
      <c r="CM33" s="621"/>
      <c r="CN33" s="621"/>
      <c r="CO33" s="621"/>
      <c r="CP33" s="621"/>
      <c r="CQ33" s="622"/>
      <c r="CR33" s="623">
        <v>4469690</v>
      </c>
      <c r="CS33" s="656"/>
      <c r="CT33" s="656"/>
      <c r="CU33" s="656"/>
      <c r="CV33" s="656"/>
      <c r="CW33" s="656"/>
      <c r="CX33" s="656"/>
      <c r="CY33" s="657"/>
      <c r="CZ33" s="628">
        <v>47.2</v>
      </c>
      <c r="DA33" s="653"/>
      <c r="DB33" s="653"/>
      <c r="DC33" s="658"/>
      <c r="DD33" s="632">
        <v>2962890</v>
      </c>
      <c r="DE33" s="656"/>
      <c r="DF33" s="656"/>
      <c r="DG33" s="656"/>
      <c r="DH33" s="656"/>
      <c r="DI33" s="656"/>
      <c r="DJ33" s="656"/>
      <c r="DK33" s="657"/>
      <c r="DL33" s="632">
        <v>2345983</v>
      </c>
      <c r="DM33" s="656"/>
      <c r="DN33" s="656"/>
      <c r="DO33" s="656"/>
      <c r="DP33" s="656"/>
      <c r="DQ33" s="656"/>
      <c r="DR33" s="656"/>
      <c r="DS33" s="656"/>
      <c r="DT33" s="656"/>
      <c r="DU33" s="656"/>
      <c r="DV33" s="657"/>
      <c r="DW33" s="628">
        <v>51.9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25426</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1745632</v>
      </c>
      <c r="CS34" s="624"/>
      <c r="CT34" s="624"/>
      <c r="CU34" s="624"/>
      <c r="CV34" s="624"/>
      <c r="CW34" s="624"/>
      <c r="CX34" s="624"/>
      <c r="CY34" s="625"/>
      <c r="CZ34" s="628">
        <v>18.399999999999999</v>
      </c>
      <c r="DA34" s="653"/>
      <c r="DB34" s="653"/>
      <c r="DC34" s="658"/>
      <c r="DD34" s="632">
        <v>1090909</v>
      </c>
      <c r="DE34" s="624"/>
      <c r="DF34" s="624"/>
      <c r="DG34" s="624"/>
      <c r="DH34" s="624"/>
      <c r="DI34" s="624"/>
      <c r="DJ34" s="624"/>
      <c r="DK34" s="625"/>
      <c r="DL34" s="632">
        <v>931703</v>
      </c>
      <c r="DM34" s="624"/>
      <c r="DN34" s="624"/>
      <c r="DO34" s="624"/>
      <c r="DP34" s="624"/>
      <c r="DQ34" s="624"/>
      <c r="DR34" s="624"/>
      <c r="DS34" s="624"/>
      <c r="DT34" s="624"/>
      <c r="DU34" s="624"/>
      <c r="DV34" s="625"/>
      <c r="DW34" s="628">
        <v>20.6</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810985</v>
      </c>
      <c r="S35" s="624"/>
      <c r="T35" s="624"/>
      <c r="U35" s="624"/>
      <c r="V35" s="624"/>
      <c r="W35" s="624"/>
      <c r="X35" s="624"/>
      <c r="Y35" s="625"/>
      <c r="Z35" s="626">
        <v>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146864</v>
      </c>
      <c r="CS35" s="656"/>
      <c r="CT35" s="656"/>
      <c r="CU35" s="656"/>
      <c r="CV35" s="656"/>
      <c r="CW35" s="656"/>
      <c r="CX35" s="656"/>
      <c r="CY35" s="657"/>
      <c r="CZ35" s="628">
        <v>1.6</v>
      </c>
      <c r="DA35" s="653"/>
      <c r="DB35" s="653"/>
      <c r="DC35" s="658"/>
      <c r="DD35" s="632">
        <v>71792</v>
      </c>
      <c r="DE35" s="656"/>
      <c r="DF35" s="656"/>
      <c r="DG35" s="656"/>
      <c r="DH35" s="656"/>
      <c r="DI35" s="656"/>
      <c r="DJ35" s="656"/>
      <c r="DK35" s="657"/>
      <c r="DL35" s="632" t="s">
        <v>122</v>
      </c>
      <c r="DM35" s="656"/>
      <c r="DN35" s="656"/>
      <c r="DO35" s="656"/>
      <c r="DP35" s="656"/>
      <c r="DQ35" s="656"/>
      <c r="DR35" s="656"/>
      <c r="DS35" s="656"/>
      <c r="DT35" s="656"/>
      <c r="DU35" s="656"/>
      <c r="DV35" s="657"/>
      <c r="DW35" s="628" t="s">
        <v>122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462036</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873597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54830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1538556</v>
      </c>
      <c r="CS36" s="624"/>
      <c r="CT36" s="624"/>
      <c r="CU36" s="624"/>
      <c r="CV36" s="624"/>
      <c r="CW36" s="624"/>
      <c r="CX36" s="624"/>
      <c r="CY36" s="625"/>
      <c r="CZ36" s="628">
        <v>16.2</v>
      </c>
      <c r="DA36" s="653"/>
      <c r="DB36" s="653"/>
      <c r="DC36" s="658"/>
      <c r="DD36" s="632">
        <v>1095181</v>
      </c>
      <c r="DE36" s="624"/>
      <c r="DF36" s="624"/>
      <c r="DG36" s="624"/>
      <c r="DH36" s="624"/>
      <c r="DI36" s="624"/>
      <c r="DJ36" s="624"/>
      <c r="DK36" s="625"/>
      <c r="DL36" s="632">
        <v>817513</v>
      </c>
      <c r="DM36" s="624"/>
      <c r="DN36" s="624"/>
      <c r="DO36" s="624"/>
      <c r="DP36" s="624"/>
      <c r="DQ36" s="624"/>
      <c r="DR36" s="624"/>
      <c r="DS36" s="624"/>
      <c r="DT36" s="624"/>
      <c r="DU36" s="624"/>
      <c r="DV36" s="625"/>
      <c r="DW36" s="628">
        <v>18.100000000000001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231299</v>
      </c>
      <c r="S37" s="624"/>
      <c r="T37" s="624"/>
      <c r="U37" s="624"/>
      <c r="V37" s="624"/>
      <c r="W37" s="624"/>
      <c r="X37" s="624"/>
      <c r="Y37" s="625"/>
      <c r="Z37" s="626">
        <v>2.2999999999999998</v>
      </c>
      <c r="AA37" s="626"/>
      <c r="AB37" s="626"/>
      <c r="AC37" s="626"/>
      <c r="AD37" s="627">
        <v>363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132168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45630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424868</v>
      </c>
      <c r="CS37" s="656"/>
      <c r="CT37" s="656"/>
      <c r="CU37" s="656"/>
      <c r="CV37" s="656"/>
      <c r="CW37" s="656"/>
      <c r="CX37" s="656"/>
      <c r="CY37" s="657"/>
      <c r="CZ37" s="628">
        <v>4.5</v>
      </c>
      <c r="DA37" s="653"/>
      <c r="DB37" s="653"/>
      <c r="DC37" s="658"/>
      <c r="DD37" s="632">
        <v>424868</v>
      </c>
      <c r="DE37" s="656"/>
      <c r="DF37" s="656"/>
      <c r="DG37" s="656"/>
      <c r="DH37" s="656"/>
      <c r="DI37" s="656"/>
      <c r="DJ37" s="656"/>
      <c r="DK37" s="657"/>
      <c r="DL37" s="632">
        <v>424868</v>
      </c>
      <c r="DM37" s="656"/>
      <c r="DN37" s="656"/>
      <c r="DO37" s="656"/>
      <c r="DP37" s="656"/>
      <c r="DQ37" s="656"/>
      <c r="DR37" s="656"/>
      <c r="DS37" s="656"/>
      <c r="DT37" s="656"/>
      <c r="DU37" s="656"/>
      <c r="DV37" s="657"/>
      <c r="DW37" s="628">
        <v>9.4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465841</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4601</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1733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868996</v>
      </c>
      <c r="CS38" s="624"/>
      <c r="CT38" s="624"/>
      <c r="CU38" s="624"/>
      <c r="CV38" s="624"/>
      <c r="CW38" s="624"/>
      <c r="CX38" s="624"/>
      <c r="CY38" s="625"/>
      <c r="CZ38" s="628">
        <v>9.1999999999999993</v>
      </c>
      <c r="DA38" s="653"/>
      <c r="DB38" s="653"/>
      <c r="DC38" s="658"/>
      <c r="DD38" s="632">
        <v>647026</v>
      </c>
      <c r="DE38" s="624"/>
      <c r="DF38" s="624"/>
      <c r="DG38" s="624"/>
      <c r="DH38" s="624"/>
      <c r="DI38" s="624"/>
      <c r="DJ38" s="624"/>
      <c r="DK38" s="625"/>
      <c r="DL38" s="632">
        <v>596767</v>
      </c>
      <c r="DM38" s="624"/>
      <c r="DN38" s="624"/>
      <c r="DO38" s="624"/>
      <c r="DP38" s="624"/>
      <c r="DQ38" s="624"/>
      <c r="DR38" s="624"/>
      <c r="DS38" s="624"/>
      <c r="DT38" s="624"/>
      <c r="DU38" s="624"/>
      <c r="DV38" s="625"/>
      <c r="DW38" s="628">
        <v>13.2</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2415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69642</v>
      </c>
      <c r="CS39" s="656"/>
      <c r="CT39" s="656"/>
      <c r="CU39" s="656"/>
      <c r="CV39" s="656"/>
      <c r="CW39" s="656"/>
      <c r="CX39" s="656"/>
      <c r="CY39" s="657"/>
      <c r="CZ39" s="628">
        <v>0.7</v>
      </c>
      <c r="DA39" s="653"/>
      <c r="DB39" s="653"/>
      <c r="DC39" s="658"/>
      <c r="DD39" s="632">
        <v>57982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11441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73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100000</v>
      </c>
      <c r="CS40" s="624"/>
      <c r="CT40" s="624"/>
      <c r="CU40" s="624"/>
      <c r="CV40" s="624"/>
      <c r="CW40" s="624"/>
      <c r="CX40" s="624"/>
      <c r="CY40" s="625"/>
      <c r="CZ40" s="628">
        <v>1.1000000000000001</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10099183</v>
      </c>
      <c r="S41" s="696"/>
      <c r="T41" s="696"/>
      <c r="U41" s="696"/>
      <c r="V41" s="696"/>
      <c r="W41" s="696"/>
      <c r="X41" s="696"/>
      <c r="Y41" s="700"/>
      <c r="Z41" s="701">
        <v>100</v>
      </c>
      <c r="AA41" s="701"/>
      <c r="AB41" s="701"/>
      <c r="AC41" s="701"/>
      <c r="AD41" s="702">
        <v>4506211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152062</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5</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584766</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2336580</v>
      </c>
      <c r="CS42" s="656"/>
      <c r="CT42" s="656"/>
      <c r="CU42" s="656"/>
      <c r="CV42" s="656"/>
      <c r="CW42" s="656"/>
      <c r="CX42" s="656"/>
      <c r="CY42" s="657"/>
      <c r="CZ42" s="628">
        <v>24.7</v>
      </c>
      <c r="DA42" s="653"/>
      <c r="DB42" s="653"/>
      <c r="DC42" s="658"/>
      <c r="DD42" s="632">
        <v>399858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58517</v>
      </c>
      <c r="CS43" s="656"/>
      <c r="CT43" s="656"/>
      <c r="CU43" s="656"/>
      <c r="CV43" s="656"/>
      <c r="CW43" s="656"/>
      <c r="CX43" s="656"/>
      <c r="CY43" s="657"/>
      <c r="CZ43" s="628">
        <v>0.6</v>
      </c>
      <c r="DA43" s="653"/>
      <c r="DB43" s="653"/>
      <c r="DC43" s="658"/>
      <c r="DD43" s="632">
        <v>58517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2328356</v>
      </c>
      <c r="CS44" s="624"/>
      <c r="CT44" s="624"/>
      <c r="CU44" s="624"/>
      <c r="CV44" s="624"/>
      <c r="CW44" s="624"/>
      <c r="CX44" s="624"/>
      <c r="CY44" s="625"/>
      <c r="CZ44" s="628">
        <v>24.6</v>
      </c>
      <c r="DA44" s="629"/>
      <c r="DB44" s="629"/>
      <c r="DC44" s="635"/>
      <c r="DD44" s="632">
        <v>394682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1518211</v>
      </c>
      <c r="CS45" s="656"/>
      <c r="CT45" s="656"/>
      <c r="CU45" s="656"/>
      <c r="CV45" s="656"/>
      <c r="CW45" s="656"/>
      <c r="CX45" s="656"/>
      <c r="CY45" s="657"/>
      <c r="CZ45" s="628">
        <v>16</v>
      </c>
      <c r="DA45" s="653"/>
      <c r="DB45" s="653"/>
      <c r="DC45" s="658"/>
      <c r="DD45" s="632">
        <v>152580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793345</v>
      </c>
      <c r="CS46" s="624"/>
      <c r="CT46" s="624"/>
      <c r="CU46" s="624"/>
      <c r="CV46" s="624"/>
      <c r="CW46" s="624"/>
      <c r="CX46" s="624"/>
      <c r="CY46" s="625"/>
      <c r="CZ46" s="628">
        <v>8.4</v>
      </c>
      <c r="DA46" s="629"/>
      <c r="DB46" s="629"/>
      <c r="DC46" s="635"/>
      <c r="DD46" s="632">
        <v>232802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8224</v>
      </c>
      <c r="CS47" s="656"/>
      <c r="CT47" s="656"/>
      <c r="CU47" s="656"/>
      <c r="CV47" s="656"/>
      <c r="CW47" s="656"/>
      <c r="CX47" s="656"/>
      <c r="CY47" s="657"/>
      <c r="CZ47" s="628">
        <v>0.1</v>
      </c>
      <c r="DA47" s="653"/>
      <c r="DB47" s="653"/>
      <c r="DC47" s="658"/>
      <c r="DD47" s="632">
        <v>5176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9470681</v>
      </c>
      <c r="CS49" s="682"/>
      <c r="CT49" s="682"/>
      <c r="CU49" s="682"/>
      <c r="CV49" s="682"/>
      <c r="CW49" s="682"/>
      <c r="CX49" s="682"/>
      <c r="CY49" s="711"/>
      <c r="CZ49" s="703">
        <v>100</v>
      </c>
      <c r="DA49" s="712"/>
      <c r="DB49" s="712"/>
      <c r="DC49" s="713"/>
      <c r="DD49" s="714">
        <v>5389938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3iGWZ5IDebtwJ5x8wBb8wFaRkON/0WZ4RMxNF7Cg0sHdOjbuZFn+rF+zIcWzQrJKGZFSY+D8yU6wpU+zrV9fQ==" saltValue="bfrkU29mAi1xOoopqRXF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W8" sqref="CW8:DA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10099</v>
      </c>
      <c r="R7" s="753"/>
      <c r="S7" s="753"/>
      <c r="T7" s="753"/>
      <c r="U7" s="753"/>
      <c r="V7" s="753">
        <v>9471</v>
      </c>
      <c r="W7" s="753"/>
      <c r="X7" s="753"/>
      <c r="Y7" s="753"/>
      <c r="Z7" s="753"/>
      <c r="AA7" s="753">
        <v>628</v>
      </c>
      <c r="AB7" s="753"/>
      <c r="AC7" s="753"/>
      <c r="AD7" s="753"/>
      <c r="AE7" s="754"/>
      <c r="AF7" s="755">
        <v>469</v>
      </c>
      <c r="AG7" s="756"/>
      <c r="AH7" s="756"/>
      <c r="AI7" s="756"/>
      <c r="AJ7" s="757"/>
      <c r="AK7" s="758">
        <v>811</v>
      </c>
      <c r="AL7" s="759"/>
      <c r="AM7" s="759"/>
      <c r="AN7" s="759"/>
      <c r="AO7" s="759"/>
      <c r="AP7" s="759">
        <v>8960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568</v>
      </c>
      <c r="BT7" s="747"/>
      <c r="BU7" s="747"/>
      <c r="BV7" s="747"/>
      <c r="BW7" s="747"/>
      <c r="BX7" s="747"/>
      <c r="BY7" s="747"/>
      <c r="BZ7" s="747"/>
      <c r="CA7" s="747"/>
      <c r="CB7" s="747"/>
      <c r="CC7" s="747"/>
      <c r="CD7" s="747"/>
      <c r="CE7" s="747"/>
      <c r="CF7" s="747"/>
      <c r="CG7" s="762"/>
      <c r="CH7" s="743">
        <v>13</v>
      </c>
      <c r="CI7" s="744"/>
      <c r="CJ7" s="744"/>
      <c r="CK7" s="744"/>
      <c r="CL7" s="745"/>
      <c r="CM7" s="743">
        <v>148</v>
      </c>
      <c r="CN7" s="744"/>
      <c r="CO7" s="744"/>
      <c r="CP7" s="744"/>
      <c r="CQ7" s="745"/>
      <c r="CR7" s="743">
        <v>6</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569</v>
      </c>
      <c r="BT8" s="774"/>
      <c r="BU8" s="774"/>
      <c r="BV8" s="774"/>
      <c r="BW8" s="774"/>
      <c r="BX8" s="774"/>
      <c r="BY8" s="774"/>
      <c r="BZ8" s="774"/>
      <c r="CA8" s="774"/>
      <c r="CB8" s="774"/>
      <c r="CC8" s="774"/>
      <c r="CD8" s="774"/>
      <c r="CE8" s="774"/>
      <c r="CF8" s="774"/>
      <c r="CG8" s="775"/>
      <c r="CH8" s="776">
        <v>1</v>
      </c>
      <c r="CI8" s="777"/>
      <c r="CJ8" s="777"/>
      <c r="CK8" s="777"/>
      <c r="CL8" s="778"/>
      <c r="CM8" s="776">
        <v>16</v>
      </c>
      <c r="CN8" s="777"/>
      <c r="CO8" s="777"/>
      <c r="CP8" s="777"/>
      <c r="CQ8" s="778"/>
      <c r="CR8" s="776">
        <v>3</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469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1454</v>
      </c>
      <c r="R28" s="823"/>
      <c r="S28" s="823"/>
      <c r="T28" s="823"/>
      <c r="U28" s="823"/>
      <c r="V28" s="823">
        <v>1399</v>
      </c>
      <c r="W28" s="823"/>
      <c r="X28" s="823"/>
      <c r="Y28" s="823"/>
      <c r="Z28" s="823"/>
      <c r="AA28" s="823">
        <v>55</v>
      </c>
      <c r="AB28" s="823"/>
      <c r="AC28" s="823"/>
      <c r="AD28" s="823"/>
      <c r="AE28" s="824"/>
      <c r="AF28" s="825">
        <v>55</v>
      </c>
      <c r="AG28" s="823"/>
      <c r="AH28" s="823"/>
      <c r="AI28" s="823"/>
      <c r="AJ28" s="826"/>
      <c r="AK28" s="827">
        <v>188</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15</v>
      </c>
      <c r="R29" s="784"/>
      <c r="S29" s="784"/>
      <c r="T29" s="784"/>
      <c r="U29" s="784"/>
      <c r="V29" s="784">
        <v>15</v>
      </c>
      <c r="W29" s="784"/>
      <c r="X29" s="784"/>
      <c r="Y29" s="784"/>
      <c r="Z29" s="784"/>
      <c r="AA29" s="784" t="s">
        <v>554</v>
      </c>
      <c r="AB29" s="784"/>
      <c r="AC29" s="784"/>
      <c r="AD29" s="784"/>
      <c r="AE29" s="785"/>
      <c r="AF29" s="786" t="s">
        <v>122</v>
      </c>
      <c r="AG29" s="787"/>
      <c r="AH29" s="787"/>
      <c r="AI29" s="787"/>
      <c r="AJ29" s="788"/>
      <c r="AK29" s="834">
        <v>15</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2112</v>
      </c>
      <c r="R30" s="784"/>
      <c r="S30" s="784"/>
      <c r="T30" s="784"/>
      <c r="U30" s="784"/>
      <c r="V30" s="784">
        <v>2015</v>
      </c>
      <c r="W30" s="784"/>
      <c r="X30" s="784"/>
      <c r="Y30" s="784"/>
      <c r="Z30" s="784"/>
      <c r="AA30" s="784">
        <v>97</v>
      </c>
      <c r="AB30" s="784"/>
      <c r="AC30" s="784"/>
      <c r="AD30" s="784"/>
      <c r="AE30" s="785"/>
      <c r="AF30" s="786">
        <v>97</v>
      </c>
      <c r="AG30" s="787"/>
      <c r="AH30" s="787"/>
      <c r="AI30" s="787"/>
      <c r="AJ30" s="788"/>
      <c r="AK30" s="834">
        <v>325</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227</v>
      </c>
      <c r="R31" s="784"/>
      <c r="S31" s="784"/>
      <c r="T31" s="784"/>
      <c r="U31" s="784"/>
      <c r="V31" s="784">
        <v>219</v>
      </c>
      <c r="W31" s="784"/>
      <c r="X31" s="784"/>
      <c r="Y31" s="784"/>
      <c r="Z31" s="784"/>
      <c r="AA31" s="784">
        <v>8</v>
      </c>
      <c r="AB31" s="784"/>
      <c r="AC31" s="784"/>
      <c r="AD31" s="784"/>
      <c r="AE31" s="785"/>
      <c r="AF31" s="786">
        <v>8</v>
      </c>
      <c r="AG31" s="787"/>
      <c r="AH31" s="787"/>
      <c r="AI31" s="787"/>
      <c r="AJ31" s="788"/>
      <c r="AK31" s="834">
        <v>80</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251</v>
      </c>
      <c r="R32" s="784"/>
      <c r="S32" s="784"/>
      <c r="T32" s="784"/>
      <c r="U32" s="784"/>
      <c r="V32" s="784">
        <v>260</v>
      </c>
      <c r="W32" s="784"/>
      <c r="X32" s="784"/>
      <c r="Y32" s="784"/>
      <c r="Z32" s="784"/>
      <c r="AA32" s="784">
        <v>-9</v>
      </c>
      <c r="AB32" s="784"/>
      <c r="AC32" s="784"/>
      <c r="AD32" s="784"/>
      <c r="AE32" s="785"/>
      <c r="AF32" s="786">
        <v>284</v>
      </c>
      <c r="AG32" s="787"/>
      <c r="AH32" s="787"/>
      <c r="AI32" s="787"/>
      <c r="AJ32" s="788"/>
      <c r="AK32" s="834">
        <v>5</v>
      </c>
      <c r="AL32" s="830"/>
      <c r="AM32" s="830"/>
      <c r="AN32" s="830"/>
      <c r="AO32" s="830"/>
      <c r="AP32" s="830">
        <v>264</v>
      </c>
      <c r="AQ32" s="830"/>
      <c r="AR32" s="830"/>
      <c r="AS32" s="830"/>
      <c r="AT32" s="830"/>
      <c r="AU32" s="830" t="s">
        <v>554</v>
      </c>
      <c r="AV32" s="830"/>
      <c r="AW32" s="830"/>
      <c r="AX32" s="830"/>
      <c r="AY32" s="830"/>
      <c r="AZ32" s="831" t="s">
        <v>554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164</v>
      </c>
      <c r="R33" s="784"/>
      <c r="S33" s="784"/>
      <c r="T33" s="784"/>
      <c r="U33" s="784"/>
      <c r="V33" s="784">
        <v>164</v>
      </c>
      <c r="W33" s="784"/>
      <c r="X33" s="784"/>
      <c r="Y33" s="784"/>
      <c r="Z33" s="784"/>
      <c r="AA33" s="784" t="s">
        <v>554</v>
      </c>
      <c r="AB33" s="784"/>
      <c r="AC33" s="784"/>
      <c r="AD33" s="784"/>
      <c r="AE33" s="785"/>
      <c r="AF33" s="786">
        <v>529</v>
      </c>
      <c r="AG33" s="787"/>
      <c r="AH33" s="787"/>
      <c r="AI33" s="787"/>
      <c r="AJ33" s="788"/>
      <c r="AK33" s="834"/>
      <c r="AL33" s="830"/>
      <c r="AM33" s="830"/>
      <c r="AN33" s="830"/>
      <c r="AO33" s="830"/>
      <c r="AP33" s="830"/>
      <c r="AQ33" s="830"/>
      <c r="AR33" s="830"/>
      <c r="AS33" s="830"/>
      <c r="AT33" s="830"/>
      <c r="AU33" s="830"/>
      <c r="AV33" s="830"/>
      <c r="AW33" s="830"/>
      <c r="AX33" s="830"/>
      <c r="AY33" s="830"/>
      <c r="AZ33" s="831" t="s">
        <v>554</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555</v>
      </c>
      <c r="C68" s="870"/>
      <c r="D68" s="870"/>
      <c r="E68" s="870"/>
      <c r="F68" s="870"/>
      <c r="G68" s="870"/>
      <c r="H68" s="870"/>
      <c r="I68" s="870"/>
      <c r="J68" s="870"/>
      <c r="K68" s="870"/>
      <c r="L68" s="870"/>
      <c r="M68" s="870"/>
      <c r="N68" s="870"/>
      <c r="O68" s="870"/>
      <c r="P68" s="871"/>
      <c r="Q68" s="872">
        <v>8445</v>
      </c>
      <c r="R68" s="866"/>
      <c r="S68" s="866"/>
      <c r="T68" s="866"/>
      <c r="U68" s="866"/>
      <c r="V68" s="866">
        <v>6617</v>
      </c>
      <c r="W68" s="866"/>
      <c r="X68" s="866"/>
      <c r="Y68" s="866"/>
      <c r="Z68" s="866"/>
      <c r="AA68" s="866">
        <v>1828</v>
      </c>
      <c r="AB68" s="866"/>
      <c r="AC68" s="866"/>
      <c r="AD68" s="866"/>
      <c r="AE68" s="866"/>
      <c r="AF68" s="866"/>
      <c r="AG68" s="866"/>
      <c r="AH68" s="866"/>
      <c r="AI68" s="866"/>
      <c r="AJ68" s="866"/>
      <c r="AK68" s="866">
        <v>14</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556</v>
      </c>
      <c r="C69" s="874"/>
      <c r="D69" s="874"/>
      <c r="E69" s="874"/>
      <c r="F69" s="874"/>
      <c r="G69" s="874"/>
      <c r="H69" s="874"/>
      <c r="I69" s="874"/>
      <c r="J69" s="874"/>
      <c r="K69" s="874"/>
      <c r="L69" s="874"/>
      <c r="M69" s="874"/>
      <c r="N69" s="874"/>
      <c r="O69" s="874"/>
      <c r="P69" s="875"/>
      <c r="Q69" s="876">
        <v>1514</v>
      </c>
      <c r="R69" s="830"/>
      <c r="S69" s="830"/>
      <c r="T69" s="830"/>
      <c r="U69" s="830"/>
      <c r="V69" s="830">
        <v>1513</v>
      </c>
      <c r="W69" s="830"/>
      <c r="X69" s="830"/>
      <c r="Y69" s="830"/>
      <c r="Z69" s="830"/>
      <c r="AA69" s="830">
        <v>1</v>
      </c>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557</v>
      </c>
      <c r="C70" s="874"/>
      <c r="D70" s="874"/>
      <c r="E70" s="874"/>
      <c r="F70" s="874"/>
      <c r="G70" s="874"/>
      <c r="H70" s="874"/>
      <c r="I70" s="874"/>
      <c r="J70" s="874"/>
      <c r="K70" s="874"/>
      <c r="L70" s="874"/>
      <c r="M70" s="874"/>
      <c r="N70" s="874"/>
      <c r="O70" s="874"/>
      <c r="P70" s="875"/>
      <c r="Q70" s="876">
        <v>2</v>
      </c>
      <c r="R70" s="830"/>
      <c r="S70" s="830"/>
      <c r="T70" s="830"/>
      <c r="U70" s="830"/>
      <c r="V70" s="830">
        <v>0</v>
      </c>
      <c r="W70" s="830"/>
      <c r="X70" s="830"/>
      <c r="Y70" s="830"/>
      <c r="Z70" s="830"/>
      <c r="AA70" s="830">
        <v>2</v>
      </c>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558</v>
      </c>
      <c r="C71" s="874"/>
      <c r="D71" s="874"/>
      <c r="E71" s="874"/>
      <c r="F71" s="874"/>
      <c r="G71" s="874"/>
      <c r="H71" s="874"/>
      <c r="I71" s="874"/>
      <c r="J71" s="874"/>
      <c r="K71" s="874"/>
      <c r="L71" s="874"/>
      <c r="M71" s="874"/>
      <c r="N71" s="874"/>
      <c r="O71" s="874"/>
      <c r="P71" s="875"/>
      <c r="Q71" s="876">
        <v>53</v>
      </c>
      <c r="R71" s="830"/>
      <c r="S71" s="830"/>
      <c r="T71" s="830"/>
      <c r="U71" s="830"/>
      <c r="V71" s="830">
        <v>29</v>
      </c>
      <c r="W71" s="830"/>
      <c r="X71" s="830"/>
      <c r="Y71" s="830"/>
      <c r="Z71" s="830"/>
      <c r="AA71" s="830">
        <v>24</v>
      </c>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559</v>
      </c>
      <c r="C72" s="874"/>
      <c r="D72" s="874"/>
      <c r="E72" s="874"/>
      <c r="F72" s="874"/>
      <c r="G72" s="874"/>
      <c r="H72" s="874"/>
      <c r="I72" s="874"/>
      <c r="J72" s="874"/>
      <c r="K72" s="874"/>
      <c r="L72" s="874"/>
      <c r="M72" s="874"/>
      <c r="N72" s="874"/>
      <c r="O72" s="874"/>
      <c r="P72" s="875"/>
      <c r="Q72" s="876">
        <v>43</v>
      </c>
      <c r="R72" s="830"/>
      <c r="S72" s="830"/>
      <c r="T72" s="830"/>
      <c r="U72" s="830"/>
      <c r="V72" s="830">
        <v>42</v>
      </c>
      <c r="W72" s="830"/>
      <c r="X72" s="830"/>
      <c r="Y72" s="830"/>
      <c r="Z72" s="830"/>
      <c r="AA72" s="830">
        <v>1</v>
      </c>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560</v>
      </c>
      <c r="C73" s="874"/>
      <c r="D73" s="874"/>
      <c r="E73" s="874"/>
      <c r="F73" s="874"/>
      <c r="G73" s="874"/>
      <c r="H73" s="874"/>
      <c r="I73" s="874"/>
      <c r="J73" s="874"/>
      <c r="K73" s="874"/>
      <c r="L73" s="874"/>
      <c r="M73" s="874"/>
      <c r="N73" s="874"/>
      <c r="O73" s="874"/>
      <c r="P73" s="875"/>
      <c r="Q73" s="876">
        <v>4106</v>
      </c>
      <c r="R73" s="830"/>
      <c r="S73" s="830"/>
      <c r="T73" s="830"/>
      <c r="U73" s="830"/>
      <c r="V73" s="830">
        <v>3873</v>
      </c>
      <c r="W73" s="830"/>
      <c r="X73" s="830"/>
      <c r="Y73" s="830"/>
      <c r="Z73" s="830"/>
      <c r="AA73" s="830">
        <v>233</v>
      </c>
      <c r="AB73" s="830"/>
      <c r="AC73" s="830"/>
      <c r="AD73" s="830"/>
      <c r="AE73" s="830"/>
      <c r="AF73" s="830">
        <v>5993</v>
      </c>
      <c r="AG73" s="830"/>
      <c r="AH73" s="830"/>
      <c r="AI73" s="830"/>
      <c r="AJ73" s="830"/>
      <c r="AK73" s="830"/>
      <c r="AL73" s="830"/>
      <c r="AM73" s="830"/>
      <c r="AN73" s="830"/>
      <c r="AO73" s="830"/>
      <c r="AP73" s="830">
        <v>7123</v>
      </c>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561</v>
      </c>
      <c r="C74" s="874"/>
      <c r="D74" s="874"/>
      <c r="E74" s="874"/>
      <c r="F74" s="874"/>
      <c r="G74" s="874"/>
      <c r="H74" s="874"/>
      <c r="I74" s="874"/>
      <c r="J74" s="874"/>
      <c r="K74" s="874"/>
      <c r="L74" s="874"/>
      <c r="M74" s="874"/>
      <c r="N74" s="874"/>
      <c r="O74" s="874"/>
      <c r="P74" s="875"/>
      <c r="Q74" s="876">
        <v>225</v>
      </c>
      <c r="R74" s="830"/>
      <c r="S74" s="830"/>
      <c r="T74" s="830"/>
      <c r="U74" s="830"/>
      <c r="V74" s="830">
        <v>191</v>
      </c>
      <c r="W74" s="830"/>
      <c r="X74" s="830"/>
      <c r="Y74" s="830"/>
      <c r="Z74" s="830"/>
      <c r="AA74" s="830">
        <v>35</v>
      </c>
      <c r="AB74" s="830"/>
      <c r="AC74" s="830"/>
      <c r="AD74" s="830"/>
      <c r="AE74" s="830"/>
      <c r="AF74" s="830">
        <v>35</v>
      </c>
      <c r="AG74" s="830"/>
      <c r="AH74" s="830"/>
      <c r="AI74" s="830"/>
      <c r="AJ74" s="830"/>
      <c r="AK74" s="830">
        <v>10</v>
      </c>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562</v>
      </c>
      <c r="C75" s="874"/>
      <c r="D75" s="874"/>
      <c r="E75" s="874"/>
      <c r="F75" s="874"/>
      <c r="G75" s="874"/>
      <c r="H75" s="874"/>
      <c r="I75" s="874"/>
      <c r="J75" s="874"/>
      <c r="K75" s="874"/>
      <c r="L75" s="874"/>
      <c r="M75" s="874"/>
      <c r="N75" s="874"/>
      <c r="O75" s="874"/>
      <c r="P75" s="875"/>
      <c r="Q75" s="877">
        <v>997</v>
      </c>
      <c r="R75" s="878"/>
      <c r="S75" s="878"/>
      <c r="T75" s="878"/>
      <c r="U75" s="834"/>
      <c r="V75" s="879">
        <v>947</v>
      </c>
      <c r="W75" s="878"/>
      <c r="X75" s="878"/>
      <c r="Y75" s="878"/>
      <c r="Z75" s="834"/>
      <c r="AA75" s="879">
        <v>50</v>
      </c>
      <c r="AB75" s="878"/>
      <c r="AC75" s="878"/>
      <c r="AD75" s="878"/>
      <c r="AE75" s="834"/>
      <c r="AF75" s="879">
        <v>50</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563</v>
      </c>
      <c r="C76" s="874"/>
      <c r="D76" s="874"/>
      <c r="E76" s="874"/>
      <c r="F76" s="874"/>
      <c r="G76" s="874"/>
      <c r="H76" s="874"/>
      <c r="I76" s="874"/>
      <c r="J76" s="874"/>
      <c r="K76" s="874"/>
      <c r="L76" s="874"/>
      <c r="M76" s="874"/>
      <c r="N76" s="874"/>
      <c r="O76" s="874"/>
      <c r="P76" s="875"/>
      <c r="Q76" s="877">
        <v>259339</v>
      </c>
      <c r="R76" s="878"/>
      <c r="S76" s="878"/>
      <c r="T76" s="878"/>
      <c r="U76" s="834"/>
      <c r="V76" s="879">
        <v>254515</v>
      </c>
      <c r="W76" s="878"/>
      <c r="X76" s="878"/>
      <c r="Y76" s="878"/>
      <c r="Z76" s="834"/>
      <c r="AA76" s="879">
        <v>4824</v>
      </c>
      <c r="AB76" s="878"/>
      <c r="AC76" s="878"/>
      <c r="AD76" s="878"/>
      <c r="AE76" s="834"/>
      <c r="AF76" s="879">
        <v>4824</v>
      </c>
      <c r="AG76" s="878"/>
      <c r="AH76" s="878"/>
      <c r="AI76" s="878"/>
      <c r="AJ76" s="834"/>
      <c r="AK76" s="879">
        <v>1141</v>
      </c>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564</v>
      </c>
      <c r="C77" s="874"/>
      <c r="D77" s="874"/>
      <c r="E77" s="874"/>
      <c r="F77" s="874"/>
      <c r="G77" s="874"/>
      <c r="H77" s="874"/>
      <c r="I77" s="874"/>
      <c r="J77" s="874"/>
      <c r="K77" s="874"/>
      <c r="L77" s="874"/>
      <c r="M77" s="874"/>
      <c r="N77" s="874"/>
      <c r="O77" s="874"/>
      <c r="P77" s="875"/>
      <c r="Q77" s="877">
        <v>2428</v>
      </c>
      <c r="R77" s="878"/>
      <c r="S77" s="878"/>
      <c r="T77" s="878"/>
      <c r="U77" s="834"/>
      <c r="V77" s="879">
        <v>2316</v>
      </c>
      <c r="W77" s="878"/>
      <c r="X77" s="878"/>
      <c r="Y77" s="878"/>
      <c r="Z77" s="834"/>
      <c r="AA77" s="879">
        <v>112</v>
      </c>
      <c r="AB77" s="878"/>
      <c r="AC77" s="878"/>
      <c r="AD77" s="878"/>
      <c r="AE77" s="834"/>
      <c r="AF77" s="879">
        <v>36</v>
      </c>
      <c r="AG77" s="878"/>
      <c r="AH77" s="878"/>
      <c r="AI77" s="878"/>
      <c r="AJ77" s="834"/>
      <c r="AK77" s="879">
        <v>107</v>
      </c>
      <c r="AL77" s="878"/>
      <c r="AM77" s="878"/>
      <c r="AN77" s="878"/>
      <c r="AO77" s="834"/>
      <c r="AP77" s="879">
        <v>1569</v>
      </c>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565</v>
      </c>
      <c r="C78" s="874"/>
      <c r="D78" s="874"/>
      <c r="E78" s="874"/>
      <c r="F78" s="874"/>
      <c r="G78" s="874"/>
      <c r="H78" s="874"/>
      <c r="I78" s="874"/>
      <c r="J78" s="874"/>
      <c r="K78" s="874"/>
      <c r="L78" s="874"/>
      <c r="M78" s="874"/>
      <c r="N78" s="874"/>
      <c r="O78" s="874"/>
      <c r="P78" s="875"/>
      <c r="Q78" s="876">
        <v>58</v>
      </c>
      <c r="R78" s="830"/>
      <c r="S78" s="830"/>
      <c r="T78" s="830"/>
      <c r="U78" s="830"/>
      <c r="V78" s="830">
        <v>57</v>
      </c>
      <c r="W78" s="830"/>
      <c r="X78" s="830"/>
      <c r="Y78" s="830"/>
      <c r="Z78" s="830"/>
      <c r="AA78" s="830">
        <v>1</v>
      </c>
      <c r="AB78" s="830"/>
      <c r="AC78" s="830"/>
      <c r="AD78" s="830"/>
      <c r="AE78" s="830"/>
      <c r="AF78" s="830">
        <v>1</v>
      </c>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566</v>
      </c>
      <c r="C79" s="874"/>
      <c r="D79" s="874"/>
      <c r="E79" s="874"/>
      <c r="F79" s="874"/>
      <c r="G79" s="874"/>
      <c r="H79" s="874"/>
      <c r="I79" s="874"/>
      <c r="J79" s="874"/>
      <c r="K79" s="874"/>
      <c r="L79" s="874"/>
      <c r="M79" s="874"/>
      <c r="N79" s="874"/>
      <c r="O79" s="874"/>
      <c r="P79" s="875"/>
      <c r="Q79" s="876">
        <v>217</v>
      </c>
      <c r="R79" s="830"/>
      <c r="S79" s="830"/>
      <c r="T79" s="830"/>
      <c r="U79" s="830"/>
      <c r="V79" s="830">
        <v>214</v>
      </c>
      <c r="W79" s="830"/>
      <c r="X79" s="830"/>
      <c r="Y79" s="830"/>
      <c r="Z79" s="830"/>
      <c r="AA79" s="830">
        <v>2</v>
      </c>
      <c r="AB79" s="830"/>
      <c r="AC79" s="830"/>
      <c r="AD79" s="830"/>
      <c r="AE79" s="830"/>
      <c r="AF79" s="830">
        <v>2</v>
      </c>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567</v>
      </c>
      <c r="C80" s="874"/>
      <c r="D80" s="874"/>
      <c r="E80" s="874"/>
      <c r="F80" s="874"/>
      <c r="G80" s="874"/>
      <c r="H80" s="874"/>
      <c r="I80" s="874"/>
      <c r="J80" s="874"/>
      <c r="K80" s="874"/>
      <c r="L80" s="874"/>
      <c r="M80" s="874"/>
      <c r="N80" s="874"/>
      <c r="O80" s="874"/>
      <c r="P80" s="875"/>
      <c r="Q80" s="876">
        <v>695</v>
      </c>
      <c r="R80" s="830"/>
      <c r="S80" s="830"/>
      <c r="T80" s="830"/>
      <c r="U80" s="830"/>
      <c r="V80" s="830">
        <v>690</v>
      </c>
      <c r="W80" s="830"/>
      <c r="X80" s="830"/>
      <c r="Y80" s="830"/>
      <c r="Z80" s="830"/>
      <c r="AA80" s="830">
        <v>5</v>
      </c>
      <c r="AB80" s="830"/>
      <c r="AC80" s="830"/>
      <c r="AD80" s="830"/>
      <c r="AE80" s="830"/>
      <c r="AF80" s="830">
        <v>5</v>
      </c>
      <c r="AG80" s="830"/>
      <c r="AH80" s="830"/>
      <c r="AI80" s="830"/>
      <c r="AJ80" s="830"/>
      <c r="AK80" s="830">
        <v>25</v>
      </c>
      <c r="AL80" s="830"/>
      <c r="AM80" s="830"/>
      <c r="AN80" s="830"/>
      <c r="AO80" s="830"/>
      <c r="AP80" s="830">
        <v>82</v>
      </c>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680748</v>
      </c>
      <c r="AB110" s="900"/>
      <c r="AC110" s="900"/>
      <c r="AD110" s="900"/>
      <c r="AE110" s="901"/>
      <c r="AF110" s="902">
        <v>694076</v>
      </c>
      <c r="AG110" s="900"/>
      <c r="AH110" s="900"/>
      <c r="AI110" s="900"/>
      <c r="AJ110" s="901"/>
      <c r="AK110" s="902">
        <v>709208</v>
      </c>
      <c r="AL110" s="900"/>
      <c r="AM110" s="900"/>
      <c r="AN110" s="900"/>
      <c r="AO110" s="901"/>
      <c r="AP110" s="903">
        <v>18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8985868</v>
      </c>
      <c r="BR110" s="931"/>
      <c r="BS110" s="931"/>
      <c r="BT110" s="931"/>
      <c r="BU110" s="931"/>
      <c r="BV110" s="931">
        <v>9158559</v>
      </c>
      <c r="BW110" s="931"/>
      <c r="BX110" s="931"/>
      <c r="BY110" s="931"/>
      <c r="BZ110" s="931"/>
      <c r="CA110" s="931">
        <v>8960037</v>
      </c>
      <c r="CB110" s="931"/>
      <c r="CC110" s="931"/>
      <c r="CD110" s="931"/>
      <c r="CE110" s="931"/>
      <c r="CF110" s="944">
        <v>228</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57433</v>
      </c>
      <c r="BR112" s="926"/>
      <c r="BS112" s="926"/>
      <c r="BT112" s="926"/>
      <c r="BU112" s="926"/>
      <c r="BV112" s="926">
        <v>14685</v>
      </c>
      <c r="BW112" s="926"/>
      <c r="BX112" s="926"/>
      <c r="BY112" s="926"/>
      <c r="BZ112" s="926"/>
      <c r="CA112" s="926">
        <v>12427</v>
      </c>
      <c r="CB112" s="926"/>
      <c r="CC112" s="926"/>
      <c r="CD112" s="926"/>
      <c r="CE112" s="926"/>
      <c r="CF112" s="920">
        <v>0.3</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1145</v>
      </c>
      <c r="AB113" s="938"/>
      <c r="AC113" s="938"/>
      <c r="AD113" s="938"/>
      <c r="AE113" s="939"/>
      <c r="AF113" s="940">
        <v>2673</v>
      </c>
      <c r="AG113" s="938"/>
      <c r="AH113" s="938"/>
      <c r="AI113" s="938"/>
      <c r="AJ113" s="939"/>
      <c r="AK113" s="940">
        <v>829</v>
      </c>
      <c r="AL113" s="938"/>
      <c r="AM113" s="938"/>
      <c r="AN113" s="938"/>
      <c r="AO113" s="939"/>
      <c r="AP113" s="941">
        <v>0</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233414</v>
      </c>
      <c r="BR113" s="926"/>
      <c r="BS113" s="926"/>
      <c r="BT113" s="926"/>
      <c r="BU113" s="926"/>
      <c r="BV113" s="926">
        <v>223384</v>
      </c>
      <c r="BW113" s="926"/>
      <c r="BX113" s="926"/>
      <c r="BY113" s="926"/>
      <c r="BZ113" s="926"/>
      <c r="CA113" s="926">
        <v>263783</v>
      </c>
      <c r="CB113" s="926"/>
      <c r="CC113" s="926"/>
      <c r="CD113" s="926"/>
      <c r="CE113" s="926"/>
      <c r="CF113" s="920">
        <v>6.7</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36294</v>
      </c>
      <c r="AB114" s="959"/>
      <c r="AC114" s="959"/>
      <c r="AD114" s="959"/>
      <c r="AE114" s="960"/>
      <c r="AF114" s="961">
        <v>39424</v>
      </c>
      <c r="AG114" s="959"/>
      <c r="AH114" s="959"/>
      <c r="AI114" s="959"/>
      <c r="AJ114" s="960"/>
      <c r="AK114" s="961">
        <v>41318</v>
      </c>
      <c r="AL114" s="959"/>
      <c r="AM114" s="959"/>
      <c r="AN114" s="959"/>
      <c r="AO114" s="960"/>
      <c r="AP114" s="962">
        <v>1.1000000000000001</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760292</v>
      </c>
      <c r="BR114" s="926"/>
      <c r="BS114" s="926"/>
      <c r="BT114" s="926"/>
      <c r="BU114" s="926"/>
      <c r="BV114" s="926">
        <v>760826</v>
      </c>
      <c r="BW114" s="926"/>
      <c r="BX114" s="926"/>
      <c r="BY114" s="926"/>
      <c r="BZ114" s="926"/>
      <c r="CA114" s="926">
        <v>739528</v>
      </c>
      <c r="CB114" s="926"/>
      <c r="CC114" s="926"/>
      <c r="CD114" s="926"/>
      <c r="CE114" s="926"/>
      <c r="CF114" s="920">
        <v>18.8</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718187</v>
      </c>
      <c r="AB117" s="979"/>
      <c r="AC117" s="979"/>
      <c r="AD117" s="979"/>
      <c r="AE117" s="980"/>
      <c r="AF117" s="981">
        <v>736173</v>
      </c>
      <c r="AG117" s="979"/>
      <c r="AH117" s="979"/>
      <c r="AI117" s="979"/>
      <c r="AJ117" s="980"/>
      <c r="AK117" s="981">
        <v>751355</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10037007</v>
      </c>
      <c r="BR119" s="1000"/>
      <c r="BS119" s="1000"/>
      <c r="BT119" s="1000"/>
      <c r="BU119" s="1000"/>
      <c r="BV119" s="1000">
        <v>10157454</v>
      </c>
      <c r="BW119" s="1000"/>
      <c r="BX119" s="1000"/>
      <c r="BY119" s="1000"/>
      <c r="BZ119" s="1000"/>
      <c r="CA119" s="1000">
        <v>9975775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3412143</v>
      </c>
      <c r="BR120" s="931"/>
      <c r="BS120" s="931"/>
      <c r="BT120" s="931"/>
      <c r="BU120" s="931"/>
      <c r="BV120" s="931">
        <v>3552400</v>
      </c>
      <c r="BW120" s="931"/>
      <c r="BX120" s="931"/>
      <c r="BY120" s="931"/>
      <c r="BZ120" s="931"/>
      <c r="CA120" s="931">
        <v>3241530</v>
      </c>
      <c r="CB120" s="931"/>
      <c r="CC120" s="931"/>
      <c r="CD120" s="931"/>
      <c r="CE120" s="931"/>
      <c r="CF120" s="944">
        <v>82.5</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57433</v>
      </c>
      <c r="DH120" s="931"/>
      <c r="DI120" s="931"/>
      <c r="DJ120" s="931"/>
      <c r="DK120" s="931"/>
      <c r="DL120" s="931">
        <v>14685</v>
      </c>
      <c r="DM120" s="931"/>
      <c r="DN120" s="931"/>
      <c r="DO120" s="931"/>
      <c r="DP120" s="931"/>
      <c r="DQ120" s="931">
        <v>12427</v>
      </c>
      <c r="DR120" s="931"/>
      <c r="DS120" s="931"/>
      <c r="DT120" s="931"/>
      <c r="DU120" s="931"/>
      <c r="DV120" s="932">
        <v>0.3</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14180</v>
      </c>
      <c r="BR121" s="926"/>
      <c r="BS121" s="926"/>
      <c r="BT121" s="926"/>
      <c r="BU121" s="926"/>
      <c r="BV121" s="926">
        <v>7098</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6762017</v>
      </c>
      <c r="BR122" s="1000"/>
      <c r="BS122" s="1000"/>
      <c r="BT122" s="1000"/>
      <c r="BU122" s="1000"/>
      <c r="BV122" s="1000">
        <v>6731561</v>
      </c>
      <c r="BW122" s="1000"/>
      <c r="BX122" s="1000"/>
      <c r="BY122" s="1000"/>
      <c r="BZ122" s="1000"/>
      <c r="CA122" s="1000">
        <v>7200018</v>
      </c>
      <c r="CB122" s="1000"/>
      <c r="CC122" s="1000"/>
      <c r="CD122" s="1000"/>
      <c r="CE122" s="1000"/>
      <c r="CF122" s="1017">
        <v>183.2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10188340</v>
      </c>
      <c r="BR123" s="1064"/>
      <c r="BS123" s="1064"/>
      <c r="BT123" s="1064"/>
      <c r="BU123" s="1064"/>
      <c r="BV123" s="1064">
        <v>10291059</v>
      </c>
      <c r="BW123" s="1064"/>
      <c r="BX123" s="1064"/>
      <c r="BY123" s="1064"/>
      <c r="BZ123" s="1064"/>
      <c r="CA123" s="1064">
        <v>10441548</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12420</v>
      </c>
      <c r="AB128" s="1046"/>
      <c r="AC128" s="1046"/>
      <c r="AD128" s="1046"/>
      <c r="AE128" s="1047"/>
      <c r="AF128" s="1048">
        <v>12406</v>
      </c>
      <c r="AG128" s="1046"/>
      <c r="AH128" s="1046"/>
      <c r="AI128" s="1046"/>
      <c r="AJ128" s="1047"/>
      <c r="AK128" s="1048">
        <v>12407</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4545813</v>
      </c>
      <c r="AB129" s="959"/>
      <c r="AC129" s="959"/>
      <c r="AD129" s="959"/>
      <c r="AE129" s="960"/>
      <c r="AF129" s="961">
        <v>4482396</v>
      </c>
      <c r="AG129" s="959"/>
      <c r="AH129" s="959"/>
      <c r="AI129" s="959"/>
      <c r="AJ129" s="960"/>
      <c r="AK129" s="961">
        <v>4488066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521581</v>
      </c>
      <c r="AB130" s="959"/>
      <c r="AC130" s="959"/>
      <c r="AD130" s="959"/>
      <c r="AE130" s="960"/>
      <c r="AF130" s="961">
        <v>561868</v>
      </c>
      <c r="AG130" s="959"/>
      <c r="AH130" s="959"/>
      <c r="AI130" s="959"/>
      <c r="AJ130" s="960"/>
      <c r="AK130" s="961">
        <v>558462</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4.4000000000000004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4024232</v>
      </c>
      <c r="AB131" s="986"/>
      <c r="AC131" s="986"/>
      <c r="AD131" s="986"/>
      <c r="AE131" s="987"/>
      <c r="AF131" s="985">
        <v>3920528</v>
      </c>
      <c r="AG131" s="986"/>
      <c r="AH131" s="986"/>
      <c r="AI131" s="986"/>
      <c r="AJ131" s="987"/>
      <c r="AK131" s="985">
        <v>3929604</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4.5769229999999999</v>
      </c>
      <c r="AB132" s="1097"/>
      <c r="AC132" s="1097"/>
      <c r="AD132" s="1097"/>
      <c r="AE132" s="1098"/>
      <c r="AF132" s="1099">
        <v>4.1295203100000002</v>
      </c>
      <c r="AG132" s="1097"/>
      <c r="AH132" s="1097"/>
      <c r="AI132" s="1097"/>
      <c r="AJ132" s="1098"/>
      <c r="AK132" s="1099">
        <v>4.5929818879999997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4.4000000000000004</v>
      </c>
      <c r="AB133" s="1080"/>
      <c r="AC133" s="1080"/>
      <c r="AD133" s="1080"/>
      <c r="AE133" s="1081"/>
      <c r="AF133" s="1079">
        <v>4.2</v>
      </c>
      <c r="AG133" s="1080"/>
      <c r="AH133" s="1080"/>
      <c r="AI133" s="1080"/>
      <c r="AJ133" s="1081"/>
      <c r="AK133" s="1079">
        <v>4.4000000000000004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ZiDUMzo5h2o+T9EB/NJfWHLYycjF7ir3P+nTwzIvCA+Pyc0ZzLu5lgv1b6Ui8GvQxYh+uFG3d5uXO4GP5kBrg==" saltValue="9ifpApcISaBeIb075wIf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1" zoomScale="90" zoomScaleNormal="85" zoomScaleSheetLayoutView="90" workbookViewId="0">
      <selection activeCell="BB53" sqref="BB5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ncuqL/ohRMQiUjBS+ylTbYrL+qGTnSL38HhhcI5M9oYNkYhxnH3IDPeK4mlKO3aCpgM7SNNa/ZsYcSS37bL/Q==" saltValue="xonC1WuPNMIJmCskBNTU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COfZ0Cmq2Q04HW+xkWvLrnnYsB1dEgqsuz1aO0bR1XkAL/4STdEQEKgvtHorh9D7HJXzNOMuwGp35uSGQMBNQ==" saltValue="6VonC2v9kiRM9AY19MFha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14" sqref="AK14:AN1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1126232</v>
      </c>
      <c r="AP9" s="269">
        <v>98688</v>
      </c>
      <c r="AQ9" s="270">
        <v>118131</v>
      </c>
      <c r="AR9" s="271">
        <v>-16.5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213706</v>
      </c>
      <c r="AP10" s="272">
        <v>18726</v>
      </c>
      <c r="AQ10" s="273">
        <v>19338</v>
      </c>
      <c r="AR10" s="274">
        <v>-3.2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1486</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61019</v>
      </c>
      <c r="AP13" s="272">
        <v>5347</v>
      </c>
      <c r="AQ13" s="273">
        <v>4880</v>
      </c>
      <c r="AR13" s="274">
        <v>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58517</v>
      </c>
      <c r="AP14" s="272">
        <v>5128</v>
      </c>
      <c r="AQ14" s="273">
        <v>1912</v>
      </c>
      <c r="AR14" s="274">
        <v>168.2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-75025</v>
      </c>
      <c r="AP15" s="272">
        <v>-6574</v>
      </c>
      <c r="AQ15" s="273">
        <v>-7094</v>
      </c>
      <c r="AR15" s="274">
        <v>-7.3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1384449</v>
      </c>
      <c r="AP16" s="272">
        <v>121315</v>
      </c>
      <c r="AQ16" s="273">
        <v>138653</v>
      </c>
      <c r="AR16" s="274">
        <v>-12.5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10.08</v>
      </c>
      <c r="AP21" s="286">
        <v>11.03</v>
      </c>
      <c r="AQ21" s="287">
        <v>-0.95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v>
      </c>
      <c r="AP22" s="291">
        <v>96.9</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709208</v>
      </c>
      <c r="AP32" s="300">
        <v>62146</v>
      </c>
      <c r="AQ32" s="301">
        <v>59716</v>
      </c>
      <c r="AR32" s="302">
        <v>4.0999999999999996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829</v>
      </c>
      <c r="AP35" s="300">
        <v>73</v>
      </c>
      <c r="AQ35" s="301">
        <v>21226</v>
      </c>
      <c r="AR35" s="302">
        <v>-99.7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41318</v>
      </c>
      <c r="AP36" s="300">
        <v>3621</v>
      </c>
      <c r="AQ36" s="301">
        <v>5622</v>
      </c>
      <c r="AR36" s="302">
        <v>-35.6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447</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23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-12407</v>
      </c>
      <c r="AP39" s="300">
        <v>-1087</v>
      </c>
      <c r="AQ39" s="301">
        <v>-1646</v>
      </c>
      <c r="AR39" s="302">
        <v>-34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-558462</v>
      </c>
      <c r="AP40" s="300">
        <v>-48936</v>
      </c>
      <c r="AQ40" s="301">
        <v>-57881</v>
      </c>
      <c r="AR40" s="302">
        <v>-15.5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180486</v>
      </c>
      <c r="AP41" s="300">
        <v>15815</v>
      </c>
      <c r="AQ41" s="301">
        <v>27507</v>
      </c>
      <c r="AR41" s="302">
        <v>-42.5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2154829</v>
      </c>
      <c r="AN51" s="322">
        <v>170585</v>
      </c>
      <c r="AO51" s="323">
        <v>-17.3</v>
      </c>
      <c r="AP51" s="324">
        <v>94796</v>
      </c>
      <c r="AQ51" s="325">
        <v>1.4</v>
      </c>
      <c r="AR51" s="326">
        <v>-18.7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520816</v>
      </c>
      <c r="AN52" s="330">
        <v>41230</v>
      </c>
      <c r="AO52" s="331">
        <v>-7.8</v>
      </c>
      <c r="AP52" s="332">
        <v>55781</v>
      </c>
      <c r="AQ52" s="333">
        <v>4.5999999999999996</v>
      </c>
      <c r="AR52" s="334">
        <v>-12.4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2040842</v>
      </c>
      <c r="AN53" s="322">
        <v>165291</v>
      </c>
      <c r="AO53" s="323">
        <v>-3.1</v>
      </c>
      <c r="AP53" s="324">
        <v>85942</v>
      </c>
      <c r="AQ53" s="325">
        <v>-9.3000000000000007</v>
      </c>
      <c r="AR53" s="326">
        <v>6.2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810260</v>
      </c>
      <c r="AN54" s="330">
        <v>65624</v>
      </c>
      <c r="AO54" s="331">
        <v>59.2</v>
      </c>
      <c r="AP54" s="332">
        <v>48630</v>
      </c>
      <c r="AQ54" s="333">
        <v>-12.8</v>
      </c>
      <c r="AR54" s="334">
        <v>72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2536198</v>
      </c>
      <c r="AN55" s="322">
        <v>212092</v>
      </c>
      <c r="AO55" s="323">
        <v>28.3</v>
      </c>
      <c r="AP55" s="324">
        <v>95007</v>
      </c>
      <c r="AQ55" s="325">
        <v>10.5</v>
      </c>
      <c r="AR55" s="326">
        <v>17.8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1864730</v>
      </c>
      <c r="AN56" s="330">
        <v>155940</v>
      </c>
      <c r="AO56" s="331">
        <v>137.6</v>
      </c>
      <c r="AP56" s="332">
        <v>48509</v>
      </c>
      <c r="AQ56" s="333">
        <v>-0.2</v>
      </c>
      <c r="AR56" s="334">
        <v>137.80000000000001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1754277</v>
      </c>
      <c r="AN57" s="322">
        <v>150105</v>
      </c>
      <c r="AO57" s="323">
        <v>-29.2</v>
      </c>
      <c r="AP57" s="324">
        <v>98176</v>
      </c>
      <c r="AQ57" s="325">
        <v>3.3</v>
      </c>
      <c r="AR57" s="326">
        <v>-32.5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1087122</v>
      </c>
      <c r="AN58" s="330">
        <v>93020</v>
      </c>
      <c r="AO58" s="331">
        <v>-40.299999999999997</v>
      </c>
      <c r="AP58" s="332">
        <v>58489</v>
      </c>
      <c r="AQ58" s="333">
        <v>20.6</v>
      </c>
      <c r="AR58" s="334">
        <v>-60.9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2328356</v>
      </c>
      <c r="AN59" s="322">
        <v>204027</v>
      </c>
      <c r="AO59" s="323">
        <v>35.9</v>
      </c>
      <c r="AP59" s="324">
        <v>119283</v>
      </c>
      <c r="AQ59" s="325">
        <v>21.5</v>
      </c>
      <c r="AR59" s="326">
        <v>14.4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793345</v>
      </c>
      <c r="AN60" s="330">
        <v>69518</v>
      </c>
      <c r="AO60" s="331">
        <v>-25.3</v>
      </c>
      <c r="AP60" s="332">
        <v>64747</v>
      </c>
      <c r="AQ60" s="333">
        <v>10.7</v>
      </c>
      <c r="AR60" s="334">
        <v>-36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2162900</v>
      </c>
      <c r="AN61" s="337">
        <v>180420</v>
      </c>
      <c r="AO61" s="338">
        <v>2.9</v>
      </c>
      <c r="AP61" s="339">
        <v>98641</v>
      </c>
      <c r="AQ61" s="340">
        <v>5.5</v>
      </c>
      <c r="AR61" s="326">
        <v>-2.6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1015255</v>
      </c>
      <c r="AN62" s="330">
        <v>85066</v>
      </c>
      <c r="AO62" s="331">
        <v>24.7</v>
      </c>
      <c r="AP62" s="332">
        <v>55231</v>
      </c>
      <c r="AQ62" s="333">
        <v>4.5999999999999996</v>
      </c>
      <c r="AR62" s="334">
        <v>20.100000000000001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4Kt3+RbJjgkg7nliecYpMQF57NqBm9EwfzRk4vCiwHujWCyQPqfKle2BcZ6arfHbDqISLU5lAZcgdyT/1hA==" saltValue="TlJMIisHtTgZlFwMLQvf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P8BKxdCvyMQFsn7/6NxTTCkXtsvpcAHM/xGGP4ORhj9IbGiWoHJjxcB5C4wz3Me+XORexrUBGCNGvjR7pCZs2g==" saltValue="PAeZkSmfqTYdqzr9YAm66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YfBK3AfQM3zp/OuyncblgWuClQCPx0llMupy7n53nlMFJYIs5IE3BYKvpIOjwy7+BSwRgVpMupx1ffSemRAEYw==" saltValue="Ktb42qVyBPzaAe0aNdcbd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0" zoomScaleNormal="80" zoomScaleSheetLayoutView="100" workbookViewId="0">
      <selection activeCell="L49" sqref="L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33.57</v>
      </c>
      <c r="G47" s="12">
        <v>35.950000000000003</v>
      </c>
      <c r="H47" s="12">
        <v>36.14</v>
      </c>
      <c r="I47" s="12">
        <v>32.54</v>
      </c>
      <c r="J47" s="13">
        <v>31.45</v>
      </c>
    </row>
    <row r="48" spans="2:10" ht="57.75" customHeight="1" x14ac:dyDescent="0.15">
      <c r="B48" s="14"/>
      <c r="C48" s="1141" t="s">
        <v>4</v>
      </c>
      <c r="D48" s="1141"/>
      <c r="E48" s="1142"/>
      <c r="F48" s="15">
        <v>10.43</v>
      </c>
      <c r="G48" s="16">
        <v>13.98</v>
      </c>
      <c r="H48" s="16">
        <v>11.59</v>
      </c>
      <c r="I48" s="16">
        <v>11.29</v>
      </c>
      <c r="J48" s="17">
        <v>10.45</v>
      </c>
    </row>
    <row r="49" spans="2:10" ht="57.75" customHeight="1" thickBot="1" x14ac:dyDescent="0.2">
      <c r="B49" s="18"/>
      <c r="C49" s="1143" t="s">
        <v>5</v>
      </c>
      <c r="D49" s="1143"/>
      <c r="E49" s="1144"/>
      <c r="F49" s="19" t="s">
        <v>531</v>
      </c>
      <c r="G49" s="20">
        <v>7.83</v>
      </c>
      <c r="H49" s="20" t="s">
        <v>532</v>
      </c>
      <c r="I49" s="20" t="s">
        <v>533</v>
      </c>
      <c r="J49" s="21" t="s">
        <v>534</v>
      </c>
    </row>
    <row r="50" spans="2:10" x14ac:dyDescent="0.15"/>
  </sheetData>
  <sheetProtection algorithmName="SHA-512" hashValue="WndWFo3bDDex3+ZP0L4ieA57YBgPRCNnO2za3FGUON1951ESuGjYJNp0wwj14Y8F2nHTaIPkDD5vRFbcWgrwlQ==" saltValue="o5kPaKqrBS8/rTpPxH0r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高橋　航</cp:lastModifiedBy>
  <cp:lastPrinted>2026-03-09T23:34:11Z</cp:lastPrinted>
  <dcterms:created xsi:type="dcterms:W3CDTF">2026-02-23T04:55:02Z</dcterms:created>
  <dcterms:modified xsi:type="dcterms:W3CDTF">2026-03-09T23:34:36Z</dcterms:modified>
  <cp:category/>
</cp:coreProperties>
</file>