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423\Desktop\★事務フォルダ\zaisei\11_財政状況資料集\R06決算\01_初回\03_提出\"/>
    </mc:Choice>
  </mc:AlternateContent>
  <xr:revisionPtr revIDLastSave="0" documentId="13_ncr:1_{7745F5D7-6D84-41EF-8438-31B214FCF7D7}" xr6:coauthVersionLast="47" xr6:coauthVersionMax="47" xr10:uidLastSave="{00000000-0000-0000-0000-000000000000}"/>
  <bookViews>
    <workbookView xWindow="2505" yWindow="45" windowWidth="24315" windowHeight="15150" tabRatio="831"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<sst xmlns="http://schemas.openxmlformats.org/spreadsheetml/2006/main" count="1086" uniqueCount="561">
  <si>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</si>
  <si>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</si>
  <si>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</si>
  <si>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</si>
  <si>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</si>
  <si>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</si>
  <si>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</si>
  <si>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</si>
  <si>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</si>
  <si>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</si>
  <si>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</si>
  <si>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</si>
  <si>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</si>
  <si>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</si>
  <si>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</si>
  <si>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</si>
  <si>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</si>
  <si>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</si>
  <si>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</si>
  <si>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</si>
  <si>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</si>
  <si>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</si>
  <si>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</si>
  <si>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</si>
  <si>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</si>
  <si>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</si>
  <si>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</si>
  <si>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</si>
  <si>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</si>
  <si>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</si>
  <si>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</si>
  <si>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</si>
  <si>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</si>
  <si>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</si>
  <si>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</si>
  <si>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</si>
  <si>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</si>
  <si>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</si>
  <si>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</si>
  <si>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</si>
  <si>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</si>
  <si>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</si>
  <si>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</si>
  <si>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</si>
  <si>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</si>
  <si>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</si>
  <si>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</si>
  <si>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</si>
  <si>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</si>
  <si>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</si>
  <si>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</si>
  <si>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</si>
  <si>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</si>
  <si>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</si>
  <si>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</si>
  <si>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</si>
  <si>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</si>
  <si>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</si>
  <si>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</si>
  <si>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</si>
  <si>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</si>
  <si>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</si>
  <si>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</si>
  <si>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</si>
  <si>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</si>
  <si>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</si>
  <si>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</si>
  <si>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</si>
  <si>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</si>
  <si>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</si>
  <si>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</si>
  <si>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</si>
  <si>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</si>
  <si>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</si>
  <si>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</si>
  <si>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</si>
  <si>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</si>
  <si>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</si>
  <si>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</si>
  <si>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</si>
  <si>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</si>
  <si>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</si>
  <si>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</si>
  <si>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</si>
  <si>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</si>
  <si>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</si>
  <si>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</si>
  <si>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</si>
  <si>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</si>
  <si>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</si>
  <si>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</si>
  <si>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</si>
  <si>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</si>
  <si>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</si>
  <si>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</si>
  <si>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</si>
  <si>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</si>
  <si>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</si>
  <si>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</si>
  <si>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</si>
  <si>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</si>
  <si>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</si>
  <si>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</si>
  <si>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</si>
  <si>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</si>
  <si>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</si>
  <si>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</si>
  <si>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</si>
  <si>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</si>
  <si>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</si>
  <si>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</si>
  <si>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</si>
  <si>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</si>
  <si>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</si>
  <si>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</si>
  <si>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</si>
  <si>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</si>
  <si>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</si>
  <si>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</si>
  <si>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</si>
  <si>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</si>
  <si>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</si>
  <si>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</si>
  <si>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</si>
  <si>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</si>
  <si>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</si>
  <si>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</si>
  <si>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</si>
  <si>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</si>
  <si>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</si>
  <si>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</si>
  <si>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</si>
  <si>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</si>
  <si>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</si>
  <si>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</si>
  <si>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</si>
  <si>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</si>
  <si>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</si>
  <si>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</si>
  <si>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</si>
  <si>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</si>
  <si>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</si>
  <si>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</si>
  <si>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</si>
  <si>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</si>
  <si>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</si>
  <si>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</si>
  <si>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</si>
  <si>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</si>
  <si>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</si>
  <si>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</si>
  <si>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</si>
  <si>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</si>
  <si>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</si>
  <si>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</si>
  <si>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</si>
  <si>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</si>
  <si>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</si>
  <si>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</si>
  <si>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</si>
  <si>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</si>
  <si>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</si>
  <si>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</si>
  <si>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</si>
  <si>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</si>
  <si>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</si>
  <si>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</si>
  <si>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</si>
  <si>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</si>
  <si>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</si>
  <si>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</si>
  <si>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</si>
  <si>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</si>
  <si>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</si>
  <si>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</si>
  <si>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</si>
  <si>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</si>
  <si>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</si>
  <si>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</si>
  <si>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</si>
  <si>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</si>
  <si>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</si>
  <si>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</si>
  <si>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</si>
  <si>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</si>
  <si>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</si>
  <si>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</si>
  <si>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</si>
  <si>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</si>
  <si>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</si>
  <si>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</si>
  <si>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</si>
  <si>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</si>
  <si>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</si>
  <si>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</si>
  <si>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</si>
  <si>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</si>
  <si>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</si>
  <si>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</si>
  <si>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</si>
  <si>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</si>
  <si>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</si>
  <si>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</si>
  <si>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</si>
  <si>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</si>
  <si>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</si>
  <si>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</si>
  <si>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</si>
  <si>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</si>
  <si>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</si>
  <si>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</si>
  <si>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</si>
  <si>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</si>
  <si>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</si>
  <si>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</si>
  <si>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</si>
  <si>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</si>
  <si>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</si>
  <si>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</si>
  <si>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</si>
  <si>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</si>
  <si>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</si>
  <si>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</si>
  <si>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</si>
  <si>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</si>
  <si>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</si>
  <si>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</si>
  <si>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</si>
  <si>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</si>
  <si>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</si>
  <si>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</si>
  <si>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</si>
  <si>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</si>
  <si>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</si>
  <si>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</si>
  <si>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</si>
  <si>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</si>
  <si>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</si>
  <si>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</si>
  <si>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</si>
  <si>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</si>
  <si>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</si>
  <si>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</si>
  <si>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</si>
  <si>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</si>
  <si>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</si>
  <si>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</si>
  <si>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</si>
  <si>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</si>
  <si>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</si>
  <si>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</si>
  <si>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</si>
  <si>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</si>
  <si>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</si>
  <si>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</si>
  <si>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</si>
  <si>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</si>
  <si>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</si>
  <si>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</si>
  <si>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</si>
  <si>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</si>
  <si>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</si>
  <si>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</si>
  <si>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</si>
  <si>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</si>
  <si>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</si>
  <si>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</si>
  <si>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</si>
  <si>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</si>
  <si>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</si>
  <si>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</si>
  <si>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</si>
  <si>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</si>
  <si>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</si>
  <si>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</si>
  <si>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</si>
  <si>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</si>
  <si>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</si>
  <si>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</si>
  <si>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</si>
  <si>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</si>
  <si>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</si>
  <si>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</si>
  <si>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</si>
  <si>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</si>
  <si>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</si>
  <si>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</si>
  <si>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</si>
  <si>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</si>
  <si>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</si>
  <si>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</si>
  <si>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</si>
  <si>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</si>
  <si>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</si>
  <si>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</si>
  <si>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</si>
  <si>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</si>
  <si>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</si>
  <si>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</si>
  <si>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</si>
  <si>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</si>
  <si>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</si>
  <si>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</si>
  <si>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</si>
  <si>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</si>
  <si>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</si>
  <si>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</si>
  <si>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</si>
  <si>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</si>
  <si>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</si>
  <si>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</si>
  <si>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</si>
  <si>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</si>
  <si>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</si>
  <si>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</si>
  <si>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</si>
  <si>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</si>
  <si>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</si>
  <si>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</si>
  <si>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</si>
  <si>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</si>
  <si>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</si>
  <si>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</si>
  <si>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</si>
  <si>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</si>
  <si>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</si>
  <si>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</si>
  <si>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</si>
  <si>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</si>
  <si>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</si>
  <si>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</si>
  <si>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</si>
  <si>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</si>
  <si>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</si>
  <si>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</si>
  <si>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</si>
  <si>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</si>
  <si>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</si>
  <si>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</si>
  <si>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</si>
  <si>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</si>
  <si>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</si>
  <si>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</si>
  <si>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</si>
  <si>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</si>
  <si>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</si>
  <si>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</si>
  <si>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</si>
  <si>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</si>
  <si>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</si>
  <si>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</si>
  <si>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</si>
  <si>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</si>
  <si>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</si>
  <si>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</si>
  <si>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</si>
  <si>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</si>
  <si>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</si>
  <si>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</si>
  <si>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</si>
  <si>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</si>
  <si>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</si>
  <si>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</si>
  <si>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</si>
  <si>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</si>
  <si>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</si>
  <si>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</si>
  <si>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</si>
  <si>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</si>
  <si>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</si>
  <si>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</si>
  <si>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</si>
  <si>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</si>
  <si>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</si>
  <si>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</si>
  <si>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</si>
  <si>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</si>
  <si>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</si>
  <si>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</si>
  <si>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</si>
  <si>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</si>
  <si>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</si>
  <si>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</si>
  <si>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</si>
  <si>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</si>
  <si>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</si>
  <si>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</si>
  <si>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</si>
  <si>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</si>
  <si>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</si>
  <si>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</si>
  <si>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</si>
  <si>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</si>
  <si>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</si>
  <si>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</si>
  <si>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</si>
  <si>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</si>
  <si>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</si>
  <si>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</si>
  <si>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</si>
  <si>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</si>
  <si>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</si>
  <si>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</si>
  <si>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</si>
  <si>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</si>
  <si>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</si>
  <si>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</si>
  <si>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</si>
  <si>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</si>
  <si>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</si>
  <si>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</si>
  <si>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</si>
  <si>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</si>
  <si>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</si>
  <si>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</si>
  <si>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</si>
  <si>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</si>
  <si>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</si>
  <si>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</si>
  <si>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</si>
  <si>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</si>
  <si>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</si>
  <si>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</si>
  <si>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</si>
  <si>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</si>
  <si>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</si>
  <si>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</si>
  <si>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</si>
  <si>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</si>
  <si>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</si>
  <si>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</si>
  <si>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</si>
  <si>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</si>
  <si>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</si>
  <si>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</si>
  <si>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</si>
  <si>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</si>
  <si>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</si>
  <si>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</si>
  <si>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</si>
  <si>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</si>
  <si>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</si>
  <si>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</si>
  <si>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</si>
  <si>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</si>
  <si>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</si>
  <si>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</si>
  <si>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</si>
  <si>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</si>
  <si>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</si>
  <si>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</si>
  <si>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</si>
  <si>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</si>
  <si>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</si>
  <si>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</si>
  <si>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</si>
  <si>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</si>
  <si>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</si>
  <si>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</si>
  <si>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</si>
  <si>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</si>
  <si>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</si>
  <si>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</si>
  <si>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</si>
  <si>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</si>
  <si>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</si>
  <si>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</si>
  <si>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</si>
  <si>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</si>
  <si>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</si>
  <si>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</si>
  <si>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</si>
  <si>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</si>
  <si>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</si>
  <si>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</si>
  <si>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</si>
  <si>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</si>
  <si>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</si>
  <si>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</si>
  <si>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</si>
  <si>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</si>
  <si>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</si>
  <si>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</si>
  <si>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</si>
  <si>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</si>
  <si>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</si>
  <si>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</si>
  <si>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</si>
  <si>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</si>
  <si>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</si>
  <si>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</si>
  <si>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</si>
  <si>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</si>
  <si>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</si>
  <si>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</si>
  <si>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</si>
  <si>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</si>
  <si>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</si>
  <si>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</si>
  <si>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</si>
  <si>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</si>
  <si>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</si>
  <si>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</si>
  <si>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</si>
  <si>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</si>
  <si>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</si>
  <si>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</si>
  <si>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</si>
  <si>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</si>
  <si>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</si>
  <si>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</si>
  <si>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</si>
  <si>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</si>
  <si>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</si>
  <si>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</si>
  <si>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</si>
  <si>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</si>
  <si>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</si>
  <si>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</si>
  <si>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</si>
  <si>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</si>
  <si>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</si>
  <si>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</si>
  <si>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</si>
  <si>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</si>
  <si>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</si>
  <si>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</si>
  <si>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</si>
  <si>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</si>
  <si>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</si>
  <si>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2.41</t>
  </si>
  <si>
    <t>▲ 3.95</t>
  </si>
  <si>
    <t>▲ 7.36</t>
  </si>
  <si>
    <t>水道事業会計</t>
  </si>
  <si>
    <t>一般会計</t>
  </si>
  <si>
    <t>介護保険特別会計（保険事業勘定）</t>
  </si>
  <si>
    <t>下水道事業会計</t>
  </si>
  <si>
    <t>国民健康保険特別会計（事業勘定）</t>
  </si>
  <si>
    <t>後期高齢者医療特別会計</t>
  </si>
  <si>
    <t>その他会計（赤字）</t>
  </si>
  <si>
    <t>その他会計（黒字）</t>
  </si>
  <si>
    <t>R02</t>
    <phoneticPr fontId="5"/>
  </si>
  <si>
    <t>R03</t>
    <phoneticPr fontId="5"/>
  </si>
  <si>
    <t>R04</t>
    <phoneticPr fontId="5"/>
  </si>
  <si>
    <t>R05</t>
    <phoneticPr fontId="5"/>
  </si>
  <si>
    <t>R06</t>
    <phoneticPr fontId="5"/>
  </si>
  <si>
    <t>公立藤田病院組合 病院事業会計</t>
  </si>
  <si>
    <t>伊達地方消防組合 一般会計</t>
  </si>
  <si>
    <t>伊達地方衛生処理組合 一般会計</t>
  </si>
  <si>
    <t>伊達地方衛生処理組合 し尿処理事業特別会計</t>
  </si>
  <si>
    <t>伊達地方衛生処理組合 ごみ処理事業特別会計</t>
  </si>
  <si>
    <t>福島地方水道用水供給企業団 福島地方水道企業団会計</t>
  </si>
  <si>
    <t>福島県後期高齢者医療広域連合 一般会計</t>
  </si>
  <si>
    <t>福島県後期高齢者医療広域連合 後期高齢者医療特別会計</t>
  </si>
  <si>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</si>
  <si>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</si>
  <si>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</si>
  <si>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</si>
  <si>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</si>
  <si>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(一財)桑折町振興公社</t>
  </si>
  <si>
    <t>福島地方土地開発公社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</si>
</sst>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A2E8-4F9F-B5A0-8E5F3A6349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167724</c:v>
                </c:pt>
                <c:pt idx="1">
                  <c:v>27574</c:v>
                </c:pt>
                <c:pt idx="2">
                  <c:v>58428</c:v>
                </c:pt>
                <c:pt idx="3">
                  <c:v>40509</c:v>
                </c:pt>
                <c:pt idx="4">
                  <c:v>74941</c:v>
                </c:pt>
              </c:numCache>
            </c:numRef>
          </c:val>
          <c:smooth val="0"/>
          <c:extLst>
            <c:ext xmlns:c16="http://schemas.microsoft.com/office/drawing/2014/chart" uri="{C3380CC4-5D6E-409C-BE32-E72D297353CC}">
              <c16:uniqueId val="{00000001-A2E8-4F9F-B5A0-8E5F3A6349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6.12</c:v>
                </c:pt>
                <c:pt idx="1">
                  <c:v>15.13</c:v>
                </c:pt>
                <c:pt idx="2">
                  <c:v>11.52</c:v>
                </c:pt>
                <c:pt idx="3">
                  <c:v>3.98</c:v>
                </c:pt>
                <c:pt idx="4">
                  <c:v>6.54</c:v>
                </c:pt>
              </c:numCache>
            </c:numRef>
          </c:val>
          <c:extLst>
            <c:ext xmlns:c16="http://schemas.microsoft.com/office/drawing/2014/chart" uri="{C3380CC4-5D6E-409C-BE32-E72D297353CC}">
              <c16:uniqueId val="{00000000-9963-42EE-8309-F42ACD38AC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27.83</c:v>
                </c:pt>
                <c:pt idx="1">
                  <c:v>29.13</c:v>
                </c:pt>
                <c:pt idx="2">
                  <c:v>37.72</c:v>
                </c:pt>
                <c:pt idx="3">
                  <c:v>43.03</c:v>
                </c:pt>
                <c:pt idx="4">
                  <c:v>43.99</c:v>
                </c:pt>
              </c:numCache>
            </c:numRef>
          </c:val>
          <c:extLst>
            <c:ext xmlns:c16="http://schemas.microsoft.com/office/drawing/2014/chart" uri="{C3380CC4-5D6E-409C-BE32-E72D297353CC}">
              <c16:uniqueId val="{00000001-9963-42EE-8309-F42ACD38AC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9.42</c:v>
                </c:pt>
                <c:pt idx="2">
                  <c:v>-3.95</c:v>
                </c:pt>
                <c:pt idx="3">
                  <c:v>-7.36</c:v>
                </c:pt>
                <c:pt idx="4">
                  <c:v>2.69</c:v>
                </c:pt>
              </c:numCache>
            </c:numRef>
          </c:val>
          <c:smooth val="0"/>
          <c:extLst>
            <c:ext xmlns:c16="http://schemas.microsoft.com/office/drawing/2014/chart" uri="{C3380CC4-5D6E-409C-BE32-E72D297353CC}">
              <c16:uniqueId val="{00000002-9963-42EE-8309-F42ACD38AC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0.27</c:v>
                </c:pt>
                <c:pt idx="2">
                  <c:v>#N/A</c:v>
                </c:pt>
                <c:pt idx="3">
                  <c:v>0.57999999999999996</c:v>
                </c:pt>
                <c:pt idx="4">
                  <c:v>#N/A</c:v>
                </c:pt>
                <c:pt idx="5">
                  <c:v>0.37</c:v>
                </c:pt>
                <c:pt idx="6">
                  <c:v>#N/A</c:v>
                </c:pt>
                <c:pt idx="7">
                  <c:v>0.85</c:v>
                </c:pt>
                <c:pt idx="8">
                  <c:v>0</c:v>
                </c:pt>
                <c:pt idx="9">
                  <c:v>0</c:v>
                </c:pt>
              </c:numCache>
            </c:numRef>
          </c:val>
          <c:extLst>
            <c:ext xmlns:c16="http://schemas.microsoft.com/office/drawing/2014/chart" uri="{C3380CC4-5D6E-409C-BE32-E72D297353CC}">
              <c16:uniqueId val="{00000000-B5B5-495D-AA04-37EB0724F0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B5-495D-AA04-37EB0724F0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B5-495D-AA04-37EB0724F05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5B5-495D-AA04-37EB0724F05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0.05</c:v>
                </c:pt>
                <c:pt idx="4">
                  <c:v>#N/A</c:v>
                </c:pt>
                <c:pt idx="5">
                  <c:v>0.13</c:v>
                </c:pt>
                <c:pt idx="6">
                  <c:v>#N/A</c:v>
                </c:pt>
                <c:pt idx="7">
                  <c:v>0.01</c:v>
                </c:pt>
                <c:pt idx="8">
                  <c:v>#N/A</c:v>
                </c:pt>
                <c:pt idx="9">
                  <c:v>0.03</c:v>
                </c:pt>
              </c:numCache>
            </c:numRef>
          </c:val>
          <c:extLst>
            <c:ext xmlns:c16="http://schemas.microsoft.com/office/drawing/2014/chart" uri="{C3380CC4-5D6E-409C-BE32-E72D297353CC}">
              <c16:uniqueId val="{00000004-B5B5-495D-AA04-37EB0724F05E}"/>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c:v>
                </c:pt>
                <c:pt idx="2">
                  <c:v>#N/A</c:v>
                </c:pt>
                <c:pt idx="3">
                  <c:v>1.07</c:v>
                </c:pt>
                <c:pt idx="4">
                  <c:v>#N/A</c:v>
                </c:pt>
                <c:pt idx="5">
                  <c:v>1.38</c:v>
                </c:pt>
                <c:pt idx="6">
                  <c:v>#N/A</c:v>
                </c:pt>
                <c:pt idx="7">
                  <c:v>1.45</c:v>
                </c:pt>
                <c:pt idx="8">
                  <c:v>#N/A</c:v>
                </c:pt>
                <c:pt idx="9">
                  <c:v>1.44</c:v>
                </c:pt>
              </c:numCache>
            </c:numRef>
          </c:val>
          <c:extLst>
            <c:ext xmlns:c16="http://schemas.microsoft.com/office/drawing/2014/chart" uri="{C3380CC4-5D6E-409C-BE32-E72D297353CC}">
              <c16:uniqueId val="{00000005-B5B5-495D-AA04-37EB0724F05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1.56</c:v>
                </c:pt>
              </c:numCache>
            </c:numRef>
          </c:val>
          <c:extLst>
            <c:ext xmlns:c16="http://schemas.microsoft.com/office/drawing/2014/chart" uri="{C3380CC4-5D6E-409C-BE32-E72D297353CC}">
              <c16:uniqueId val="{00000006-B5B5-495D-AA04-37EB0724F05E}"/>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1.25</c:v>
                </c:pt>
                <c:pt idx="2">
                  <c:v>#N/A</c:v>
                </c:pt>
                <c:pt idx="3">
                  <c:v>1.63</c:v>
                </c:pt>
                <c:pt idx="4">
                  <c:v>#N/A</c:v>
                </c:pt>
                <c:pt idx="5">
                  <c:v>4.0999999999999996</c:v>
                </c:pt>
                <c:pt idx="6">
                  <c:v>#N/A</c:v>
                </c:pt>
                <c:pt idx="7">
                  <c:v>4.53</c:v>
                </c:pt>
                <c:pt idx="8">
                  <c:v>#N/A</c:v>
                </c:pt>
                <c:pt idx="9">
                  <c:v>4.5599999999999996</c:v>
                </c:pt>
              </c:numCache>
            </c:numRef>
          </c:val>
          <c:extLst>
            <c:ext xmlns:c16="http://schemas.microsoft.com/office/drawing/2014/chart" uri="{C3380CC4-5D6E-409C-BE32-E72D297353CC}">
              <c16:uniqueId val="{00000007-B5B5-495D-AA04-37EB0724F05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6.12</c:v>
                </c:pt>
                <c:pt idx="2">
                  <c:v>#N/A</c:v>
                </c:pt>
                <c:pt idx="3">
                  <c:v>15.12</c:v>
                </c:pt>
                <c:pt idx="4">
                  <c:v>#N/A</c:v>
                </c:pt>
                <c:pt idx="5">
                  <c:v>11.52</c:v>
                </c:pt>
                <c:pt idx="6">
                  <c:v>#N/A</c:v>
                </c:pt>
                <c:pt idx="7">
                  <c:v>3.97</c:v>
                </c:pt>
                <c:pt idx="8">
                  <c:v>#N/A</c:v>
                </c:pt>
                <c:pt idx="9">
                  <c:v>6.54</c:v>
                </c:pt>
              </c:numCache>
            </c:numRef>
          </c:val>
          <c:extLst>
            <c:ext xmlns:c16="http://schemas.microsoft.com/office/drawing/2014/chart" uri="{C3380CC4-5D6E-409C-BE32-E72D297353CC}">
              <c16:uniqueId val="{00000008-B5B5-495D-AA04-37EB0724F05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16.46</c:v>
                </c:pt>
                <c:pt idx="2">
                  <c:v>#N/A</c:v>
                </c:pt>
                <c:pt idx="3">
                  <c:v>15.9</c:v>
                </c:pt>
                <c:pt idx="4">
                  <c:v>#N/A</c:v>
                </c:pt>
                <c:pt idx="5">
                  <c:v>16.760000000000002</c:v>
                </c:pt>
                <c:pt idx="6">
                  <c:v>#N/A</c:v>
                </c:pt>
                <c:pt idx="7">
                  <c:v>17.89</c:v>
                </c:pt>
                <c:pt idx="8">
                  <c:v>#N/A</c:v>
                </c:pt>
                <c:pt idx="9">
                  <c:v>18.579999999999998</c:v>
                </c:pt>
              </c:numCache>
            </c:numRef>
          </c:val>
          <c:extLst>
            <c:ext xmlns:c16="http://schemas.microsoft.com/office/drawing/2014/chart" uri="{C3380CC4-5D6E-409C-BE32-E72D297353CC}">
              <c16:uniqueId val="{00000009-B5B5-495D-AA04-37EB0724F0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379</c:v>
                </c:pt>
                <c:pt idx="5">
                  <c:v>386</c:v>
                </c:pt>
                <c:pt idx="8">
                  <c:v>388</c:v>
                </c:pt>
                <c:pt idx="11">
                  <c:v>398</c:v>
                </c:pt>
                <c:pt idx="14">
                  <c:v>391</c:v>
                </c:pt>
              </c:numCache>
            </c:numRef>
          </c:val>
          <c:extLst>
            <c:ext xmlns:c16="http://schemas.microsoft.com/office/drawing/2014/chart" uri="{C3380CC4-5D6E-409C-BE32-E72D297353CC}">
              <c16:uniqueId val="{00000000-521A-4ABD-AC7F-9D1A32ADE3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1A-4ABD-AC7F-9D1A32ADE3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1A-4ABD-AC7F-9D1A32ADE3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76</c:v>
                </c:pt>
                <c:pt idx="3">
                  <c:v>75</c:v>
                </c:pt>
                <c:pt idx="6">
                  <c:v>82</c:v>
                </c:pt>
                <c:pt idx="9">
                  <c:v>82</c:v>
                </c:pt>
                <c:pt idx="12">
                  <c:v>79</c:v>
                </c:pt>
              </c:numCache>
            </c:numRef>
          </c:val>
          <c:extLst>
            <c:ext xmlns:c16="http://schemas.microsoft.com/office/drawing/2014/chart" uri="{C3380CC4-5D6E-409C-BE32-E72D297353CC}">
              <c16:uniqueId val="{00000003-521A-4ABD-AC7F-9D1A32ADE3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c:v>
                </c:pt>
                <c:pt idx="3">
                  <c:v>159</c:v>
                </c:pt>
                <c:pt idx="6">
                  <c:v>161</c:v>
                </c:pt>
                <c:pt idx="9">
                  <c:v>160</c:v>
                </c:pt>
                <c:pt idx="12">
                  <c:v>132</c:v>
                </c:pt>
              </c:numCache>
            </c:numRef>
          </c:val>
          <c:extLst>
            <c:ext xmlns:c16="http://schemas.microsoft.com/office/drawing/2014/chart" uri="{C3380CC4-5D6E-409C-BE32-E72D297353CC}">
              <c16:uniqueId val="{00000004-521A-4ABD-AC7F-9D1A32ADE3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1A-4ABD-AC7F-9D1A32ADE3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1A-4ABD-AC7F-9D1A32ADE3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451</c:v>
                </c:pt>
                <c:pt idx="3">
                  <c:v>468</c:v>
                </c:pt>
                <c:pt idx="6">
                  <c:v>473</c:v>
                </c:pt>
                <c:pt idx="9">
                  <c:v>486</c:v>
                </c:pt>
                <c:pt idx="12">
                  <c:v>443</c:v>
                </c:pt>
              </c:numCache>
            </c:numRef>
          </c:val>
          <c:extLst>
            <c:ext xmlns:c16="http://schemas.microsoft.com/office/drawing/2014/chart" uri="{C3380CC4-5D6E-409C-BE32-E72D297353CC}">
              <c16:uniqueId val="{00000007-521A-4ABD-AC7F-9D1A32ADE3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294</c:v>
                </c:pt>
                <c:pt idx="2">
                  <c:v>#N/A</c:v>
                </c:pt>
                <c:pt idx="3">
                  <c:v>#N/A</c:v>
                </c:pt>
                <c:pt idx="4">
                  <c:v>316</c:v>
                </c:pt>
                <c:pt idx="5">
                  <c:v>#N/A</c:v>
                </c:pt>
                <c:pt idx="6">
                  <c:v>#N/A</c:v>
                </c:pt>
                <c:pt idx="7">
                  <c:v>328</c:v>
                </c:pt>
                <c:pt idx="8">
                  <c:v>#N/A</c:v>
                </c:pt>
                <c:pt idx="9">
                  <c:v>#N/A</c:v>
                </c:pt>
                <c:pt idx="10">
                  <c:v>330</c:v>
                </c:pt>
                <c:pt idx="11">
                  <c:v>#N/A</c:v>
                </c:pt>
                <c:pt idx="12">
                  <c:v>#N/A</c:v>
                </c:pt>
                <c:pt idx="13">
                  <c:v>263</c:v>
                </c:pt>
                <c:pt idx="14">
                  <c:v>#N/A</c:v>
                </c:pt>
              </c:numCache>
            </c:numRef>
          </c:val>
          <c:smooth val="0"/>
          <c:extLst>
            <c:ext xmlns:c16="http://schemas.microsoft.com/office/drawing/2014/chart" uri="{C3380CC4-5D6E-409C-BE32-E72D297353CC}">
              <c16:uniqueId val="{00000008-521A-4ABD-AC7F-9D1A32ADE3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4324</c:v>
                </c:pt>
                <c:pt idx="5">
                  <c:v>4198</c:v>
                </c:pt>
                <c:pt idx="8">
                  <c:v>4107</c:v>
                </c:pt>
                <c:pt idx="11">
                  <c:v>3841</c:v>
                </c:pt>
                <c:pt idx="14">
                  <c:v>3651</c:v>
                </c:pt>
              </c:numCache>
            </c:numRef>
          </c:val>
          <c:extLst>
            <c:ext xmlns:c16="http://schemas.microsoft.com/office/drawing/2014/chart" uri="{C3380CC4-5D6E-409C-BE32-E72D297353CC}">
              <c16:uniqueId val="{00000000-5FF6-420C-8C2B-28706AE4F6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c:v>
                </c:pt>
                <c:pt idx="5">
                  <c:v>233</c:v>
                </c:pt>
                <c:pt idx="8">
                  <c:v>240</c:v>
                </c:pt>
                <c:pt idx="11">
                  <c:v>232</c:v>
                </c:pt>
                <c:pt idx="14">
                  <c:v>219</c:v>
                </c:pt>
              </c:numCache>
            </c:numRef>
          </c:val>
          <c:extLst>
            <c:ext xmlns:c16="http://schemas.microsoft.com/office/drawing/2014/chart" uri="{C3380CC4-5D6E-409C-BE32-E72D297353CC}">
              <c16:uniqueId val="{00000001-5FF6-420C-8C2B-28706AE4F6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2130</c:v>
                </c:pt>
                <c:pt idx="5">
                  <c:v>2374</c:v>
                </c:pt>
                <c:pt idx="8">
                  <c:v>2530</c:v>
                </c:pt>
                <c:pt idx="11">
                  <c:v>3167</c:v>
                </c:pt>
                <c:pt idx="14">
                  <c:v>3203</c:v>
                </c:pt>
              </c:numCache>
            </c:numRef>
          </c:val>
          <c:extLst>
            <c:ext xmlns:c16="http://schemas.microsoft.com/office/drawing/2014/chart" uri="{C3380CC4-5D6E-409C-BE32-E72D297353CC}">
              <c16:uniqueId val="{00000002-5FF6-420C-8C2B-28706AE4F6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F6-420C-8C2B-28706AE4F6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F6-420C-8C2B-28706AE4F6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F6-420C-8C2B-28706AE4F6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522</c:v>
                </c:pt>
                <c:pt idx="3">
                  <c:v>479</c:v>
                </c:pt>
                <c:pt idx="6">
                  <c:v>434</c:v>
                </c:pt>
                <c:pt idx="9">
                  <c:v>495</c:v>
                </c:pt>
                <c:pt idx="12">
                  <c:v>449</c:v>
                </c:pt>
              </c:numCache>
            </c:numRef>
          </c:val>
          <c:extLst>
            <c:ext xmlns:c16="http://schemas.microsoft.com/office/drawing/2014/chart" uri="{C3380CC4-5D6E-409C-BE32-E72D297353CC}">
              <c16:uniqueId val="{00000006-5FF6-420C-8C2B-28706AE4F6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667</c:v>
                </c:pt>
                <c:pt idx="3">
                  <c:v>619</c:v>
                </c:pt>
                <c:pt idx="6">
                  <c:v>580</c:v>
                </c:pt>
                <c:pt idx="9">
                  <c:v>520</c:v>
                </c:pt>
                <c:pt idx="12">
                  <c:v>522</c:v>
                </c:pt>
              </c:numCache>
            </c:numRef>
          </c:val>
          <c:extLst>
            <c:ext xmlns:c16="http://schemas.microsoft.com/office/drawing/2014/chart" uri="{C3380CC4-5D6E-409C-BE32-E72D297353CC}">
              <c16:uniqueId val="{00000007-5FF6-420C-8C2B-28706AE4F6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1268</c:v>
                </c:pt>
                <c:pt idx="3">
                  <c:v>1217</c:v>
                </c:pt>
                <c:pt idx="6">
                  <c:v>1172</c:v>
                </c:pt>
                <c:pt idx="9">
                  <c:v>1158</c:v>
                </c:pt>
                <c:pt idx="12">
                  <c:v>1052</c:v>
                </c:pt>
              </c:numCache>
            </c:numRef>
          </c:val>
          <c:extLst>
            <c:ext xmlns:c16="http://schemas.microsoft.com/office/drawing/2014/chart" uri="{C3380CC4-5D6E-409C-BE32-E72D297353CC}">
              <c16:uniqueId val="{00000008-5FF6-420C-8C2B-28706AE4F6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168</c:v>
                </c:pt>
                <c:pt idx="3">
                  <c:v>136</c:v>
                </c:pt>
                <c:pt idx="6">
                  <c:v>106</c:v>
                </c:pt>
                <c:pt idx="9">
                  <c:v>76</c:v>
                </c:pt>
                <c:pt idx="12">
                  <c:v>50</c:v>
                </c:pt>
              </c:numCache>
            </c:numRef>
          </c:val>
          <c:extLst>
            <c:ext xmlns:c16="http://schemas.microsoft.com/office/drawing/2014/chart" uri="{C3380CC4-5D6E-409C-BE32-E72D297353CC}">
              <c16:uniqueId val="{00000009-5FF6-420C-8C2B-28706AE4F6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5036</c:v>
                </c:pt>
                <c:pt idx="3">
                  <c:v>4846</c:v>
                </c:pt>
                <c:pt idx="6">
                  <c:v>4771</c:v>
                </c:pt>
                <c:pt idx="9">
                  <c:v>4354</c:v>
                </c:pt>
                <c:pt idx="12">
                  <c:v>4085</c:v>
                </c:pt>
              </c:numCache>
            </c:numRef>
          </c:val>
          <c:extLst>
            <c:ext xmlns:c16="http://schemas.microsoft.com/office/drawing/2014/chart" uri="{C3380CC4-5D6E-409C-BE32-E72D297353CC}">
              <c16:uniqueId val="{0000000A-5FF6-420C-8C2B-28706AE4F6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1197</c:v>
                </c:pt>
                <c:pt idx="2">
                  <c:v>#N/A</c:v>
                </c:pt>
                <c:pt idx="3">
                  <c:v>#N/A</c:v>
                </c:pt>
                <c:pt idx="4">
                  <c:v>493</c:v>
                </c:pt>
                <c:pt idx="5">
                  <c:v>#N/A</c:v>
                </c:pt>
                <c:pt idx="6">
                  <c:v>#N/A</c:v>
                </c:pt>
                <c:pt idx="7">
                  <c:v>186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F6-420C-8C2B-28706AE4F6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1421</c:v>
                </c:pt>
                <c:pt idx="1">
                  <c:v>1642</c:v>
                </c:pt>
                <c:pt idx="2">
                  <c:v>1719</c:v>
                </c:pt>
              </c:numCache>
            </c:numRef>
          </c:val>
          <c:extLst>
            <c:ext xmlns:c16="http://schemas.microsoft.com/office/drawing/2014/chart" uri="{C3380CC4-5D6E-409C-BE32-E72D297353CC}">
              <c16:uniqueId val="{00000000-05A0-4B5C-8B61-5488BB46AC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05A0-4B5C-8B61-5488BB46AC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969</c:v>
                </c:pt>
                <c:pt idx="1">
                  <c:v>1209</c:v>
                </c:pt>
                <c:pt idx="2">
                  <c:v>1156</c:v>
                </c:pt>
              </c:numCache>
            </c:numRef>
          </c:val>
          <c:extLst>
            <c:ext xmlns:c16="http://schemas.microsoft.com/office/drawing/2014/chart" uri="{C3380CC4-5D6E-409C-BE32-E72D297353CC}">
              <c16:uniqueId val="{00000002-05A0-4B5C-8B61-5488BB46AC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の大部分を占める地方債元利償還金は、</a:t>
          </a:r>
          <a:r>
            <a:rPr kumimoji="1" lang="ja-JP" altLang="en-US" sz="1100">
              <a:solidFill>
                <a:schemeClr val="dk1"/>
              </a:solidFill>
              <a:effectLst/>
              <a:latin typeface="+mn-lt"/>
              <a:ea typeface="+mn-ea"/>
              <a:cs typeface="+mn-cs"/>
            </a:rPr>
            <a:t>臨時財政対策債の償還が完了したことなどにより減少した</a:t>
          </a:r>
          <a:r>
            <a:rPr kumimoji="1" lang="ja-JP" altLang="ja-JP" sz="1100">
              <a:solidFill>
                <a:schemeClr val="dk1"/>
              </a:solidFill>
              <a:effectLst/>
              <a:latin typeface="+mn-lt"/>
              <a:ea typeface="+mn-ea"/>
              <a:cs typeface="+mn-cs"/>
            </a:rPr>
            <a:t>。引き続き新規地方債発行の抑制と、交付税措置が有利な地方債の活用に努めていく。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既地方債の償還が進展したことによる地方債残高の減少、既設定の債務負担行為に係る支出が着実に進展したことによる債務負担行為支出予定額の減少、水道事業・公共下水道事業の企業債残高減少による公営企業債等繰入見込額の減少、一部事務組合の組合債残高減少による組合等負担等見込額の減少、さらに公債費に充当可能な基金残高の増により分子は減となった。</a:t>
          </a:r>
          <a:endParaRPr lang="ja-JP" altLang="ja-JP" sz="1400">
            <a:effectLst/>
          </a:endParaRPr>
        </a:p>
        <a:p>
          <a:r>
            <a:rPr kumimoji="1" lang="ja-JP" altLang="ja-JP" sz="1100">
              <a:solidFill>
                <a:schemeClr val="dk1"/>
              </a:solidFill>
              <a:effectLst/>
              <a:latin typeface="+mn-lt"/>
              <a:ea typeface="+mn-ea"/>
              <a:cs typeface="+mn-cs"/>
            </a:rPr>
            <a:t>引き続き一部事務組合への負担金については</a:t>
          </a:r>
          <a:r>
            <a:rPr lang="ja-JP" altLang="ja-JP" sz="1100" b="0" i="0" baseline="0">
              <a:solidFill>
                <a:schemeClr val="dk1"/>
              </a:solidFill>
              <a:effectLst/>
              <a:latin typeface="+mn-lt"/>
              <a:ea typeface="+mn-ea"/>
              <a:cs typeface="+mn-cs"/>
            </a:rPr>
            <a:t>関連団体の負担金が過大とならないよう</a:t>
          </a:r>
          <a:r>
            <a:rPr kumimoji="1" lang="ja-JP" altLang="ja-JP" sz="1100">
              <a:solidFill>
                <a:schemeClr val="dk1"/>
              </a:solidFill>
              <a:effectLst/>
              <a:latin typeface="+mn-lt"/>
              <a:ea typeface="+mn-ea"/>
              <a:cs typeface="+mn-cs"/>
            </a:rPr>
            <a:t>構成市町と</a:t>
          </a:r>
          <a:r>
            <a:rPr lang="ja-JP" altLang="ja-JP" sz="1100" b="0" i="0" baseline="0">
              <a:solidFill>
                <a:schemeClr val="dk1"/>
              </a:solidFill>
              <a:effectLst/>
              <a:latin typeface="+mn-lt"/>
              <a:ea typeface="+mn-ea"/>
              <a:cs typeface="+mn-cs"/>
            </a:rPr>
            <a:t>連携するとともに、</a:t>
          </a:r>
          <a:r>
            <a:rPr kumimoji="1" lang="ja-JP" altLang="ja-JP" sz="1100">
              <a:solidFill>
                <a:schemeClr val="dk1"/>
              </a:solidFill>
              <a:effectLst/>
              <a:latin typeface="+mn-lt"/>
              <a:ea typeface="+mn-ea"/>
              <a:cs typeface="+mn-cs"/>
            </a:rPr>
            <a:t>新規事業を行う場合は、特定財源の活用や交付税算入率の高い事業を選択するなど、将来負担の軽減に努める。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・財政調整基金については、経費の節減と収入の確保を図った結果取崩しを行わず、決算剰余金の一部などを</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百万円積立て</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基金全体としては</a:t>
          </a:r>
          <a:r>
            <a:rPr kumimoji="1" lang="ja-JP" altLang="en-US" sz="1100">
              <a:solidFill>
                <a:schemeClr val="dk1"/>
              </a:solidFill>
              <a:effectLst/>
              <a:latin typeface="+mn-lt"/>
              <a:ea typeface="+mn-ea"/>
              <a:cs typeface="+mn-cs"/>
            </a:rPr>
            <a:t>各種事業への充当による減を含め、結果、</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百万円の増となった。</a:t>
          </a:r>
          <a:endParaRPr lang="ja-JP" altLang="ja-JP" sz="1100">
            <a:effectLst/>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・遊休資産等の処分に伴う売払い収入などを公共施設維持管理基金などに積立て、将来にわたる公共施設の適正管理に係る支出に備えていく。</a:t>
          </a:r>
          <a:endParaRPr lang="ja-JP" altLang="ja-JP" sz="11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endParaRPr lang="ja-JP" altLang="ja-JP" sz="1100">
            <a:effectLst/>
          </a:endParaRPr>
        </a:p>
        <a:p>
          <a:r>
            <a:rPr kumimoji="1" lang="ja-JP" altLang="ja-JP" sz="1100">
              <a:solidFill>
                <a:schemeClr val="dk1"/>
              </a:solidFill>
              <a:effectLst/>
              <a:latin typeface="+mn-lt"/>
              <a:ea typeface="+mn-ea"/>
              <a:cs typeface="+mn-cs"/>
            </a:rPr>
            <a:t>・公共施設維持管理基金：公共施設の維持修繕、解体等の維持管理に必要な経費の財源に充てることを目的とする。</a:t>
          </a:r>
          <a:endParaRPr lang="ja-JP" altLang="ja-JP" sz="1100">
            <a:effectLst/>
          </a:endParaRPr>
        </a:p>
        <a:p>
          <a:r>
            <a:rPr kumimoji="1" lang="ja-JP" altLang="ja-JP" sz="11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100">
            <a:effectLst/>
          </a:endParaRPr>
        </a:p>
        <a:p>
          <a:r>
            <a:rPr kumimoji="1" lang="ja-JP" altLang="ja-JP" sz="1100">
              <a:solidFill>
                <a:schemeClr val="dk1"/>
              </a:solidFill>
              <a:effectLst/>
              <a:latin typeface="+mn-lt"/>
              <a:ea typeface="+mn-ea"/>
              <a:cs typeface="+mn-cs"/>
            </a:rPr>
            <a:t>・文教施設建設基金：文教施設建設に係る必要経費への充当。</a:t>
          </a:r>
          <a:endParaRPr lang="ja-JP" altLang="ja-JP" sz="1100">
            <a:effectLst/>
          </a:endParaRPr>
        </a:p>
        <a:p>
          <a:r>
            <a:rPr kumimoji="1" lang="ja-JP" altLang="ja-JP" sz="1100">
              <a:solidFill>
                <a:schemeClr val="dk1"/>
              </a:solidFill>
              <a:effectLst/>
              <a:latin typeface="+mn-lt"/>
              <a:ea typeface="+mn-ea"/>
              <a:cs typeface="+mn-cs"/>
            </a:rPr>
            <a:t>・ふるさと振興基金：地域振興・人材育成、芸術文化振興、スポーツ振興などに関する事業への充当。</a:t>
          </a:r>
          <a:endParaRPr lang="ja-JP" altLang="ja-JP" sz="1100">
            <a:effectLst/>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・がんばるふるさと・桑折応援基金：ふるさと納税寄付額</a:t>
          </a:r>
          <a:r>
            <a:rPr kumimoji="1" lang="ja-JP" altLang="en-US" sz="1100">
              <a:solidFill>
                <a:schemeClr val="dk1"/>
              </a:solidFill>
              <a:effectLst/>
              <a:latin typeface="+mn-lt"/>
              <a:ea typeface="+mn-ea"/>
              <a:cs typeface="+mn-cs"/>
            </a:rPr>
            <a:t>により増加した一方で、寄付者の意思を具現化する各種事業へ充当したことにより</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（活用事業･･･</a:t>
          </a:r>
          <a:r>
            <a:rPr lang="ja-JP" altLang="en-US" sz="1100" b="0" i="0" u="none" strike="noStrike" baseline="0">
              <a:solidFill>
                <a:schemeClr val="dk1"/>
              </a:solidFill>
              <a:latin typeface="+mn-lt"/>
              <a:ea typeface="+mn-ea"/>
              <a:cs typeface="+mn-cs"/>
            </a:rPr>
            <a:t>桑折町ＳＤＧｓ推進町民会議事業補助金、住宅用再生可能エネルギー設備設置費補助事業　等）</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・伊達桑折</a:t>
          </a:r>
          <a:r>
            <a:rPr kumimoji="1" lang="en-US" altLang="ja-JP" sz="1100">
              <a:solidFill>
                <a:schemeClr val="dk1"/>
              </a:solidFill>
              <a:effectLst/>
              <a:latin typeface="+mn-lt"/>
              <a:ea typeface="+mn-ea"/>
              <a:cs typeface="+mn-cs"/>
            </a:rPr>
            <a:t>IC</a:t>
          </a:r>
          <a:r>
            <a:rPr kumimoji="1" lang="ja-JP" altLang="en-US" sz="1100">
              <a:solidFill>
                <a:schemeClr val="dk1"/>
              </a:solidFill>
              <a:effectLst/>
              <a:latin typeface="+mn-lt"/>
              <a:ea typeface="+mn-ea"/>
              <a:cs typeface="+mn-cs"/>
            </a:rPr>
            <a:t>周辺インフラ整備基金：不用額整理による財源を原資とした積立により</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百万円の増加。</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・ふるさと振興基金：</a:t>
          </a:r>
          <a:r>
            <a:rPr kumimoji="1" lang="ja-JP" altLang="en-US" sz="1100">
              <a:solidFill>
                <a:schemeClr val="dk1"/>
              </a:solidFill>
              <a:effectLst/>
              <a:latin typeface="+mn-lt"/>
              <a:ea typeface="+mn-ea"/>
              <a:cs typeface="+mn-cs"/>
            </a:rPr>
            <a:t>伊達崎公民館日本間フローリング化事業への充当により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100">
            <a:effectLst/>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・公共施設維持管理基金については、遊休資産等の処分に伴う売払い収入などを積み立て、将来にわたる公共施設の適正管理に係る支出に備えていく。</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年度は普通交付税の増などにより最終的には財政調整基金の取崩しを行わず、決算剰余金の一部など</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百万円を積立て、残高は増加した。</a:t>
          </a:r>
          <a:endParaRPr lang="ja-JP" altLang="ja-JP" sz="1100">
            <a:effectLst/>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・大規模災害の発生など不測の財政需要に備えるため、これまで同様、「入るを量りて出ずるを為す」の考えのもと、財源の確保や業務効率化を図り、財政調整基金を確保していく。</a:t>
          </a:r>
          <a:endParaRPr lang="ja-JP" altLang="ja-JP" sz="11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・増減なし</a:t>
          </a:r>
          <a:endParaRPr lang="ja-JP" altLang="ja-JP" sz="1100">
            <a:effectLst/>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10,951
10,890
42.97
6,652,547
6,376,830
255,613
3,907,891
4,085,151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財政力指数については、建替え等に伴う新築家屋の増</a:t>
          </a:r>
          <a:r>
            <a:rPr kumimoji="1" lang="ja-JP" altLang="en-US" sz="1100">
              <a:solidFill>
                <a:schemeClr val="dk1"/>
              </a:solidFill>
              <a:effectLst/>
              <a:latin typeface="+mn-lt"/>
              <a:ea typeface="+mn-ea"/>
              <a:cs typeface="+mn-cs"/>
            </a:rPr>
            <a:t>や機械及び装置の課税標準額の増等</a:t>
          </a:r>
          <a:r>
            <a:rPr kumimoji="1" lang="ja-JP" altLang="ja-JP" sz="1100">
              <a:solidFill>
                <a:schemeClr val="dk1"/>
              </a:solidFill>
              <a:effectLst/>
              <a:latin typeface="+mn-lt"/>
              <a:ea typeface="+mn-ea"/>
              <a:cs typeface="+mn-cs"/>
            </a:rPr>
            <a:t>による固定資産税の増があったものの、</a:t>
          </a:r>
          <a:r>
            <a:rPr kumimoji="1" lang="ja-JP" altLang="en-US" sz="1100">
              <a:solidFill>
                <a:schemeClr val="dk1"/>
              </a:solidFill>
              <a:effectLst/>
              <a:latin typeface="+mn-lt"/>
              <a:ea typeface="+mn-ea"/>
              <a:cs typeface="+mn-cs"/>
            </a:rPr>
            <a:t>前年度と同値であり、</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回った。今後も引き続き、企業誘致や移住定住の推進による税収の確保など、さらなる歳入の確保に努めるとともに、事務事業の見直しや効率化・重点化など、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63077</xdr:rowOff>
    </xdr:from>
    <xdr:to>
      <xdr:col>19</xdr:col>
      <xdr:colOff>133350</xdr:colOff>
      <xdr:row>43</xdr:row>
      <xdr:rowOff>79163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63077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1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114740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12277</xdr:rowOff>
    </xdr:from>
    <xdr:to>
      <xdr:col>15</xdr:col>
      <xdr:colOff>133350</xdr:colOff>
      <xdr:row>43</xdr:row>
      <xdr:rowOff>113877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経常収支比率については、前年度と比較し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ポイント下</a:t>
          </a:r>
          <a:r>
            <a:rPr kumimoji="1" lang="ja-JP" altLang="ja-JP" sz="1100">
              <a:solidFill>
                <a:schemeClr val="dk1"/>
              </a:solidFill>
              <a:effectLst/>
              <a:latin typeface="+mn-lt"/>
              <a:ea typeface="+mn-ea"/>
              <a:cs typeface="+mn-cs"/>
            </a:rPr>
            <a:t>回った。分母について</a:t>
          </a:r>
          <a:r>
            <a:rPr kumimoji="1" lang="ja-JP" altLang="en-US" sz="1100">
              <a:solidFill>
                <a:schemeClr val="dk1"/>
              </a:solidFill>
              <a:effectLst/>
              <a:latin typeface="+mn-lt"/>
              <a:ea typeface="+mn-ea"/>
              <a:cs typeface="+mn-cs"/>
            </a:rPr>
            <a:t>都道府県支出による臨時的特定財源の増により事業を実施できたことから、経常経費を抑えられ、結果として前年度と比較して減少したものとみられる。</a:t>
          </a:r>
          <a:r>
            <a:rPr kumimoji="1" lang="ja-JP" altLang="ja-JP" sz="1100">
              <a:solidFill>
                <a:sysClr val="windowText" lastClr="000000"/>
              </a:solidFill>
              <a:effectLst/>
              <a:latin typeface="+mn-lt"/>
              <a:ea typeface="+mn-ea"/>
              <a:cs typeface="+mn-cs"/>
            </a:rPr>
            <a:t>今後も引き続きより一層の経常経費の節減に努めていく必要がある。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160655</xdr:rowOff>
    </xdr:from>
    <xdr:to>
      <xdr:col>23</xdr:col>
      <xdr:colOff>133350</xdr:colOff>
      <xdr:row>60</xdr:row>
      <xdr:rowOff>10922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7620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138938</xdr:rowOff>
    </xdr:from>
    <xdr:to>
      <xdr:col>19</xdr:col>
      <xdr:colOff>133350</xdr:colOff>
      <xdr:row>60</xdr:row>
      <xdr:rowOff>10922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544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59</xdr:row>
      <xdr:rowOff>151003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2544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59</xdr:row>
      <xdr:rowOff>151003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26414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109855</xdr:rowOff>
    </xdr:from>
    <xdr:to>
      <xdr:col>23</xdr:col>
      <xdr:colOff>184150</xdr:colOff>
      <xdr:row>60</xdr:row>
      <xdr:rowOff>40005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126382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131572</xdr:rowOff>
    </xdr:from>
    <xdr:to>
      <xdr:col>19</xdr:col>
      <xdr:colOff>184150</xdr:colOff>
      <xdr:row>60</xdr:row>
      <xdr:rowOff>61722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46499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3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88138</xdr:rowOff>
    </xdr:from>
    <xdr:to>
      <xdr:col>15</xdr:col>
      <xdr:colOff>133350</xdr:colOff>
      <xdr:row>60</xdr:row>
      <xdr:rowOff>18288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3065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100203</xdr:rowOff>
    </xdr:from>
    <xdr:to>
      <xdr:col>11</xdr:col>
      <xdr:colOff>82550</xdr:colOff>
      <xdr:row>60</xdr:row>
      <xdr:rowOff>30353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15130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0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12717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人件費・物件費等については、前年度比で</a:t>
          </a:r>
          <a:r>
            <a:rPr kumimoji="1" lang="en-US" altLang="ja-JP" sz="1100">
              <a:solidFill>
                <a:schemeClr val="dk1"/>
              </a:solidFill>
              <a:effectLst/>
              <a:latin typeface="+mn-lt"/>
              <a:ea typeface="+mn-ea"/>
              <a:cs typeface="+mn-cs"/>
            </a:rPr>
            <a:t>22,485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、類似団体平均値を下回った。これは、給与改定による給料月額の増及び期末勤勉手当の支給月数の引き上げなどによ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人件費が増加</a:t>
          </a:r>
          <a:r>
            <a:rPr kumimoji="1" lang="ja-JP" altLang="en-US" sz="1100">
              <a:solidFill>
                <a:schemeClr val="dk1"/>
              </a:solidFill>
              <a:effectLst/>
              <a:latin typeface="+mn-lt"/>
              <a:ea typeface="+mn-ea"/>
              <a:cs typeface="+mn-cs"/>
            </a:rPr>
            <a:t>したこと、並びに衆議院議員総選挙事務の実施等により物件費が増額した</a:t>
          </a:r>
          <a:r>
            <a:rPr kumimoji="1" lang="ja-JP" altLang="ja-JP" sz="1100">
              <a:solidFill>
                <a:schemeClr val="dk1"/>
              </a:solidFill>
              <a:effectLst/>
              <a:latin typeface="+mn-lt"/>
              <a:ea typeface="+mn-ea"/>
              <a:cs typeface="+mn-cs"/>
            </a:rPr>
            <a:t>ことによるものである。引き続き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推進など業務効率化を図り、経費の縮減に努める。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5976</xdr:rowOff>
    </xdr:from>
    <xdr:to>
      <xdr:col>23</xdr:col>
      <xdr:colOff>133350</xdr:colOff>
      <xdr:row>82</xdr:row>
      <xdr:rowOff>73797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64876"/>
          <a:ext cx="838200" cy="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5976</xdr:rowOff>
    </xdr:from>
    <xdr:to>
      <xdr:col>19</xdr:col>
      <xdr:colOff>133350</xdr:colOff>
      <xdr:row>82</xdr:row>
      <xdr:rowOff>55663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64876"/>
          <a:ext cx="889000" cy="4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170816</xdr:rowOff>
    </xdr:from>
    <xdr:to>
      <xdr:col>15</xdr:col>
      <xdr:colOff>82550</xdr:colOff>
      <xdr:row>82</xdr:row>
      <xdr:rowOff>55663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58266"/>
          <a:ext cx="889000" cy="5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158189</xdr:rowOff>
    </xdr:from>
    <xdr:to>
      <xdr:col>11</xdr:col>
      <xdr:colOff>31750</xdr:colOff>
      <xdr:row>81</xdr:row>
      <xdr:rowOff>170816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563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22997</xdr:rowOff>
    </xdr:from>
    <xdr:to>
      <xdr:col>23</xdr:col>
      <xdr:colOff>184150</xdr:colOff>
      <xdr:row>82</xdr:row>
      <xdr:rowOff>124597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39524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2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126626</xdr:rowOff>
    </xdr:from>
    <xdr:to>
      <xdr:col>19</xdr:col>
      <xdr:colOff>184150</xdr:colOff>
      <xdr:row>82</xdr:row>
      <xdr:rowOff>56776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66953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8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4863</xdr:rowOff>
    </xdr:from>
    <xdr:to>
      <xdr:col>15</xdr:col>
      <xdr:colOff>133350</xdr:colOff>
      <xdr:row>82</xdr:row>
      <xdr:rowOff>106463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91240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5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120016</xdr:rowOff>
    </xdr:from>
    <xdr:to>
      <xdr:col>11</xdr:col>
      <xdr:colOff>82550</xdr:colOff>
      <xdr:row>82</xdr:row>
      <xdr:rowOff>50166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34943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9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107389</xdr:rowOff>
    </xdr:from>
    <xdr:to>
      <xdr:col>7</xdr:col>
      <xdr:colOff>31750</xdr:colOff>
      <xdr:row>82</xdr:row>
      <xdr:rowOff>37539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22316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8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ラスパイレス指数については、昨年に引き続き町独自の給与削減措置を実施により、前年度と比べ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ポイントと</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した。今後も国及び地方公共団体の給与状況を踏まえながら、給与の適正化に努める。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158045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4738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87</xdr:row>
      <xdr:rowOff>158045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18405"/>
          <a:ext cx="889000" cy="45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85</xdr:row>
      <xdr:rowOff>45155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63700"/>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87</xdr:row>
      <xdr:rowOff>91016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36370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人当たりの職員数については、前年より</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人減少し、類似団体と比較して</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89746</xdr:rowOff>
    </xdr:from>
    <xdr:to>
      <xdr:col>81</xdr:col>
      <xdr:colOff>44450</xdr:colOff>
      <xdr:row>60</xdr:row>
      <xdr:rowOff>100088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376746"/>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100088</xdr:rowOff>
    </xdr:from>
    <xdr:to>
      <xdr:col>77</xdr:col>
      <xdr:colOff>44450</xdr:colOff>
      <xdr:row>60</xdr:row>
      <xdr:rowOff>112728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38708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112728</xdr:rowOff>
    </xdr:from>
    <xdr:to>
      <xdr:col>72</xdr:col>
      <xdr:colOff>203200</xdr:colOff>
      <xdr:row>60</xdr:row>
      <xdr:rowOff>133410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99728"/>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118473</xdr:rowOff>
    </xdr:from>
    <xdr:to>
      <xdr:col>68</xdr:col>
      <xdr:colOff>152400</xdr:colOff>
      <xdr:row>60</xdr:row>
      <xdr:rowOff>133410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054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38946</xdr:rowOff>
    </xdr:from>
    <xdr:to>
      <xdr:col>81</xdr:col>
      <xdr:colOff>95250</xdr:colOff>
      <xdr:row>60</xdr:row>
      <xdr:rowOff>140546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55473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49288</xdr:rowOff>
    </xdr:from>
    <xdr:to>
      <xdr:col>77</xdr:col>
      <xdr:colOff>95250</xdr:colOff>
      <xdr:row>60</xdr:row>
      <xdr:rowOff>150888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161065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0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61928</xdr:rowOff>
    </xdr:from>
    <xdr:to>
      <xdr:col>73</xdr:col>
      <xdr:colOff>44450</xdr:colOff>
      <xdr:row>60</xdr:row>
      <xdr:rowOff>163528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2255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82610</xdr:rowOff>
    </xdr:from>
    <xdr:to>
      <xdr:col>68</xdr:col>
      <xdr:colOff>203200</xdr:colOff>
      <xdr:row>61</xdr:row>
      <xdr:rowOff>12760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22937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3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実質公債費比率については、分母である普通交付税が</a:t>
          </a:r>
          <a:r>
            <a:rPr kumimoji="1" lang="ja-JP" altLang="en-US" sz="1100">
              <a:solidFill>
                <a:sysClr val="windowText" lastClr="000000"/>
              </a:solidFill>
              <a:effectLst/>
              <a:latin typeface="+mn-lt"/>
              <a:ea typeface="+mn-ea"/>
              <a:cs typeface="+mn-cs"/>
            </a:rPr>
            <a:t>増加したこと</a:t>
          </a:r>
          <a:r>
            <a:rPr kumimoji="1" lang="ja-JP" altLang="ja-JP" sz="1100">
              <a:solidFill>
                <a:sysClr val="windowText" lastClr="000000"/>
              </a:solidFill>
              <a:effectLst/>
              <a:latin typeface="+mn-lt"/>
              <a:ea typeface="+mn-ea"/>
              <a:cs typeface="+mn-cs"/>
            </a:rPr>
            <a:t>、分子である元利償還金</a:t>
          </a:r>
          <a:r>
            <a:rPr kumimoji="1" lang="ja-JP" altLang="en-US" sz="1100">
              <a:solidFill>
                <a:sysClr val="windowText" lastClr="000000"/>
              </a:solidFill>
              <a:effectLst/>
              <a:latin typeface="+mn-lt"/>
              <a:ea typeface="+mn-ea"/>
              <a:cs typeface="+mn-cs"/>
            </a:rPr>
            <a:t>において臨時財政対策債等</a:t>
          </a:r>
          <a:r>
            <a:rPr kumimoji="1" lang="ja-JP" altLang="ja-JP" sz="1100">
              <a:solidFill>
                <a:sysClr val="windowText" lastClr="000000"/>
              </a:solidFill>
              <a:effectLst/>
              <a:latin typeface="+mn-lt"/>
              <a:ea typeface="+mn-ea"/>
              <a:cs typeface="+mn-cs"/>
            </a:rPr>
            <a:t>の償還が</a:t>
          </a:r>
          <a:r>
            <a:rPr kumimoji="1" lang="ja-JP" altLang="en-US" sz="1100">
              <a:solidFill>
                <a:sysClr val="windowText" lastClr="000000"/>
              </a:solidFill>
              <a:effectLst/>
              <a:latin typeface="+mn-lt"/>
              <a:ea typeface="+mn-ea"/>
              <a:cs typeface="+mn-cs"/>
            </a:rPr>
            <a:t>完了した</a:t>
          </a:r>
          <a:r>
            <a:rPr kumimoji="1" lang="ja-JP" altLang="ja-JP" sz="1100">
              <a:solidFill>
                <a:sysClr val="windowText" lastClr="000000"/>
              </a:solidFill>
              <a:effectLst/>
              <a:latin typeface="+mn-lt"/>
              <a:ea typeface="+mn-ea"/>
              <a:cs typeface="+mn-cs"/>
            </a:rPr>
            <a:t>ことにより</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したことで、前年度と比較し</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した。今後数年の見通しとしては、一定程度控除はあるものの、（仮称）歴史観光交流センター整備事業等により地方債の増加が見込まれることから、単年度実質公債費率については</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％後半から</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％台の比率に上昇するものと考えられる。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2419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3437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2419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41</xdr:row>
      <xdr:rowOff>150888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80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25400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803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123069</xdr:rowOff>
    </xdr:from>
    <xdr:to>
      <xdr:col>77</xdr:col>
      <xdr:colOff>95250</xdr:colOff>
      <xdr:row>42</xdr:row>
      <xdr:rowOff>53219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37996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a:t>
          </a:r>
          <a:r>
            <a:rPr kumimoji="1" lang="ja-JP" altLang="en-US" sz="1100">
              <a:solidFill>
                <a:schemeClr val="dk1"/>
              </a:solidFill>
              <a:effectLst/>
              <a:latin typeface="+mn-lt"/>
              <a:ea typeface="+mn-ea"/>
              <a:cs typeface="+mn-cs"/>
            </a:rPr>
            <a:t>前年度同様に</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類似団体平均値と同等であった。これは既地方債の償還が着実に進展したことにより地方債残高が減少し、さらに公債費に充当可能な基金残高が増加したことによるものである。今後の見通しとしては、（仮称）歴史観光交流センター整備事業</a:t>
          </a:r>
          <a:r>
            <a:rPr kumimoji="1" lang="ja-JP" altLang="en-US" sz="1100">
              <a:solidFill>
                <a:schemeClr val="dk1"/>
              </a:solidFill>
              <a:effectLst/>
              <a:latin typeface="+mn-lt"/>
              <a:ea typeface="+mn-ea"/>
              <a:cs typeface="+mn-cs"/>
            </a:rPr>
            <a:t>や庫場団地長寿命化計画に基づく屋根・外壁等改修事業</a:t>
          </a:r>
          <a:r>
            <a:rPr kumimoji="1" lang="ja-JP" altLang="ja-JP" sz="1100">
              <a:solidFill>
                <a:schemeClr val="dk1"/>
              </a:solidFill>
              <a:effectLst/>
              <a:latin typeface="+mn-lt"/>
              <a:ea typeface="+mn-ea"/>
              <a:cs typeface="+mn-cs"/>
            </a:rPr>
            <a:t>等により地方債の増加が見込まれることから、一時的に上昇するものと考えられる。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146413</xdr:rowOff>
    </xdr:from>
    <xdr:to>
      <xdr:col>72</xdr:col>
      <xdr:colOff>203200</xdr:colOff>
      <xdr:row>14</xdr:row>
      <xdr:rowOff>73781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75263"/>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73781</xdr:rowOff>
    </xdr:from>
    <xdr:to>
      <xdr:col>68</xdr:col>
      <xdr:colOff>152400</xdr:colOff>
      <xdr:row>15</xdr:row>
      <xdr:rowOff>162016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74081"/>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95613</xdr:rowOff>
    </xdr:from>
    <xdr:to>
      <xdr:col>73</xdr:col>
      <xdr:colOff>44450</xdr:colOff>
      <xdr:row>14</xdr:row>
      <xdr:rowOff>25763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10540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109358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0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111216</xdr:rowOff>
    </xdr:from>
    <xdr:to>
      <xdr:col>64</xdr:col>
      <xdr:colOff>152400</xdr:colOff>
      <xdr:row>16</xdr:row>
      <xdr:rowOff>41366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26143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10,951
10,890
42.97
6,652,547
6,376,830
255,613
3,907,891
4,085,151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人件費については、前年度と比較し</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類似団体平均値を上回った。これは、事業費支弁人件費が減少したことなどにより経常的人件費が増加したことによるものであり、引き続き町独自の給与削減措置の実施やＤＸ推進などによる業務効率化を図り、経費の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167005</xdr:rowOff>
    </xdr:from>
    <xdr:to>
      <xdr:col>24</xdr:col>
      <xdr:colOff>25400</xdr:colOff>
      <xdr:row>37</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33920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167005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2763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18415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62763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18415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63220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116205</xdr:rowOff>
    </xdr:from>
    <xdr:to>
      <xdr:col>20</xdr:col>
      <xdr:colOff>38100</xdr:colOff>
      <xdr:row>37</xdr:row>
      <xdr:rowOff>46355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31132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74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139065</xdr:rowOff>
    </xdr:from>
    <xdr:to>
      <xdr:col>11</xdr:col>
      <xdr:colOff>60325</xdr:colOff>
      <xdr:row>37</xdr:row>
      <xdr:rowOff>69215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53992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39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物件費については、前年度と比較し</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ポイント減少した</a:t>
          </a:r>
          <a:r>
            <a:rPr kumimoji="1" lang="ja-JP" altLang="ja-JP" sz="1100">
              <a:solidFill>
                <a:sysClr val="windowText" lastClr="000000"/>
              </a:solidFill>
              <a:effectLst/>
              <a:latin typeface="+mn-lt"/>
              <a:ea typeface="+mn-ea"/>
              <a:cs typeface="+mn-cs"/>
            </a:rPr>
            <a:t>が、類似団体平均値を上回った。これは、ふるさと納税寄附受入額増に伴う関連経費の増によるものである。一方で、インフラ及び公共施設の維持管理なども増加傾向にあるため、事務事業の整理統廃合を進め、経費の縮減を図っ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15</xdr:row>
      <xdr:rowOff>124714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736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124714</xdr:rowOff>
    </xdr:from>
    <xdr:to>
      <xdr:col>78</xdr:col>
      <xdr:colOff>69850</xdr:colOff>
      <xdr:row>15</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96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159004</xdr:rowOff>
    </xdr:from>
    <xdr:to>
      <xdr:col>73</xdr:col>
      <xdr:colOff>180975</xdr:colOff>
      <xdr:row>15</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593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159004</xdr:rowOff>
    </xdr:from>
    <xdr:to>
      <xdr:col>69</xdr:col>
      <xdr:colOff>92075</xdr:colOff>
      <xdr:row>15</xdr:row>
      <xdr:rowOff>19558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59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51054</xdr:rowOff>
    </xdr:from>
    <xdr:to>
      <xdr:col>82</xdr:col>
      <xdr:colOff>158750</xdr:colOff>
      <xdr:row>15</xdr:row>
      <xdr:rowOff>152654</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23131</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9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160291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3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73914</xdr:rowOff>
    </xdr:from>
    <xdr:to>
      <xdr:col>74</xdr:col>
      <xdr:colOff>31750</xdr:colOff>
      <xdr:row>16</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160291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108204</xdr:rowOff>
    </xdr:from>
    <xdr:to>
      <xdr:col>69</xdr:col>
      <xdr:colOff>142875</xdr:colOff>
      <xdr:row>15</xdr:row>
      <xdr:rowOff>38354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23131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59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55135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の、類似団体平均値を下回った。今後については、国の社会保障費と同様に、増加していく見込みであるため、福祉行政のサービス低下にならないよう、適正な運営に努めるとともに、特定財源の確保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その他に係る経常収支比率については、前年度と比較し</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ポイント減少し、類似団体平均値を</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った。これは主に介護保険特別会計への繰出金の減少したことになるものである。今後</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団塊世代の高齢化進展などにより繰出金は増加していくことが見込まれるため、介護保険料の適正化や、介護予防の推進などにより、経費の縮減に努めていく。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58</xdr:row>
      <xdr:rowOff>88900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26600"/>
          <a:ext cx="8382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60</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994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29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補助費等については、前年度と比較し</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値を下回った。今後、特に町単独の補助金については、恒常化を防ぐため終期を設定し、所期の目的を達成したものは積極的に廃止又圧縮するよう、引き続き補助事業のスクラップアンドビルド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107950</xdr:rowOff>
    </xdr:from>
    <xdr:to>
      <xdr:col>82</xdr:col>
      <xdr:colOff>107950</xdr:colOff>
      <xdr:row>34</xdr:row>
      <xdr:rowOff>142240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7658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107950</xdr:rowOff>
    </xdr:from>
    <xdr:to>
      <xdr:col>78</xdr:col>
      <xdr:colOff>69850</xdr:colOff>
      <xdr:row>33</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76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33</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742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91440</xdr:rowOff>
    </xdr:from>
    <xdr:to>
      <xdr:col>82</xdr:col>
      <xdr:colOff>158750</xdr:colOff>
      <xdr:row>35</xdr:row>
      <xdr:rowOff>21590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107967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57150</xdr:rowOff>
    </xdr:from>
    <xdr:to>
      <xdr:col>78</xdr:col>
      <xdr:colOff>120650</xdr:colOff>
      <xdr:row>33</xdr:row>
      <xdr:rowOff>158750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168927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34290</xdr:rowOff>
    </xdr:from>
    <xdr:to>
      <xdr:col>65</xdr:col>
      <xdr:colOff>53975</xdr:colOff>
      <xdr:row>33</xdr:row>
      <xdr:rowOff>135890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146067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公債費については、前年度と比較し</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、類似団体平均値を下回った。これは</a:t>
          </a:r>
          <a:r>
            <a:rPr kumimoji="1" lang="ja-JP" altLang="en-US" sz="1100">
              <a:solidFill>
                <a:schemeClr val="dk1"/>
              </a:solidFill>
              <a:effectLst/>
              <a:latin typeface="+mn-lt"/>
              <a:ea typeface="+mn-ea"/>
              <a:cs typeface="+mn-cs"/>
            </a:rPr>
            <a:t>臨時財政対策債等の完済により減少</a:t>
          </a:r>
          <a:r>
            <a:rPr kumimoji="1" lang="ja-JP" altLang="ja-JP" sz="1100">
              <a:solidFill>
                <a:schemeClr val="dk1"/>
              </a:solidFill>
              <a:effectLst/>
              <a:latin typeface="+mn-lt"/>
              <a:ea typeface="+mn-ea"/>
              <a:cs typeface="+mn-cs"/>
            </a:rPr>
            <a:t>したことによるものである。今後は（仮称）歴史観光交流センター整備事業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庫場団地長寿命化計画に基づく屋根・外壁等改修事業等の借入も予定されていることから、新規の地方債発行については、慎重に検討を進めながら、交付税措置が有利な地方債の活用に努め、健全な財政運営を図っていく。</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108713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70332"/>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108713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20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206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公債費以外の経常収支比率については、前年度と比較し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類似団体平均値を上回った。これは人件費や物件費の経常収支比率が高いことが要因として上げられる。ＤＸ推進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122428</xdr:rowOff>
    </xdr:from>
    <xdr:to>
      <xdr:col>82</xdr:col>
      <xdr:colOff>107950</xdr:colOff>
      <xdr:row>75</xdr:row>
      <xdr:rowOff>136144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811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85852</xdr:rowOff>
    </xdr:from>
    <xdr:to>
      <xdr:col>78</xdr:col>
      <xdr:colOff>69850</xdr:colOff>
      <xdr:row>75</xdr:row>
      <xdr:rowOff>122428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4460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85852</xdr:rowOff>
    </xdr:from>
    <xdr:to>
      <xdr:col>73</xdr:col>
      <xdr:colOff>180975</xdr:colOff>
      <xdr:row>75</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9446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101854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46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85344</xdr:rowOff>
    </xdr:from>
    <xdr:to>
      <xdr:col>82</xdr:col>
      <xdr:colOff>158750</xdr:colOff>
      <xdr:row>76</xdr:row>
      <xdr:rowOff>15494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57421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1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71628</xdr:rowOff>
    </xdr:from>
    <xdr:to>
      <xdr:col>78</xdr:col>
      <xdr:colOff>120650</xdr:colOff>
      <xdr:row>76</xdr:row>
      <xdr:rowOff>1778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158005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1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35052</xdr:rowOff>
    </xdr:from>
    <xdr:to>
      <xdr:col>74</xdr:col>
      <xdr:colOff>31750</xdr:colOff>
      <xdr:row>75</xdr:row>
      <xdr:rowOff>136652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121429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8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137431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123714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101427</xdr:rowOff>
    </xdr:from>
    <xdr:to>
      <xdr:col>29</xdr:col>
      <xdr:colOff>127000</xdr:colOff>
      <xdr:row>18</xdr:row>
      <xdr:rowOff>3804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63702"/>
          <a:ext cx="647700" cy="73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3804</xdr:rowOff>
    </xdr:from>
    <xdr:to>
      <xdr:col>26</xdr:col>
      <xdr:colOff>50800</xdr:colOff>
      <xdr:row>18</xdr:row>
      <xdr:rowOff>32127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37529"/>
          <a:ext cx="698500" cy="28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32127</xdr:rowOff>
    </xdr:from>
    <xdr:to>
      <xdr:col>22</xdr:col>
      <xdr:colOff>114300</xdr:colOff>
      <xdr:row>18</xdr:row>
      <xdr:rowOff>61137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65852"/>
          <a:ext cx="698500" cy="29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56496</xdr:rowOff>
    </xdr:from>
    <xdr:to>
      <xdr:col>18</xdr:col>
      <xdr:colOff>177800</xdr:colOff>
      <xdr:row>18</xdr:row>
      <xdr:rowOff>61137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190221"/>
          <a:ext cx="698500" cy="4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50627</xdr:rowOff>
    </xdr:from>
    <xdr:to>
      <xdr:col>29</xdr:col>
      <xdr:colOff>177800</xdr:colOff>
      <xdr:row>17</xdr:row>
      <xdr:rowOff>152227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1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67154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5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124454</xdr:rowOff>
    </xdr:from>
    <xdr:to>
      <xdr:col>26</xdr:col>
      <xdr:colOff>101600</xdr:colOff>
      <xdr:row>18</xdr:row>
      <xdr:rowOff>54604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8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64781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55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152777</xdr:rowOff>
    </xdr:from>
    <xdr:to>
      <xdr:col>22</xdr:col>
      <xdr:colOff>165100</xdr:colOff>
      <xdr:row>18</xdr:row>
      <xdr:rowOff>82927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15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93104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8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10337</xdr:rowOff>
    </xdr:from>
    <xdr:to>
      <xdr:col>19</xdr:col>
      <xdr:colOff>38100</xdr:colOff>
      <xdr:row>18</xdr:row>
      <xdr:rowOff>111937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44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122114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1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5696</xdr:rowOff>
    </xdr:from>
    <xdr:to>
      <xdr:col>15</xdr:col>
      <xdr:colOff>101600</xdr:colOff>
      <xdr:row>18</xdr:row>
      <xdr:rowOff>107296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3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117473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90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186734</xdr:rowOff>
    </xdr:from>
    <xdr:to>
      <xdr:col>29</xdr:col>
      <xdr:colOff>127000</xdr:colOff>
      <xdr:row>35</xdr:row>
      <xdr:rowOff>321425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797084"/>
          <a:ext cx="647700" cy="13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186734</xdr:rowOff>
    </xdr:from>
    <xdr:to>
      <xdr:col>26</xdr:col>
      <xdr:colOff>50800</xdr:colOff>
      <xdr:row>35</xdr:row>
      <xdr:rowOff>203536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797084"/>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203536</xdr:rowOff>
    </xdr:from>
    <xdr:to>
      <xdr:col>22</xdr:col>
      <xdr:colOff>114300</xdr:colOff>
      <xdr:row>35</xdr:row>
      <xdr:rowOff>237368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813886"/>
          <a:ext cx="698500" cy="3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237368</xdr:rowOff>
    </xdr:from>
    <xdr:to>
      <xdr:col>18</xdr:col>
      <xdr:colOff>177800</xdr:colOff>
      <xdr:row>35</xdr:row>
      <xdr:rowOff>285877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47718"/>
          <a:ext cx="698500" cy="48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270625</xdr:rowOff>
    </xdr:from>
    <xdr:to>
      <xdr:col>29</xdr:col>
      <xdr:colOff>177800</xdr:colOff>
      <xdr:row>36</xdr:row>
      <xdr:rowOff>29325</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88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242702</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85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135934</xdr:rowOff>
    </xdr:from>
    <xdr:to>
      <xdr:col>26</xdr:col>
      <xdr:colOff>101600</xdr:colOff>
      <xdr:row>35</xdr:row>
      <xdr:rowOff>237534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46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247711</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515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152736</xdr:rowOff>
    </xdr:from>
    <xdr:to>
      <xdr:col>22</xdr:col>
      <xdr:colOff>165100</xdr:colOff>
      <xdr:row>35</xdr:row>
      <xdr:rowOff>254336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76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239113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84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186568</xdr:rowOff>
    </xdr:from>
    <xdr:to>
      <xdr:col>19</xdr:col>
      <xdr:colOff>38100</xdr:colOff>
      <xdr:row>35</xdr:row>
      <xdr:rowOff>288168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9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298345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6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235077</xdr:rowOff>
    </xdr:from>
    <xdr:to>
      <xdr:col>15</xdr:col>
      <xdr:colOff>101600</xdr:colOff>
      <xdr:row>35</xdr:row>
      <xdr:rowOff>336677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45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61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10,951
10,890
42.97
6,652,547
6,376,830
255,613
3,907,891
4,085,151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150074</xdr:rowOff>
    </xdr:from>
    <xdr:to>
      <xdr:col>24</xdr:col>
      <xdr:colOff>63500</xdr:colOff>
      <xdr:row>35</xdr:row>
      <xdr:rowOff>107783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79374"/>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107783</xdr:rowOff>
    </xdr:from>
    <xdr:to>
      <xdr:col>19</xdr:col>
      <xdr:colOff>177800</xdr:colOff>
      <xdr:row>36</xdr:row>
      <xdr:rowOff>9561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08533"/>
          <a:ext cx="8890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157596</xdr:rowOff>
    </xdr:from>
    <xdr:to>
      <xdr:col>15</xdr:col>
      <xdr:colOff>50800</xdr:colOff>
      <xdr:row>36</xdr:row>
      <xdr:rowOff>9561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58346"/>
          <a:ext cx="88900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157596</xdr:rowOff>
    </xdr:from>
    <xdr:to>
      <xdr:col>10</xdr:col>
      <xdr:colOff>114300</xdr:colOff>
      <xdr:row>36</xdr:row>
      <xdr:rowOff>38800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8346"/>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99274</xdr:rowOff>
    </xdr:from>
    <xdr:to>
      <xdr:col>24</xdr:col>
      <xdr:colOff>114300</xdr:colOff>
      <xdr:row>35</xdr:row>
      <xdr:rowOff>29424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122151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56983</xdr:rowOff>
    </xdr:from>
    <xdr:to>
      <xdr:col>20</xdr:col>
      <xdr:colOff>38100</xdr:colOff>
      <xdr:row>35</xdr:row>
      <xdr:rowOff>158583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3660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130211</xdr:rowOff>
    </xdr:from>
    <xdr:to>
      <xdr:col>15</xdr:col>
      <xdr:colOff>101600</xdr:colOff>
      <xdr:row>36</xdr:row>
      <xdr:rowOff>60361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76888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0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106796</xdr:rowOff>
    </xdr:from>
    <xdr:to>
      <xdr:col>10</xdr:col>
      <xdr:colOff>165100</xdr:colOff>
      <xdr:row>36</xdr:row>
      <xdr:rowOff>36946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53473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159450</xdr:rowOff>
    </xdr:from>
    <xdr:to>
      <xdr:col>6</xdr:col>
      <xdr:colOff>38100</xdr:colOff>
      <xdr:row>36</xdr:row>
      <xdr:rowOff>89600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106127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3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142859</xdr:rowOff>
    </xdr:from>
    <xdr:to>
      <xdr:col>24</xdr:col>
      <xdr:colOff>63500</xdr:colOff>
      <xdr:row>57</xdr:row>
      <xdr:rowOff>10625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44059"/>
          <a:ext cx="838200" cy="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125245</xdr:rowOff>
    </xdr:from>
    <xdr:to>
      <xdr:col>19</xdr:col>
      <xdr:colOff>177800</xdr:colOff>
      <xdr:row>57</xdr:row>
      <xdr:rowOff>10625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26445"/>
          <a:ext cx="8890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125245</xdr:rowOff>
    </xdr:from>
    <xdr:to>
      <xdr:col>15</xdr:col>
      <xdr:colOff>50800</xdr:colOff>
      <xdr:row>57</xdr:row>
      <xdr:rowOff>9790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26445"/>
          <a:ext cx="889000" cy="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9790</xdr:rowOff>
    </xdr:from>
    <xdr:to>
      <xdr:col>10</xdr:col>
      <xdr:colOff>114300</xdr:colOff>
      <xdr:row>57</xdr:row>
      <xdr:rowOff>10579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82440"/>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92059</xdr:rowOff>
    </xdr:from>
    <xdr:to>
      <xdr:col>24</xdr:col>
      <xdr:colOff>114300</xdr:colOff>
      <xdr:row>57</xdr:row>
      <xdr:rowOff>22209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9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70486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131275</xdr:rowOff>
    </xdr:from>
    <xdr:to>
      <xdr:col>20</xdr:col>
      <xdr:colOff>38100</xdr:colOff>
      <xdr:row>57</xdr:row>
      <xdr:rowOff>61425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52552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74445</xdr:rowOff>
    </xdr:from>
    <xdr:to>
      <xdr:col>15</xdr:col>
      <xdr:colOff>101600</xdr:colOff>
      <xdr:row>57</xdr:row>
      <xdr:rowOff>4595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21122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5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130440</xdr:rowOff>
    </xdr:from>
    <xdr:to>
      <xdr:col>10</xdr:col>
      <xdr:colOff>165100</xdr:colOff>
      <xdr:row>57</xdr:row>
      <xdr:rowOff>60590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77117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50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131229</xdr:rowOff>
    </xdr:from>
    <xdr:to>
      <xdr:col>6</xdr:col>
      <xdr:colOff>38100</xdr:colOff>
      <xdr:row>57</xdr:row>
      <xdr:rowOff>61379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77906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126898</xdr:rowOff>
    </xdr:from>
    <xdr:to>
      <xdr:col>24</xdr:col>
      <xdr:colOff>63500</xdr:colOff>
      <xdr:row>78</xdr:row>
      <xdr:rowOff>141833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99998"/>
          <a:ext cx="8382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52832</xdr:rowOff>
    </xdr:from>
    <xdr:to>
      <xdr:col>19</xdr:col>
      <xdr:colOff>177800</xdr:colOff>
      <xdr:row>78</xdr:row>
      <xdr:rowOff>141833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25932"/>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52832</xdr:rowOff>
    </xdr:from>
    <xdr:to>
      <xdr:col>15</xdr:col>
      <xdr:colOff>50800</xdr:colOff>
      <xdr:row>78</xdr:row>
      <xdr:rowOff>104800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25932"/>
          <a:ext cx="889000" cy="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104800</xdr:rowOff>
    </xdr:from>
    <xdr:to>
      <xdr:col>10</xdr:col>
      <xdr:colOff>114300</xdr:colOff>
      <xdr:row>78</xdr:row>
      <xdr:rowOff>160483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77900"/>
          <a:ext cx="889000" cy="5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76098</xdr:rowOff>
    </xdr:from>
    <xdr:to>
      <xdr:col>24</xdr:col>
      <xdr:colOff>114300</xdr:colOff>
      <xdr:row>79</xdr:row>
      <xdr:rowOff>6248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162475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91033</xdr:rowOff>
    </xdr:from>
    <xdr:to>
      <xdr:col>20</xdr:col>
      <xdr:colOff>38100</xdr:colOff>
      <xdr:row>79</xdr:row>
      <xdr:rowOff>21183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12310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2032</xdr:rowOff>
    </xdr:from>
    <xdr:to>
      <xdr:col>15</xdr:col>
      <xdr:colOff>101600</xdr:colOff>
      <xdr:row>78</xdr:row>
      <xdr:rowOff>103632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94759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54000</xdr:rowOff>
    </xdr:from>
    <xdr:to>
      <xdr:col>10</xdr:col>
      <xdr:colOff>165100</xdr:colOff>
      <xdr:row>78</xdr:row>
      <xdr:rowOff>155600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146727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109683</xdr:rowOff>
    </xdr:from>
    <xdr:to>
      <xdr:col>6</xdr:col>
      <xdr:colOff>38100</xdr:colOff>
      <xdr:row>79</xdr:row>
      <xdr:rowOff>39833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30960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79603</xdr:rowOff>
    </xdr:from>
    <xdr:to>
      <xdr:col>24</xdr:col>
      <xdr:colOff>63500</xdr:colOff>
      <xdr:row>96</xdr:row>
      <xdr:rowOff>147929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38803"/>
          <a:ext cx="8382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147929</xdr:rowOff>
    </xdr:from>
    <xdr:to>
      <xdr:col>19</xdr:col>
      <xdr:colOff>177800</xdr:colOff>
      <xdr:row>97</xdr:row>
      <xdr:rowOff>74067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07129"/>
          <a:ext cx="889000" cy="9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51015</xdr:rowOff>
    </xdr:from>
    <xdr:to>
      <xdr:col>15</xdr:col>
      <xdr:colOff>50800</xdr:colOff>
      <xdr:row>97</xdr:row>
      <xdr:rowOff>74067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10215"/>
          <a:ext cx="889000" cy="19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51015</xdr:rowOff>
    </xdr:from>
    <xdr:to>
      <xdr:col>10</xdr:col>
      <xdr:colOff>114300</xdr:colOff>
      <xdr:row>98</xdr:row>
      <xdr:rowOff>23037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0215"/>
          <a:ext cx="889000" cy="3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28803</xdr:rowOff>
    </xdr:from>
    <xdr:to>
      <xdr:col>24</xdr:col>
      <xdr:colOff>114300</xdr:colOff>
      <xdr:row>96</xdr:row>
      <xdr:rowOff>130403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7230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97129</xdr:rowOff>
    </xdr:from>
    <xdr:to>
      <xdr:col>20</xdr:col>
      <xdr:colOff>38100</xdr:colOff>
      <xdr:row>97</xdr:row>
      <xdr:rowOff>27279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18406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23267</xdr:rowOff>
    </xdr:from>
    <xdr:to>
      <xdr:col>15</xdr:col>
      <xdr:colOff>101600</xdr:colOff>
      <xdr:row>97</xdr:row>
      <xdr:rowOff>124867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115994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215</xdr:rowOff>
    </xdr:from>
    <xdr:to>
      <xdr:col>10</xdr:col>
      <xdr:colOff>165100</xdr:colOff>
      <xdr:row>96</xdr:row>
      <xdr:rowOff>101815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92942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5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143687</xdr:rowOff>
    </xdr:from>
    <xdr:to>
      <xdr:col>6</xdr:col>
      <xdr:colOff>38100</xdr:colOff>
      <xdr:row>98</xdr:row>
      <xdr:rowOff>73837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64964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81487</xdr:rowOff>
    </xdr:from>
    <xdr:to>
      <xdr:col>55</xdr:col>
      <xdr:colOff>0</xdr:colOff>
      <xdr:row>37</xdr:row>
      <xdr:rowOff>144588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25137"/>
          <a:ext cx="838200" cy="6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128788</xdr:rowOff>
    </xdr:from>
    <xdr:to>
      <xdr:col>50</xdr:col>
      <xdr:colOff>114300</xdr:colOff>
      <xdr:row>37</xdr:row>
      <xdr:rowOff>144588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72438"/>
          <a:ext cx="889000" cy="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128788</xdr:rowOff>
    </xdr:from>
    <xdr:to>
      <xdr:col>45</xdr:col>
      <xdr:colOff>177800</xdr:colOff>
      <xdr:row>37</xdr:row>
      <xdr:rowOff>145030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2438"/>
          <a:ext cx="889000" cy="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124487</xdr:rowOff>
    </xdr:from>
    <xdr:to>
      <xdr:col>41</xdr:col>
      <xdr:colOff>50800</xdr:colOff>
      <xdr:row>37</xdr:row>
      <xdr:rowOff>145030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25237"/>
          <a:ext cx="889000" cy="36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30687</xdr:rowOff>
    </xdr:from>
    <xdr:to>
      <xdr:col>55</xdr:col>
      <xdr:colOff>50800</xdr:colOff>
      <xdr:row>37</xdr:row>
      <xdr:rowOff>132287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117064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93788</xdr:rowOff>
    </xdr:from>
    <xdr:to>
      <xdr:col>50</xdr:col>
      <xdr:colOff>165100</xdr:colOff>
      <xdr:row>38</xdr:row>
      <xdr:rowOff>23938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15065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77988</xdr:rowOff>
    </xdr:from>
    <xdr:to>
      <xdr:col>46</xdr:col>
      <xdr:colOff>38100</xdr:colOff>
      <xdr:row>38</xdr:row>
      <xdr:rowOff>8138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170715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94230</xdr:rowOff>
    </xdr:from>
    <xdr:to>
      <xdr:col>41</xdr:col>
      <xdr:colOff>101600</xdr:colOff>
      <xdr:row>38</xdr:row>
      <xdr:rowOff>24380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3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73687</xdr:rowOff>
    </xdr:from>
    <xdr:to>
      <xdr:col>36</xdr:col>
      <xdr:colOff>165100</xdr:colOff>
      <xdr:row>36</xdr:row>
      <xdr:rowOff>3837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166414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6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73137</xdr:rowOff>
    </xdr:from>
    <xdr:to>
      <xdr:col>55</xdr:col>
      <xdr:colOff>0</xdr:colOff>
      <xdr:row>58</xdr:row>
      <xdr:rowOff>138730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17237"/>
          <a:ext cx="838200" cy="6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104594</xdr:rowOff>
    </xdr:from>
    <xdr:to>
      <xdr:col>50</xdr:col>
      <xdr:colOff>114300</xdr:colOff>
      <xdr:row>58</xdr:row>
      <xdr:rowOff>138730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48694"/>
          <a:ext cx="889000" cy="3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104594</xdr:rowOff>
    </xdr:from>
    <xdr:to>
      <xdr:col>45</xdr:col>
      <xdr:colOff>177800</xdr:colOff>
      <xdr:row>58</xdr:row>
      <xdr:rowOff>163371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48694"/>
          <a:ext cx="889000" cy="5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67835</xdr:rowOff>
    </xdr:from>
    <xdr:to>
      <xdr:col>41</xdr:col>
      <xdr:colOff>50800</xdr:colOff>
      <xdr:row>58</xdr:row>
      <xdr:rowOff>163371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40485"/>
          <a:ext cx="889000" cy="26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22337</xdr:rowOff>
    </xdr:from>
    <xdr:to>
      <xdr:col>55</xdr:col>
      <xdr:colOff>50800</xdr:colOff>
      <xdr:row>58</xdr:row>
      <xdr:rowOff>123937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108714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87930</xdr:rowOff>
    </xdr:from>
    <xdr:to>
      <xdr:col>50</xdr:col>
      <xdr:colOff>165100</xdr:colOff>
      <xdr:row>59</xdr:row>
      <xdr:rowOff>18080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9207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53794</xdr:rowOff>
    </xdr:from>
    <xdr:to>
      <xdr:col>46</xdr:col>
      <xdr:colOff>38100</xdr:colOff>
      <xdr:row>58</xdr:row>
      <xdr:rowOff>155394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146521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112571</xdr:rowOff>
    </xdr:from>
    <xdr:to>
      <xdr:col>41</xdr:col>
      <xdr:colOff>101600</xdr:colOff>
      <xdr:row>59</xdr:row>
      <xdr:rowOff>42721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33848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17035</xdr:rowOff>
    </xdr:from>
    <xdr:to>
      <xdr:col>36</xdr:col>
      <xdr:colOff>165100</xdr:colOff>
      <xdr:row>57</xdr:row>
      <xdr:rowOff>118635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135162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6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132550</xdr:rowOff>
    </xdr:from>
    <xdr:to>
      <xdr:col>55</xdr:col>
      <xdr:colOff>0</xdr:colOff>
      <xdr:row>78</xdr:row>
      <xdr:rowOff>135934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5650"/>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114520</xdr:rowOff>
    </xdr:from>
    <xdr:to>
      <xdr:col>50</xdr:col>
      <xdr:colOff>114300</xdr:colOff>
      <xdr:row>78</xdr:row>
      <xdr:rowOff>132550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87620"/>
          <a:ext cx="889000" cy="1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114520</xdr:rowOff>
    </xdr:from>
    <xdr:to>
      <xdr:col>45</xdr:col>
      <xdr:colOff>177800</xdr:colOff>
      <xdr:row>78</xdr:row>
      <xdr:rowOff>122386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87620"/>
          <a:ext cx="889000" cy="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149047</xdr:rowOff>
    </xdr:from>
    <xdr:to>
      <xdr:col>41</xdr:col>
      <xdr:colOff>50800</xdr:colOff>
      <xdr:row>78</xdr:row>
      <xdr:rowOff>122386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79247"/>
          <a:ext cx="889000" cy="3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85134</xdr:rowOff>
    </xdr:from>
    <xdr:to>
      <xdr:col>55</xdr:col>
      <xdr:colOff>50800</xdr:colOff>
      <xdr:row>79</xdr:row>
      <xdr:rowOff>15284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81750</xdr:rowOff>
    </xdr:from>
    <xdr:to>
      <xdr:col>50</xdr:col>
      <xdr:colOff>165100</xdr:colOff>
      <xdr:row>79</xdr:row>
      <xdr:rowOff>11900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63720</xdr:rowOff>
    </xdr:from>
    <xdr:to>
      <xdr:col>46</xdr:col>
      <xdr:colOff>38100</xdr:colOff>
      <xdr:row>78</xdr:row>
      <xdr:rowOff>165320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156447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2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71586</xdr:rowOff>
    </xdr:from>
    <xdr:to>
      <xdr:col>41</xdr:col>
      <xdr:colOff>101600</xdr:colOff>
      <xdr:row>79</xdr:row>
      <xdr:rowOff>1736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164313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3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98247</xdr:rowOff>
    </xdr:from>
    <xdr:to>
      <xdr:col>36</xdr:col>
      <xdr:colOff>165100</xdr:colOff>
      <xdr:row>77</xdr:row>
      <xdr:rowOff>28397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44924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0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147816</xdr:rowOff>
    </xdr:from>
    <xdr:to>
      <xdr:col>55</xdr:col>
      <xdr:colOff>0</xdr:colOff>
      <xdr:row>98</xdr:row>
      <xdr:rowOff>4643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78466"/>
          <a:ext cx="838200" cy="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133752</xdr:rowOff>
    </xdr:from>
    <xdr:to>
      <xdr:col>50</xdr:col>
      <xdr:colOff>114300</xdr:colOff>
      <xdr:row>98</xdr:row>
      <xdr:rowOff>4643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64402"/>
          <a:ext cx="889000" cy="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133752</xdr:rowOff>
    </xdr:from>
    <xdr:to>
      <xdr:col>45</xdr:col>
      <xdr:colOff>177800</xdr:colOff>
      <xdr:row>98</xdr:row>
      <xdr:rowOff>62790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64402"/>
          <a:ext cx="889000" cy="10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52800</xdr:rowOff>
    </xdr:from>
    <xdr:to>
      <xdr:col>41</xdr:col>
      <xdr:colOff>50800</xdr:colOff>
      <xdr:row>98</xdr:row>
      <xdr:rowOff>62790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54900"/>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97016</xdr:rowOff>
    </xdr:from>
    <xdr:to>
      <xdr:col>55</xdr:col>
      <xdr:colOff>50800</xdr:colOff>
      <xdr:row>98</xdr:row>
      <xdr:rowOff>27166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75443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125293</xdr:rowOff>
    </xdr:from>
    <xdr:to>
      <xdr:col>50</xdr:col>
      <xdr:colOff>165100</xdr:colOff>
      <xdr:row>98</xdr:row>
      <xdr:rowOff>55443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46570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4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82952</xdr:rowOff>
    </xdr:from>
    <xdr:to>
      <xdr:col>46</xdr:col>
      <xdr:colOff>38100</xdr:colOff>
      <xdr:row>98</xdr:row>
      <xdr:rowOff>13102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0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11990</xdr:rowOff>
    </xdr:from>
    <xdr:to>
      <xdr:col>41</xdr:col>
      <xdr:colOff>101600</xdr:colOff>
      <xdr:row>98</xdr:row>
      <xdr:rowOff>113590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104717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2000</xdr:rowOff>
    </xdr:from>
    <xdr:to>
      <xdr:col>36</xdr:col>
      <xdr:colOff>165100</xdr:colOff>
      <xdr:row>98</xdr:row>
      <xdr:rowOff>103600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94727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129053</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72703"/>
          <a:ext cx="838200" cy="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118040</xdr:rowOff>
    </xdr:from>
    <xdr:to>
      <xdr:col>81</xdr:col>
      <xdr:colOff>50800</xdr:colOff>
      <xdr:row>37</xdr:row>
      <xdr:rowOff>129053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118790"/>
          <a:ext cx="889000" cy="35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118040</xdr:rowOff>
    </xdr:from>
    <xdr:to>
      <xdr:col>76</xdr:col>
      <xdr:colOff>114300</xdr:colOff>
      <xdr:row>36</xdr:row>
      <xdr:rowOff>68257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118790"/>
          <a:ext cx="889000" cy="1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68257</xdr:rowOff>
    </xdr:from>
    <xdr:to>
      <xdr:col>71</xdr:col>
      <xdr:colOff>177800</xdr:colOff>
      <xdr:row>37</xdr:row>
      <xdr:rowOff>32035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240457"/>
          <a:ext cx="889000" cy="13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78253</xdr:rowOff>
    </xdr:from>
    <xdr:to>
      <xdr:col>81</xdr:col>
      <xdr:colOff>101600</xdr:colOff>
      <xdr:row>38</xdr:row>
      <xdr:rowOff>8403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24930</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9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67240</xdr:rowOff>
    </xdr:from>
    <xdr:to>
      <xdr:col>76</xdr:col>
      <xdr:colOff>165100</xdr:colOff>
      <xdr:row>35</xdr:row>
      <xdr:rowOff>168840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0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13917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584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17457</xdr:rowOff>
    </xdr:from>
    <xdr:to>
      <xdr:col>72</xdr:col>
      <xdr:colOff>38100</xdr:colOff>
      <xdr:row>36</xdr:row>
      <xdr:rowOff>119057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1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135584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596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152685</xdr:rowOff>
    </xdr:from>
    <xdr:to>
      <xdr:col>67</xdr:col>
      <xdr:colOff>101600</xdr:colOff>
      <xdr:row>37</xdr:row>
      <xdr:rowOff>82835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99362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0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37897</xdr:rowOff>
    </xdr:from>
    <xdr:to>
      <xdr:col>85</xdr:col>
      <xdr:colOff>127000</xdr:colOff>
      <xdr:row>78</xdr:row>
      <xdr:rowOff>83489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10997"/>
          <a:ext cx="838200" cy="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37897</xdr:rowOff>
    </xdr:from>
    <xdr:to>
      <xdr:col>81</xdr:col>
      <xdr:colOff>50800</xdr:colOff>
      <xdr:row>78</xdr:row>
      <xdr:rowOff>62357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410997"/>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62357</xdr:rowOff>
    </xdr:from>
    <xdr:to>
      <xdr:col>76</xdr:col>
      <xdr:colOff>114300</xdr:colOff>
      <xdr:row>78</xdr:row>
      <xdr:rowOff>77088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435457"/>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77088</xdr:rowOff>
    </xdr:from>
    <xdr:to>
      <xdr:col>71</xdr:col>
      <xdr:colOff>177800</xdr:colOff>
      <xdr:row>78</xdr:row>
      <xdr:rowOff>101448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450188"/>
          <a:ext cx="889000" cy="2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32689</xdr:rowOff>
    </xdr:from>
    <xdr:to>
      <xdr:col>85</xdr:col>
      <xdr:colOff>177800</xdr:colOff>
      <xdr:row>78</xdr:row>
      <xdr:rowOff>134289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11116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158547</xdr:rowOff>
    </xdr:from>
    <xdr:to>
      <xdr:col>81</xdr:col>
      <xdr:colOff>101600</xdr:colOff>
      <xdr:row>78</xdr:row>
      <xdr:rowOff>88697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79824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5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11557</xdr:rowOff>
    </xdr:from>
    <xdr:to>
      <xdr:col>76</xdr:col>
      <xdr:colOff>165100</xdr:colOff>
      <xdr:row>78</xdr:row>
      <xdr:rowOff>113157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104284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26288</xdr:rowOff>
    </xdr:from>
    <xdr:to>
      <xdr:col>72</xdr:col>
      <xdr:colOff>38100</xdr:colOff>
      <xdr:row>78</xdr:row>
      <xdr:rowOff>127888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119015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9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50648</xdr:rowOff>
    </xdr:from>
    <xdr:to>
      <xdr:col>67</xdr:col>
      <xdr:colOff>101600</xdr:colOff>
      <xdr:row>78</xdr:row>
      <xdr:rowOff>152248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143375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5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103535</xdr:rowOff>
    </xdr:from>
    <xdr:to>
      <xdr:col>85</xdr:col>
      <xdr:colOff>127000</xdr:colOff>
      <xdr:row>98</xdr:row>
      <xdr:rowOff>106545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34185"/>
          <a:ext cx="838200" cy="17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103535</xdr:rowOff>
    </xdr:from>
    <xdr:to>
      <xdr:col>81</xdr:col>
      <xdr:colOff>50800</xdr:colOff>
      <xdr:row>98</xdr:row>
      <xdr:rowOff>8964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34185"/>
          <a:ext cx="889000" cy="7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8964</xdr:rowOff>
    </xdr:from>
    <xdr:to>
      <xdr:col>76</xdr:col>
      <xdr:colOff>114300</xdr:colOff>
      <xdr:row>98</xdr:row>
      <xdr:rowOff>73368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11064"/>
          <a:ext cx="889000" cy="6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73368</xdr:rowOff>
    </xdr:from>
    <xdr:to>
      <xdr:col>71</xdr:col>
      <xdr:colOff>177800</xdr:colOff>
      <xdr:row>98</xdr:row>
      <xdr:rowOff>124826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5468"/>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55745</xdr:rowOff>
    </xdr:from>
    <xdr:to>
      <xdr:col>85</xdr:col>
      <xdr:colOff>177800</xdr:colOff>
      <xdr:row>98</xdr:row>
      <xdr:rowOff>157345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142122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52735</xdr:rowOff>
    </xdr:from>
    <xdr:to>
      <xdr:col>81</xdr:col>
      <xdr:colOff>101600</xdr:colOff>
      <xdr:row>97</xdr:row>
      <xdr:rowOff>154335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145462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129614</xdr:rowOff>
    </xdr:from>
    <xdr:to>
      <xdr:col>76</xdr:col>
      <xdr:colOff>165100</xdr:colOff>
      <xdr:row>98</xdr:row>
      <xdr:rowOff>59764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6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50891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5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22568</xdr:rowOff>
    </xdr:from>
    <xdr:to>
      <xdr:col>72</xdr:col>
      <xdr:colOff>38100</xdr:colOff>
      <xdr:row>98</xdr:row>
      <xdr:rowOff>124168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115295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74026</xdr:rowOff>
    </xdr:from>
    <xdr:to>
      <xdr:col>67</xdr:col>
      <xdr:colOff>101600</xdr:colOff>
      <xdr:row>99</xdr:row>
      <xdr:rowOff>4176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166753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6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111513</xdr:rowOff>
    </xdr:from>
    <xdr:to>
      <xdr:col>116</xdr:col>
      <xdr:colOff>63500</xdr:colOff>
      <xdr:row>38</xdr:row>
      <xdr:rowOff>111765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26613"/>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111765</xdr:rowOff>
    </xdr:from>
    <xdr:to>
      <xdr:col>111</xdr:col>
      <xdr:colOff>177800</xdr:colOff>
      <xdr:row>38</xdr:row>
      <xdr:rowOff>112223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2686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112223</xdr:rowOff>
    </xdr:from>
    <xdr:to>
      <xdr:col>107</xdr:col>
      <xdr:colOff>50800</xdr:colOff>
      <xdr:row>38</xdr:row>
      <xdr:rowOff>121686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27323"/>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121686</xdr:rowOff>
    </xdr:from>
    <xdr:to>
      <xdr:col>102</xdr:col>
      <xdr:colOff>114300</xdr:colOff>
      <xdr:row>38</xdr:row>
      <xdr:rowOff>124521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36786"/>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60713</xdr:rowOff>
    </xdr:from>
    <xdr:to>
      <xdr:col>116</xdr:col>
      <xdr:colOff>114300</xdr:colOff>
      <xdr:row>38</xdr:row>
      <xdr:rowOff>162313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147090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60965</xdr:rowOff>
    </xdr:from>
    <xdr:to>
      <xdr:col>112</xdr:col>
      <xdr:colOff>38100</xdr:colOff>
      <xdr:row>38</xdr:row>
      <xdr:rowOff>162565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153692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6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61423</xdr:rowOff>
    </xdr:from>
    <xdr:to>
      <xdr:col>107</xdr:col>
      <xdr:colOff>101600</xdr:colOff>
      <xdr:row>38</xdr:row>
      <xdr:rowOff>163023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154150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6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70886</xdr:rowOff>
    </xdr:from>
    <xdr:to>
      <xdr:col>102</xdr:col>
      <xdr:colOff>165100</xdr:colOff>
      <xdr:row>39</xdr:row>
      <xdr:rowOff>1036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163613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73721</xdr:rowOff>
    </xdr:from>
    <xdr:to>
      <xdr:col>98</xdr:col>
      <xdr:colOff>38100</xdr:colOff>
      <xdr:row>39</xdr:row>
      <xdr:rowOff>3871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166448</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8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111544</xdr:rowOff>
    </xdr:from>
    <xdr:to>
      <xdr:col>116</xdr:col>
      <xdr:colOff>63500</xdr:colOff>
      <xdr:row>58</xdr:row>
      <xdr:rowOff>112458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5564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100914</xdr:rowOff>
    </xdr:from>
    <xdr:to>
      <xdr:col>111</xdr:col>
      <xdr:colOff>177800</xdr:colOff>
      <xdr:row>58</xdr:row>
      <xdr:rowOff>112458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45014"/>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100914</xdr:rowOff>
    </xdr:from>
    <xdr:to>
      <xdr:col>107</xdr:col>
      <xdr:colOff>50800</xdr:colOff>
      <xdr:row>58</xdr:row>
      <xdr:rowOff>115812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45014"/>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115812</xdr:rowOff>
    </xdr:from>
    <xdr:to>
      <xdr:col>102</xdr:col>
      <xdr:colOff>114300</xdr:colOff>
      <xdr:row>58</xdr:row>
      <xdr:rowOff>117107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59912"/>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60744</xdr:rowOff>
    </xdr:from>
    <xdr:to>
      <xdr:col>116</xdr:col>
      <xdr:colOff>114300</xdr:colOff>
      <xdr:row>58</xdr:row>
      <xdr:rowOff>162344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147121</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1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61658</xdr:rowOff>
    </xdr:from>
    <xdr:to>
      <xdr:col>112</xdr:col>
      <xdr:colOff>38100</xdr:colOff>
      <xdr:row>58</xdr:row>
      <xdr:rowOff>163258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0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154385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9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50114</xdr:rowOff>
    </xdr:from>
    <xdr:to>
      <xdr:col>107</xdr:col>
      <xdr:colOff>101600</xdr:colOff>
      <xdr:row>58</xdr:row>
      <xdr:rowOff>151714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142841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8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65012</xdr:rowOff>
    </xdr:from>
    <xdr:to>
      <xdr:col>102</xdr:col>
      <xdr:colOff>165100</xdr:colOff>
      <xdr:row>58</xdr:row>
      <xdr:rowOff>166612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157739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66307</xdr:rowOff>
    </xdr:from>
    <xdr:to>
      <xdr:col>98</xdr:col>
      <xdr:colOff>38100</xdr:colOff>
      <xdr:row>58</xdr:row>
      <xdr:rowOff>167907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159034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0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17125</xdr:rowOff>
    </xdr:from>
    <xdr:to>
      <xdr:col>116</xdr:col>
      <xdr:colOff>63500</xdr:colOff>
      <xdr:row>74</xdr:row>
      <xdr:rowOff>77658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361525"/>
          <a:ext cx="838200" cy="40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17125</xdr:rowOff>
    </xdr:from>
    <xdr:to>
      <xdr:col>111</xdr:col>
      <xdr:colOff>177800</xdr:colOff>
      <xdr:row>73</xdr:row>
      <xdr:rowOff>31847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361525"/>
          <a:ext cx="889000" cy="18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167063</xdr:rowOff>
    </xdr:from>
    <xdr:to>
      <xdr:col>107</xdr:col>
      <xdr:colOff>50800</xdr:colOff>
      <xdr:row>73</xdr:row>
      <xdr:rowOff>31847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511463"/>
          <a:ext cx="8890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167063</xdr:rowOff>
    </xdr:from>
    <xdr:to>
      <xdr:col>102</xdr:col>
      <xdr:colOff>114300</xdr:colOff>
      <xdr:row>73</xdr:row>
      <xdr:rowOff>63439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11463"/>
          <a:ext cx="889000" cy="6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26858</xdr:rowOff>
    </xdr:from>
    <xdr:to>
      <xdr:col>116</xdr:col>
      <xdr:colOff>114300</xdr:colOff>
      <xdr:row>74</xdr:row>
      <xdr:rowOff>128458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49735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137775</xdr:rowOff>
    </xdr:from>
    <xdr:to>
      <xdr:col>112</xdr:col>
      <xdr:colOff>38100</xdr:colOff>
      <xdr:row>72</xdr:row>
      <xdr:rowOff>67925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84452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08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152497</xdr:rowOff>
    </xdr:from>
    <xdr:to>
      <xdr:col>107</xdr:col>
      <xdr:colOff>101600</xdr:colOff>
      <xdr:row>73</xdr:row>
      <xdr:rowOff>82647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4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73774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116263</xdr:rowOff>
    </xdr:from>
    <xdr:to>
      <xdr:col>102</xdr:col>
      <xdr:colOff>165100</xdr:colOff>
      <xdr:row>73</xdr:row>
      <xdr:rowOff>46413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46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62940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3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12639</xdr:rowOff>
    </xdr:from>
    <xdr:to>
      <xdr:col>98</xdr:col>
      <xdr:colOff>38100</xdr:colOff>
      <xdr:row>73</xdr:row>
      <xdr:rowOff>114239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130766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0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・人件費：給与改定による給料月額の増及び期末勤勉手当の支給月数の引き上げなどにより</a:t>
          </a:r>
          <a:r>
            <a:rPr kumimoji="1" lang="en-US" altLang="ja-JP" sz="1100">
              <a:solidFill>
                <a:schemeClr val="dk1"/>
              </a:solidFill>
              <a:effectLst/>
              <a:latin typeface="+mn-lt"/>
              <a:ea typeface="+mn-ea"/>
              <a:cs typeface="+mn-cs"/>
            </a:rPr>
            <a:t>11,865</a:t>
          </a:r>
          <a:r>
            <a:rPr kumimoji="1" lang="ja-JP" altLang="ja-JP" sz="1100">
              <a:solidFill>
                <a:schemeClr val="dk1"/>
              </a:solidFill>
              <a:effectLst/>
              <a:latin typeface="+mn-lt"/>
              <a:ea typeface="+mn-ea"/>
              <a:cs typeface="+mn-cs"/>
            </a:rPr>
            <a:t>円増加。・物件費：</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回衆議院議員総選挙事務の実施</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10,293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イコーゼ温水プール循環ポンプモーター修繕事業など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784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。・扶助費：住民税非課税世帯等への臨時特別給付事業などにより</a:t>
          </a:r>
          <a:r>
            <a:rPr kumimoji="1" lang="en-US" altLang="ja-JP" sz="1100">
              <a:solidFill>
                <a:schemeClr val="dk1"/>
              </a:solidFill>
              <a:effectLst/>
              <a:latin typeface="+mn-lt"/>
              <a:ea typeface="+mn-ea"/>
              <a:cs typeface="+mn-cs"/>
            </a:rPr>
            <a:t>5,380</a:t>
          </a:r>
          <a:r>
            <a:rPr kumimoji="1" lang="ja-JP" altLang="ja-JP" sz="1100">
              <a:solidFill>
                <a:schemeClr val="dk1"/>
              </a:solidFill>
              <a:effectLst/>
              <a:latin typeface="+mn-lt"/>
              <a:ea typeface="+mn-ea"/>
              <a:cs typeface="+mn-cs"/>
            </a:rPr>
            <a:t>円増加。</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下水道事業負担金、新規就農者育成総合対策事業（経営開始型）</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16,562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認定こども園整備事業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種徳美術館解体工事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睦合小学校屋上防水シート改修工事</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34,432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・災害復旧事業：</a:t>
          </a:r>
          <a:r>
            <a:rPr kumimoji="1" lang="ja-JP" altLang="en-US" sz="1100">
              <a:solidFill>
                <a:schemeClr val="dk1"/>
              </a:solidFill>
              <a:effectLst/>
              <a:latin typeface="+mn-lt"/>
              <a:ea typeface="+mn-ea"/>
              <a:cs typeface="+mn-cs"/>
            </a:rPr>
            <a:t>伊達崎小学校災害復旧工事</a:t>
          </a:r>
          <a:r>
            <a:rPr kumimoji="1" lang="ja-JP" altLang="ja-JP" sz="1100">
              <a:solidFill>
                <a:schemeClr val="dk1"/>
              </a:solidFill>
              <a:effectLst/>
              <a:latin typeface="+mn-lt"/>
              <a:ea typeface="+mn-ea"/>
              <a:cs typeface="+mn-cs"/>
            </a:rPr>
            <a:t>の完了により</a:t>
          </a:r>
          <a:r>
            <a:rPr kumimoji="1" lang="ja-JP" altLang="en-US" sz="1100">
              <a:solidFill>
                <a:schemeClr val="dk1"/>
              </a:solidFill>
              <a:effectLst/>
              <a:latin typeface="+mn-lt"/>
              <a:ea typeface="+mn-ea"/>
              <a:cs typeface="+mn-cs"/>
            </a:rPr>
            <a:t>皆減</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の償還が</a:t>
          </a:r>
          <a:r>
            <a:rPr kumimoji="1" lang="ja-JP" altLang="en-US" sz="1100">
              <a:solidFill>
                <a:schemeClr val="dk1"/>
              </a:solidFill>
              <a:effectLst/>
              <a:latin typeface="+mn-lt"/>
              <a:ea typeface="+mn-ea"/>
              <a:cs typeface="+mn-cs"/>
            </a:rPr>
            <a:t>完了したことの</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3,590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・積立金：ふるさと振興基金、がんばるふるさと・桑折応援基金</a:t>
          </a:r>
          <a:r>
            <a:rPr kumimoji="1" lang="ja-JP" altLang="en-US" sz="1100">
              <a:solidFill>
                <a:schemeClr val="dk1"/>
              </a:solidFill>
              <a:effectLst/>
              <a:latin typeface="+mn-lt"/>
              <a:ea typeface="+mn-ea"/>
              <a:cs typeface="+mn-cs"/>
            </a:rPr>
            <a:t>の取崩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22,895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。・繰出金：公共下水道事業特別会計及び介護保険特別会計への繰出金の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17,648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10,951
10,890
42.97
6,652,547
6,376,830
255,613
3,907,891
4,085,151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76645</xdr:rowOff>
    </xdr:from>
    <xdr:to>
      <xdr:col>24</xdr:col>
      <xdr:colOff>63500</xdr:colOff>
      <xdr:row>36</xdr:row>
      <xdr:rowOff>3111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7395"/>
          <a:ext cx="838200" cy="9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3111</xdr:rowOff>
    </xdr:from>
    <xdr:to>
      <xdr:col>19</xdr:col>
      <xdr:colOff>177800</xdr:colOff>
      <xdr:row>36</xdr:row>
      <xdr:rowOff>64072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5311"/>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32258</xdr:rowOff>
    </xdr:from>
    <xdr:to>
      <xdr:col>15</xdr:col>
      <xdr:colOff>50800</xdr:colOff>
      <xdr:row>36</xdr:row>
      <xdr:rowOff>64072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4458"/>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32258</xdr:rowOff>
    </xdr:from>
    <xdr:to>
      <xdr:col>10</xdr:col>
      <xdr:colOff>114300</xdr:colOff>
      <xdr:row>36</xdr:row>
      <xdr:rowOff>48641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445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25845</xdr:rowOff>
    </xdr:from>
    <xdr:to>
      <xdr:col>24</xdr:col>
      <xdr:colOff>114300</xdr:colOff>
      <xdr:row>35</xdr:row>
      <xdr:rowOff>127445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48722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123761</xdr:rowOff>
    </xdr:from>
    <xdr:to>
      <xdr:col>20</xdr:col>
      <xdr:colOff>38100</xdr:colOff>
      <xdr:row>36</xdr:row>
      <xdr:rowOff>53911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70438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13272</xdr:rowOff>
    </xdr:from>
    <xdr:to>
      <xdr:col>15</xdr:col>
      <xdr:colOff>101600</xdr:colOff>
      <xdr:row>36</xdr:row>
      <xdr:rowOff>114872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152908</xdr:rowOff>
    </xdr:from>
    <xdr:to>
      <xdr:col>10</xdr:col>
      <xdr:colOff>165100</xdr:colOff>
      <xdr:row>36</xdr:row>
      <xdr:rowOff>83058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99585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169291</xdr:rowOff>
    </xdr:from>
    <xdr:to>
      <xdr:col>6</xdr:col>
      <xdr:colOff>38100</xdr:colOff>
      <xdr:row>36</xdr:row>
      <xdr:rowOff>99441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4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84660</xdr:rowOff>
    </xdr:from>
    <xdr:to>
      <xdr:col>24</xdr:col>
      <xdr:colOff>63500</xdr:colOff>
      <xdr:row>57</xdr:row>
      <xdr:rowOff>125207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57310"/>
          <a:ext cx="838200" cy="4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84660</xdr:rowOff>
    </xdr:from>
    <xdr:to>
      <xdr:col>19</xdr:col>
      <xdr:colOff>177800</xdr:colOff>
      <xdr:row>57</xdr:row>
      <xdr:rowOff>148135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57310"/>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148135</xdr:rowOff>
    </xdr:from>
    <xdr:to>
      <xdr:col>15</xdr:col>
      <xdr:colOff>50800</xdr:colOff>
      <xdr:row>57</xdr:row>
      <xdr:rowOff>154699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0785"/>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101520</xdr:rowOff>
    </xdr:from>
    <xdr:to>
      <xdr:col>10</xdr:col>
      <xdr:colOff>114300</xdr:colOff>
      <xdr:row>57</xdr:row>
      <xdr:rowOff>154699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188370"/>
          <a:ext cx="889000" cy="73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74407</xdr:rowOff>
    </xdr:from>
    <xdr:to>
      <xdr:col>24</xdr:col>
      <xdr:colOff>114300</xdr:colOff>
      <xdr:row>58</xdr:row>
      <xdr:rowOff>4557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160784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33860</xdr:rowOff>
    </xdr:from>
    <xdr:to>
      <xdr:col>20</xdr:col>
      <xdr:colOff>38100</xdr:colOff>
      <xdr:row>57</xdr:row>
      <xdr:rowOff>135460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126587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9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97335</xdr:rowOff>
    </xdr:from>
    <xdr:to>
      <xdr:col>15</xdr:col>
      <xdr:colOff>101600</xdr:colOff>
      <xdr:row>58</xdr:row>
      <xdr:rowOff>27485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18612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6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103899</xdr:rowOff>
    </xdr:from>
    <xdr:to>
      <xdr:col>10</xdr:col>
      <xdr:colOff>165100</xdr:colOff>
      <xdr:row>58</xdr:row>
      <xdr:rowOff>34049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25176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6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50720</xdr:rowOff>
    </xdr:from>
    <xdr:to>
      <xdr:col>6</xdr:col>
      <xdr:colOff>38100</xdr:colOff>
      <xdr:row>53</xdr:row>
      <xdr:rowOff>152320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1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168847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1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15387</xdr:rowOff>
    </xdr:from>
    <xdr:to>
      <xdr:col>24</xdr:col>
      <xdr:colOff>63500</xdr:colOff>
      <xdr:row>77</xdr:row>
      <xdr:rowOff>75524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7037"/>
          <a:ext cx="838200" cy="6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74609</xdr:rowOff>
    </xdr:from>
    <xdr:to>
      <xdr:col>19</xdr:col>
      <xdr:colOff>177800</xdr:colOff>
      <xdr:row>77</xdr:row>
      <xdr:rowOff>75524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625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162446</xdr:rowOff>
    </xdr:from>
    <xdr:to>
      <xdr:col>15</xdr:col>
      <xdr:colOff>50800</xdr:colOff>
      <xdr:row>77</xdr:row>
      <xdr:rowOff>74609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92646"/>
          <a:ext cx="889000" cy="8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162446</xdr:rowOff>
    </xdr:from>
    <xdr:to>
      <xdr:col>10</xdr:col>
      <xdr:colOff>114300</xdr:colOff>
      <xdr:row>78</xdr:row>
      <xdr:rowOff>80904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92646"/>
          <a:ext cx="889000" cy="26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50964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24724</xdr:rowOff>
    </xdr:from>
    <xdr:to>
      <xdr:col>20</xdr:col>
      <xdr:colOff>38100</xdr:colOff>
      <xdr:row>77</xdr:row>
      <xdr:rowOff>126324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117451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23809</xdr:rowOff>
    </xdr:from>
    <xdr:to>
      <xdr:col>15</xdr:col>
      <xdr:colOff>101600</xdr:colOff>
      <xdr:row>77</xdr:row>
      <xdr:rowOff>125409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116536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111646</xdr:rowOff>
    </xdr:from>
    <xdr:to>
      <xdr:col>10</xdr:col>
      <xdr:colOff>165100</xdr:colOff>
      <xdr:row>77</xdr:row>
      <xdr:rowOff>41796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32923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3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30104</xdr:rowOff>
    </xdr:from>
    <xdr:to>
      <xdr:col>6</xdr:col>
      <xdr:colOff>38100</xdr:colOff>
      <xdr:row>78</xdr:row>
      <xdr:rowOff>131704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122831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70586</xdr:rowOff>
    </xdr:from>
    <xdr:to>
      <xdr:col>24</xdr:col>
      <xdr:colOff>63500</xdr:colOff>
      <xdr:row>98</xdr:row>
      <xdr:rowOff>80907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72686"/>
          <a:ext cx="8382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76574</xdr:rowOff>
    </xdr:from>
    <xdr:to>
      <xdr:col>19</xdr:col>
      <xdr:colOff>177800</xdr:colOff>
      <xdr:row>98</xdr:row>
      <xdr:rowOff>80907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78674"/>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76574</xdr:rowOff>
    </xdr:from>
    <xdr:to>
      <xdr:col>15</xdr:col>
      <xdr:colOff>50800</xdr:colOff>
      <xdr:row>98</xdr:row>
      <xdr:rowOff>94197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78674"/>
          <a:ext cx="889000" cy="1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94197</xdr:rowOff>
    </xdr:from>
    <xdr:to>
      <xdr:col>10</xdr:col>
      <xdr:colOff>114300</xdr:colOff>
      <xdr:row>99</xdr:row>
      <xdr:rowOff>47639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96297"/>
          <a:ext cx="8890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19786</xdr:rowOff>
    </xdr:from>
    <xdr:to>
      <xdr:col>24</xdr:col>
      <xdr:colOff>114300</xdr:colOff>
      <xdr:row>98</xdr:row>
      <xdr:rowOff>121386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169663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30107</xdr:rowOff>
    </xdr:from>
    <xdr:to>
      <xdr:col>20</xdr:col>
      <xdr:colOff>38100</xdr:colOff>
      <xdr:row>98</xdr:row>
      <xdr:rowOff>131707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122834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25774</xdr:rowOff>
    </xdr:from>
    <xdr:to>
      <xdr:col>15</xdr:col>
      <xdr:colOff>101600</xdr:colOff>
      <xdr:row>98</xdr:row>
      <xdr:rowOff>127374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2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118501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43397</xdr:rowOff>
    </xdr:from>
    <xdr:to>
      <xdr:col>10</xdr:col>
      <xdr:colOff>165100</xdr:colOff>
      <xdr:row>98</xdr:row>
      <xdr:rowOff>144997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136124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168289</xdr:rowOff>
    </xdr:from>
    <xdr:to>
      <xdr:col>6</xdr:col>
      <xdr:colOff>38100</xdr:colOff>
      <xdr:row>99</xdr:row>
      <xdr:rowOff>98439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89566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7217</xdr:rowOff>
    </xdr:from>
    <xdr:to>
      <xdr:col>55</xdr:col>
      <xdr:colOff>0</xdr:colOff>
      <xdr:row>58</xdr:row>
      <xdr:rowOff>25336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51317"/>
          <a:ext cx="8382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10385</xdr:rowOff>
    </xdr:from>
    <xdr:to>
      <xdr:col>50</xdr:col>
      <xdr:colOff>114300</xdr:colOff>
      <xdr:row>58</xdr:row>
      <xdr:rowOff>25336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54485"/>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6390</xdr:rowOff>
    </xdr:from>
    <xdr:to>
      <xdr:col>45</xdr:col>
      <xdr:colOff>177800</xdr:colOff>
      <xdr:row>58</xdr:row>
      <xdr:rowOff>10385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50490"/>
          <a:ext cx="8890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6390</xdr:rowOff>
    </xdr:from>
    <xdr:to>
      <xdr:col>41</xdr:col>
      <xdr:colOff>50800</xdr:colOff>
      <xdr:row>58</xdr:row>
      <xdr:rowOff>13371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50490"/>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127867</xdr:rowOff>
    </xdr:from>
    <xdr:to>
      <xdr:col>55</xdr:col>
      <xdr:colOff>50800</xdr:colOff>
      <xdr:row>58</xdr:row>
      <xdr:rowOff>58017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145986</xdr:rowOff>
    </xdr:from>
    <xdr:to>
      <xdr:col>50</xdr:col>
      <xdr:colOff>165100</xdr:colOff>
      <xdr:row>58</xdr:row>
      <xdr:rowOff>76136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67263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1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131035</xdr:rowOff>
    </xdr:from>
    <xdr:to>
      <xdr:col>46</xdr:col>
      <xdr:colOff>38100</xdr:colOff>
      <xdr:row>58</xdr:row>
      <xdr:rowOff>61185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52312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127040</xdr:rowOff>
    </xdr:from>
    <xdr:to>
      <xdr:col>41</xdr:col>
      <xdr:colOff>101600</xdr:colOff>
      <xdr:row>58</xdr:row>
      <xdr:rowOff>57190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48317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134021</xdr:rowOff>
    </xdr:from>
    <xdr:to>
      <xdr:col>36</xdr:col>
      <xdr:colOff>165100</xdr:colOff>
      <xdr:row>58</xdr:row>
      <xdr:rowOff>64171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55298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9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30372</xdr:rowOff>
    </xdr:from>
    <xdr:to>
      <xdr:col>55</xdr:col>
      <xdr:colOff>0</xdr:colOff>
      <xdr:row>78</xdr:row>
      <xdr:rowOff>72016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03472"/>
          <a:ext cx="8382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16523</xdr:rowOff>
    </xdr:from>
    <xdr:to>
      <xdr:col>50</xdr:col>
      <xdr:colOff>114300</xdr:colOff>
      <xdr:row>78</xdr:row>
      <xdr:rowOff>30372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89623"/>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164255</xdr:rowOff>
    </xdr:from>
    <xdr:to>
      <xdr:col>45</xdr:col>
      <xdr:colOff>177800</xdr:colOff>
      <xdr:row>78</xdr:row>
      <xdr:rowOff>16523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65905"/>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81921</xdr:rowOff>
    </xdr:from>
    <xdr:to>
      <xdr:col>41</xdr:col>
      <xdr:colOff>50800</xdr:colOff>
      <xdr:row>77</xdr:row>
      <xdr:rowOff>164255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83571"/>
          <a:ext cx="889000" cy="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21216</xdr:rowOff>
    </xdr:from>
    <xdr:to>
      <xdr:col>55</xdr:col>
      <xdr:colOff>50800</xdr:colOff>
      <xdr:row>78</xdr:row>
      <xdr:rowOff>122816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107593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151022</xdr:rowOff>
    </xdr:from>
    <xdr:to>
      <xdr:col>50</xdr:col>
      <xdr:colOff>165100</xdr:colOff>
      <xdr:row>78</xdr:row>
      <xdr:rowOff>81172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72299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137173</xdr:rowOff>
    </xdr:from>
    <xdr:to>
      <xdr:col>46</xdr:col>
      <xdr:colOff>38100</xdr:colOff>
      <xdr:row>78</xdr:row>
      <xdr:rowOff>67323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58450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113455</xdr:rowOff>
    </xdr:from>
    <xdr:to>
      <xdr:col>41</xdr:col>
      <xdr:colOff>101600</xdr:colOff>
      <xdr:row>78</xdr:row>
      <xdr:rowOff>43605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34732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31121</xdr:rowOff>
    </xdr:from>
    <xdr:to>
      <xdr:col>36</xdr:col>
      <xdr:colOff>165100</xdr:colOff>
      <xdr:row>77</xdr:row>
      <xdr:rowOff>132721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123848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57583</xdr:rowOff>
    </xdr:from>
    <xdr:to>
      <xdr:col>55</xdr:col>
      <xdr:colOff>0</xdr:colOff>
      <xdr:row>97</xdr:row>
      <xdr:rowOff>70882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88233"/>
          <a:ext cx="838200" cy="1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141748</xdr:rowOff>
    </xdr:from>
    <xdr:to>
      <xdr:col>50</xdr:col>
      <xdr:colOff>114300</xdr:colOff>
      <xdr:row>97</xdr:row>
      <xdr:rowOff>57583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00948"/>
          <a:ext cx="889000" cy="8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141748</xdr:rowOff>
    </xdr:from>
    <xdr:to>
      <xdr:col>45</xdr:col>
      <xdr:colOff>177800</xdr:colOff>
      <xdr:row>97</xdr:row>
      <xdr:rowOff>125014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00948"/>
          <a:ext cx="8890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125014</xdr:rowOff>
    </xdr:from>
    <xdr:to>
      <xdr:col>41</xdr:col>
      <xdr:colOff>50800</xdr:colOff>
      <xdr:row>97</xdr:row>
      <xdr:rowOff>138361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55664"/>
          <a:ext cx="8890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20082</xdr:rowOff>
    </xdr:from>
    <xdr:to>
      <xdr:col>55</xdr:col>
      <xdr:colOff>50800</xdr:colOff>
      <xdr:row>97</xdr:row>
      <xdr:rowOff>121682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106459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6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6783</xdr:rowOff>
    </xdr:from>
    <xdr:to>
      <xdr:col>50</xdr:col>
      <xdr:colOff>165100</xdr:colOff>
      <xdr:row>97</xdr:row>
      <xdr:rowOff>108383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99510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90948</xdr:rowOff>
    </xdr:from>
    <xdr:to>
      <xdr:col>46</xdr:col>
      <xdr:colOff>38100</xdr:colOff>
      <xdr:row>97</xdr:row>
      <xdr:rowOff>21098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4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74214</xdr:rowOff>
    </xdr:from>
    <xdr:to>
      <xdr:col>41</xdr:col>
      <xdr:colOff>101600</xdr:colOff>
      <xdr:row>98</xdr:row>
      <xdr:rowOff>4364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166941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87561</xdr:rowOff>
    </xdr:from>
    <xdr:to>
      <xdr:col>36</xdr:col>
      <xdr:colOff>165100</xdr:colOff>
      <xdr:row>98</xdr:row>
      <xdr:rowOff>17711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8838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54261</xdr:rowOff>
    </xdr:from>
    <xdr:to>
      <xdr:col>85</xdr:col>
      <xdr:colOff>127000</xdr:colOff>
      <xdr:row>38</xdr:row>
      <xdr:rowOff>75959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69361"/>
          <a:ext cx="8382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69691</xdr:rowOff>
    </xdr:from>
    <xdr:to>
      <xdr:col>81</xdr:col>
      <xdr:colOff>50800</xdr:colOff>
      <xdr:row>38</xdr:row>
      <xdr:rowOff>75959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84791"/>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69691</xdr:rowOff>
    </xdr:from>
    <xdr:to>
      <xdr:col>76</xdr:col>
      <xdr:colOff>114300</xdr:colOff>
      <xdr:row>38</xdr:row>
      <xdr:rowOff>149416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84791"/>
          <a:ext cx="889000" cy="7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67025</xdr:rowOff>
    </xdr:from>
    <xdr:to>
      <xdr:col>71</xdr:col>
      <xdr:colOff>177800</xdr:colOff>
      <xdr:row>38</xdr:row>
      <xdr:rowOff>149416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82125"/>
          <a:ext cx="889000" cy="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3461</xdr:rowOff>
    </xdr:from>
    <xdr:to>
      <xdr:col>85</xdr:col>
      <xdr:colOff>177800</xdr:colOff>
      <xdr:row>38</xdr:row>
      <xdr:rowOff>105061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153338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9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25159</xdr:rowOff>
    </xdr:from>
    <xdr:to>
      <xdr:col>81</xdr:col>
      <xdr:colOff>101600</xdr:colOff>
      <xdr:row>38</xdr:row>
      <xdr:rowOff>126759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117886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3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18891</xdr:rowOff>
    </xdr:from>
    <xdr:to>
      <xdr:col>76</xdr:col>
      <xdr:colOff>165100</xdr:colOff>
      <xdr:row>38</xdr:row>
      <xdr:rowOff>120491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111618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98616</xdr:rowOff>
    </xdr:from>
    <xdr:to>
      <xdr:col>72</xdr:col>
      <xdr:colOff>38100</xdr:colOff>
      <xdr:row>39</xdr:row>
      <xdr:rowOff>28766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19893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16225</xdr:rowOff>
    </xdr:from>
    <xdr:to>
      <xdr:col>67</xdr:col>
      <xdr:colOff>101600</xdr:colOff>
      <xdr:row>38</xdr:row>
      <xdr:rowOff>117825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108952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153454</xdr:rowOff>
    </xdr:from>
    <xdr:to>
      <xdr:col>85</xdr:col>
      <xdr:colOff>127000</xdr:colOff>
      <xdr:row>58</xdr:row>
      <xdr:rowOff>61755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26104"/>
          <a:ext cx="838200" cy="7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52009</xdr:rowOff>
    </xdr:from>
    <xdr:to>
      <xdr:col>81</xdr:col>
      <xdr:colOff>50800</xdr:colOff>
      <xdr:row>58</xdr:row>
      <xdr:rowOff>61755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96109"/>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52009</xdr:rowOff>
    </xdr:from>
    <xdr:to>
      <xdr:col>76</xdr:col>
      <xdr:colOff>114300</xdr:colOff>
      <xdr:row>58</xdr:row>
      <xdr:rowOff>79353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96109"/>
          <a:ext cx="889000" cy="2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63593</xdr:rowOff>
    </xdr:from>
    <xdr:to>
      <xdr:col>71</xdr:col>
      <xdr:colOff>177800</xdr:colOff>
      <xdr:row>58</xdr:row>
      <xdr:rowOff>79353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07693"/>
          <a:ext cx="889000" cy="1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102654</xdr:rowOff>
    </xdr:from>
    <xdr:to>
      <xdr:col>85</xdr:col>
      <xdr:colOff>177800</xdr:colOff>
      <xdr:row>58</xdr:row>
      <xdr:rowOff>32804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125531</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10955</xdr:rowOff>
    </xdr:from>
    <xdr:to>
      <xdr:col>81</xdr:col>
      <xdr:colOff>101600</xdr:colOff>
      <xdr:row>58</xdr:row>
      <xdr:rowOff>112555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103682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1209</xdr:rowOff>
    </xdr:from>
    <xdr:to>
      <xdr:col>76</xdr:col>
      <xdr:colOff>165100</xdr:colOff>
      <xdr:row>58</xdr:row>
      <xdr:rowOff>102809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119336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2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28553</xdr:rowOff>
    </xdr:from>
    <xdr:to>
      <xdr:col>72</xdr:col>
      <xdr:colOff>38100</xdr:colOff>
      <xdr:row>58</xdr:row>
      <xdr:rowOff>130153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146680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4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12793</xdr:rowOff>
    </xdr:from>
    <xdr:to>
      <xdr:col>67</xdr:col>
      <xdr:colOff>101600</xdr:colOff>
      <xdr:row>58</xdr:row>
      <xdr:rowOff>114393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130920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129053</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30703"/>
          <a:ext cx="838200" cy="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118040</xdr:rowOff>
    </xdr:from>
    <xdr:to>
      <xdr:col>81</xdr:col>
      <xdr:colOff>50800</xdr:colOff>
      <xdr:row>77</xdr:row>
      <xdr:rowOff>129053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2976790"/>
          <a:ext cx="889000" cy="35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118040</xdr:rowOff>
    </xdr:from>
    <xdr:to>
      <xdr:col>76</xdr:col>
      <xdr:colOff>114300</xdr:colOff>
      <xdr:row>76</xdr:row>
      <xdr:rowOff>68256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2976790"/>
          <a:ext cx="889000"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68256</xdr:rowOff>
    </xdr:from>
    <xdr:to>
      <xdr:col>71</xdr:col>
      <xdr:colOff>177800</xdr:colOff>
      <xdr:row>77</xdr:row>
      <xdr:rowOff>32035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098456"/>
          <a:ext cx="889000" cy="1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78253</xdr:rowOff>
    </xdr:from>
    <xdr:to>
      <xdr:col>81</xdr:col>
      <xdr:colOff>101600</xdr:colOff>
      <xdr:row>78</xdr:row>
      <xdr:rowOff>8403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24930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05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67240</xdr:rowOff>
    </xdr:from>
    <xdr:to>
      <xdr:col>76</xdr:col>
      <xdr:colOff>165100</xdr:colOff>
      <xdr:row>75</xdr:row>
      <xdr:rowOff>168839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2925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17456</xdr:rowOff>
    </xdr:from>
    <xdr:to>
      <xdr:col>72</xdr:col>
      <xdr:colOff>38100</xdr:colOff>
      <xdr:row>76</xdr:row>
      <xdr:rowOff>119056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0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135584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82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152685</xdr:rowOff>
    </xdr:from>
    <xdr:to>
      <xdr:col>67</xdr:col>
      <xdr:colOff>101600</xdr:colOff>
      <xdr:row>77</xdr:row>
      <xdr:rowOff>82835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1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99362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37897</xdr:rowOff>
    </xdr:from>
    <xdr:to>
      <xdr:col>85</xdr:col>
      <xdr:colOff>127000</xdr:colOff>
      <xdr:row>98</xdr:row>
      <xdr:rowOff>83489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9997"/>
          <a:ext cx="838200" cy="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37897</xdr:rowOff>
    </xdr:from>
    <xdr:to>
      <xdr:col>81</xdr:col>
      <xdr:colOff>50800</xdr:colOff>
      <xdr:row>98</xdr:row>
      <xdr:rowOff>62357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39997"/>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62357</xdr:rowOff>
    </xdr:from>
    <xdr:to>
      <xdr:col>76</xdr:col>
      <xdr:colOff>114300</xdr:colOff>
      <xdr:row>98</xdr:row>
      <xdr:rowOff>77088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64457"/>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77088</xdr:rowOff>
    </xdr:from>
    <xdr:to>
      <xdr:col>71</xdr:col>
      <xdr:colOff>177800</xdr:colOff>
      <xdr:row>98</xdr:row>
      <xdr:rowOff>101448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79188"/>
          <a:ext cx="889000" cy="2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32689</xdr:rowOff>
    </xdr:from>
    <xdr:to>
      <xdr:col>85</xdr:col>
      <xdr:colOff>177800</xdr:colOff>
      <xdr:row>98</xdr:row>
      <xdr:rowOff>134289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11116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158547</xdr:rowOff>
    </xdr:from>
    <xdr:to>
      <xdr:col>81</xdr:col>
      <xdr:colOff>101600</xdr:colOff>
      <xdr:row>98</xdr:row>
      <xdr:rowOff>88697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79824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11557</xdr:rowOff>
    </xdr:from>
    <xdr:to>
      <xdr:col>76</xdr:col>
      <xdr:colOff>165100</xdr:colOff>
      <xdr:row>98</xdr:row>
      <xdr:rowOff>113157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104284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26288</xdr:rowOff>
    </xdr:from>
    <xdr:to>
      <xdr:col>72</xdr:col>
      <xdr:colOff>38100</xdr:colOff>
      <xdr:row>98</xdr:row>
      <xdr:rowOff>127888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2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2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50648</xdr:rowOff>
    </xdr:from>
    <xdr:to>
      <xdr:col>67</xdr:col>
      <xdr:colOff>101600</xdr:colOff>
      <xdr:row>98</xdr:row>
      <xdr:rowOff>152248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143375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・議会費：町議会議員増加に伴う議員報酬の増により</a:t>
          </a:r>
          <a:r>
            <a:rPr kumimoji="1" lang="en-US" altLang="ja-JP" sz="1100">
              <a:solidFill>
                <a:sysClr val="windowText" lastClr="000000"/>
              </a:solidFill>
              <a:effectLst/>
              <a:latin typeface="+mn-lt"/>
              <a:ea typeface="+mn-ea"/>
              <a:cs typeface="+mn-cs"/>
            </a:rPr>
            <a:t>514</a:t>
          </a:r>
          <a:r>
            <a:rPr kumimoji="1" lang="ja-JP" altLang="ja-JP" sz="1100">
              <a:solidFill>
                <a:sysClr val="windowText" lastClr="000000"/>
              </a:solidFill>
              <a:effectLst/>
              <a:latin typeface="+mn-lt"/>
              <a:ea typeface="+mn-ea"/>
              <a:cs typeface="+mn-cs"/>
            </a:rPr>
            <a:t>円増加。・総務費：</a:t>
          </a:r>
          <a:r>
            <a:rPr kumimoji="1" lang="ja-JP" altLang="en-US" sz="1100">
              <a:solidFill>
                <a:sysClr val="windowText" lastClr="000000"/>
              </a:solidFill>
              <a:effectLst/>
              <a:latin typeface="+mn-lt"/>
              <a:ea typeface="+mn-ea"/>
              <a:cs typeface="+mn-cs"/>
            </a:rPr>
            <a:t>ふるさと振興基金、がんばるふるさと・桑折応援基金の取崩し</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12,416</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　・民生費：</a:t>
          </a:r>
          <a:r>
            <a:rPr kumimoji="1" lang="ja-JP" altLang="en-US" sz="1100">
              <a:solidFill>
                <a:sysClr val="windowText" lastClr="000000"/>
              </a:solidFill>
              <a:effectLst/>
              <a:latin typeface="+mn-lt"/>
              <a:ea typeface="+mn-ea"/>
              <a:cs typeface="+mn-cs"/>
            </a:rPr>
            <a:t>定額減税補足給付事業</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7,892</a:t>
          </a:r>
          <a:r>
            <a:rPr kumimoji="1" lang="ja-JP" altLang="ja-JP" sz="1100">
              <a:solidFill>
                <a:sysClr val="windowText" lastClr="000000"/>
              </a:solidFill>
              <a:effectLst/>
              <a:latin typeface="+mn-lt"/>
              <a:ea typeface="+mn-ea"/>
              <a:cs typeface="+mn-cs"/>
            </a:rPr>
            <a:t>円減少。</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・衛生費：</a:t>
          </a:r>
          <a:r>
            <a:rPr kumimoji="1" lang="ja-JP" altLang="en-US" sz="1100">
              <a:solidFill>
                <a:sysClr val="windowText" lastClr="000000"/>
              </a:solidFill>
              <a:effectLst/>
              <a:latin typeface="+mn-lt"/>
              <a:ea typeface="+mn-ea"/>
              <a:cs typeface="+mn-cs"/>
            </a:rPr>
            <a:t>保健福祉センター集団検診室耐震化・減災化事業など</a:t>
          </a:r>
          <a:r>
            <a:rPr kumimoji="1" lang="ja-JP" altLang="ja-JP" sz="1100">
              <a:solidFill>
                <a:sysClr val="windowText" lastClr="000000"/>
              </a:solidFill>
              <a:effectLst/>
              <a:latin typeface="+mn-lt"/>
              <a:ea typeface="+mn-ea"/>
              <a:cs typeface="+mn-cs"/>
            </a:rPr>
            <a:t>より</a:t>
          </a:r>
          <a:r>
            <a:rPr kumimoji="1" lang="en-US" altLang="ja-JP" sz="1100">
              <a:solidFill>
                <a:sysClr val="windowText" lastClr="000000"/>
              </a:solidFill>
              <a:effectLst/>
              <a:latin typeface="+mn-lt"/>
              <a:ea typeface="+mn-ea"/>
              <a:cs typeface="+mn-cs"/>
            </a:rPr>
            <a:t>948</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。・農林水産業費：</a:t>
          </a:r>
          <a:r>
            <a:rPr kumimoji="1" lang="ja-JP" altLang="en-US" sz="1100">
              <a:solidFill>
                <a:sysClr val="windowText" lastClr="000000"/>
              </a:solidFill>
              <a:effectLst/>
              <a:latin typeface="+mn-lt"/>
              <a:ea typeface="+mn-ea"/>
              <a:cs typeface="+mn-cs"/>
            </a:rPr>
            <a:t>営農再開支援事業、伊達崎排水機場調整池土砂撤去工事、伊達崎排水機場直流電源盤蓄電池更新工事など</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3,983</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・商工費：</a:t>
          </a:r>
          <a:r>
            <a:rPr kumimoji="1" lang="ja-JP" altLang="en-US" sz="1100">
              <a:solidFill>
                <a:sysClr val="windowText" lastClr="000000"/>
              </a:solidFill>
              <a:effectLst/>
              <a:latin typeface="+mn-lt"/>
              <a:ea typeface="+mn-ea"/>
              <a:cs typeface="+mn-cs"/>
            </a:rPr>
            <a:t>石綿含有産業廃棄物処理処理費用町負担分の減</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2,186</a:t>
          </a:r>
          <a:r>
            <a:rPr kumimoji="1" lang="ja-JP" altLang="ja-JP" sz="1100">
              <a:solidFill>
                <a:sysClr val="windowText" lastClr="000000"/>
              </a:solidFill>
              <a:effectLst/>
              <a:latin typeface="+mn-lt"/>
              <a:ea typeface="+mn-ea"/>
              <a:cs typeface="+mn-cs"/>
            </a:rPr>
            <a:t>円減少。・土木費：</a:t>
          </a:r>
          <a:r>
            <a:rPr kumimoji="1" lang="ja-JP" altLang="en-US" sz="1100">
              <a:solidFill>
                <a:sysClr val="windowText" lastClr="000000"/>
              </a:solidFill>
              <a:effectLst/>
              <a:latin typeface="+mn-lt"/>
              <a:ea typeface="+mn-ea"/>
              <a:cs typeface="+mn-cs"/>
            </a:rPr>
            <a:t>公共下水道事業の法適用公営企業化による繰出金の減</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2,909</a:t>
          </a:r>
          <a:r>
            <a:rPr kumimoji="1" lang="ja-JP" altLang="ja-JP" sz="1100">
              <a:solidFill>
                <a:sysClr val="windowText" lastClr="000000"/>
              </a:solidFill>
              <a:effectLst/>
              <a:latin typeface="+mn-lt"/>
              <a:ea typeface="+mn-ea"/>
              <a:cs typeface="+mn-cs"/>
            </a:rPr>
            <a:t>円減少。・消防費：</a:t>
          </a:r>
          <a:r>
            <a:rPr kumimoji="1" lang="en-US" altLang="ja-JP" sz="1100">
              <a:solidFill>
                <a:sysClr val="windowText" lastClr="000000"/>
              </a:solidFill>
              <a:effectLst/>
              <a:latin typeface="+mn-lt"/>
              <a:ea typeface="+mn-ea"/>
              <a:cs typeface="+mn-cs"/>
            </a:rPr>
            <a:t>J</a:t>
          </a:r>
          <a:r>
            <a:rPr kumimoji="1" lang="ja-JP" altLang="en-US" sz="1100">
              <a:solidFill>
                <a:sysClr val="windowText" lastClr="000000"/>
              </a:solidFill>
              <a:effectLst/>
              <a:latin typeface="+mn-lt"/>
              <a:ea typeface="+mn-ea"/>
              <a:cs typeface="+mn-cs"/>
            </a:rPr>
            <a:t>アラート専用アンテナ整備工事、福島県総合情報通信ネットワーク更新</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1,139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・教育費：</a:t>
          </a:r>
          <a:r>
            <a:rPr kumimoji="1" lang="ja-JP" altLang="en-US" sz="1100">
              <a:solidFill>
                <a:sysClr val="windowText" lastClr="000000"/>
              </a:solidFill>
              <a:effectLst/>
              <a:latin typeface="+mn-lt"/>
              <a:ea typeface="+mn-ea"/>
              <a:cs typeface="+mn-cs"/>
            </a:rPr>
            <a:t>認定こども園施設整備事業</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4,1864</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。・災害復旧費：</a:t>
          </a:r>
          <a:r>
            <a:rPr kumimoji="1" lang="ja-JP" altLang="ja-JP" sz="1100">
              <a:solidFill>
                <a:schemeClr val="dk1"/>
              </a:solidFill>
              <a:effectLst/>
              <a:latin typeface="+mn-lt"/>
              <a:ea typeface="+mn-ea"/>
              <a:cs typeface="+mn-cs"/>
            </a:rPr>
            <a:t>伊達崎小学校災害復旧工事の完了により皆減</a:t>
          </a:r>
          <a:r>
            <a:rPr kumimoji="1" lang="ja-JP" altLang="ja-JP" sz="1100">
              <a:solidFill>
                <a:sysClr val="windowText" lastClr="000000"/>
              </a:solidFill>
              <a:effectLst/>
              <a:latin typeface="+mn-lt"/>
              <a:ea typeface="+mn-ea"/>
              <a:cs typeface="+mn-cs"/>
            </a:rPr>
            <a:t>。・公債費：</a:t>
          </a:r>
          <a:r>
            <a:rPr kumimoji="1" lang="ja-JP" altLang="en-US" sz="1100">
              <a:solidFill>
                <a:sysClr val="windowText" lastClr="000000"/>
              </a:solidFill>
              <a:effectLst/>
              <a:latin typeface="+mn-lt"/>
              <a:ea typeface="+mn-ea"/>
              <a:cs typeface="+mn-cs"/>
            </a:rPr>
            <a:t>臨時財政対策債の償還が完了したこと</a:t>
          </a:r>
          <a:r>
            <a:rPr kumimoji="1" lang="ja-JP" altLang="ja-JP" sz="1100">
              <a:solidFill>
                <a:sysClr val="windowText" lastClr="000000"/>
              </a:solidFill>
              <a:effectLst/>
              <a:latin typeface="+mn-lt"/>
              <a:ea typeface="+mn-ea"/>
              <a:cs typeface="+mn-cs"/>
            </a:rPr>
            <a:t>などにより</a:t>
          </a:r>
          <a:r>
            <a:rPr kumimoji="1" lang="en-US" altLang="ja-JP" sz="1100">
              <a:solidFill>
                <a:sysClr val="windowText" lastClr="000000"/>
              </a:solidFill>
              <a:effectLst/>
              <a:latin typeface="+mn-lt"/>
              <a:ea typeface="+mn-ea"/>
              <a:cs typeface="+mn-cs"/>
            </a:rPr>
            <a:t>3,590</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財政調整基金については、決算剰余金を中心に積立てるとともに、最低限の取崩しに努めている。令和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年度は普通交付税などの増により、最終的には財政調整基金の取崩しを行わなかったため、残高は増加している。また、実質単年度収支については</a:t>
          </a:r>
          <a:r>
            <a:rPr kumimoji="1" lang="ja-JP" altLang="en-US" sz="1100">
              <a:solidFill>
                <a:schemeClr val="dk1"/>
              </a:solidFill>
              <a:effectLst/>
              <a:latin typeface="+mn-lt"/>
              <a:ea typeface="+mn-ea"/>
              <a:cs typeface="+mn-cs"/>
            </a:rPr>
            <a:t>黒字</a:t>
          </a:r>
          <a:r>
            <a:rPr kumimoji="1" lang="ja-JP" altLang="ja-JP" sz="1100">
              <a:solidFill>
                <a:schemeClr val="dk1"/>
              </a:solidFill>
              <a:effectLst/>
              <a:latin typeface="+mn-lt"/>
              <a:ea typeface="+mn-ea"/>
              <a:cs typeface="+mn-cs"/>
            </a:rPr>
            <a:t>となったものの、引き続き財政調整基金に過度に依存せず、計画的で効率的な事業実施に努め、健全な行財政運営を図っていく。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連結実質赤字比率については、各会計とも適切な執行に努めたことにより黒字となった。引き続き事業の精査や効率化を図るとともに、収入等の確保に努め、健全な行財政運営を行っていく。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0" t="s">
        <v>77</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75" thickBot="1" x14ac:dyDescent="0.2">
      <c r="B2" s="164" t="s">
        <v>78</v>
      </c>
      <c r="C2" s="164"/>
      <c r="D2" s="165"/>
    </row>
    <row r="3" spans="1:119" ht="18.75" customHeight="1" thickBot="1" x14ac:dyDescent="0.2">
      <c r="A3" s="163"/>
      <c r="B3" s="971" t="s">
        <v>79</v>
      </c>
      <c r="C3" s="972"/>
      <c r="D3" s="972"/>
      <c r="E3" s="973"/>
      <c r="F3" s="973"/>
      <c r="G3" s="973"/>
      <c r="H3" s="973"/>
      <c r="I3" s="973"/>
      <c r="J3" s="973"/>
      <c r="K3" s="973"/>
      <c r="L3" s="973" t="s">
        <v>80</v>
      </c>
      <c r="M3" s="973"/>
      <c r="N3" s="973"/>
      <c r="O3" s="973"/>
      <c r="P3" s="973"/>
      <c r="Q3" s="973"/>
      <c r="R3" s="976"/>
      <c r="S3" s="976"/>
      <c r="T3" s="976"/>
      <c r="U3" s="976"/>
      <c r="V3" s="977"/>
      <c r="W3" s="867" t="s">
        <v>81</v>
      </c>
      <c r="X3" s="868"/>
      <c r="Y3" s="868"/>
      <c r="Z3" s="868"/>
      <c r="AA3" s="868"/>
      <c r="AB3" s="972"/>
      <c r="AC3" s="976" t="s">
        <v>82</v>
      </c>
      <c r="AD3" s="868"/>
      <c r="AE3" s="868"/>
      <c r="AF3" s="868"/>
      <c r="AG3" s="868"/>
      <c r="AH3" s="868"/>
      <c r="AI3" s="868"/>
      <c r="AJ3" s="868"/>
      <c r="AK3" s="868"/>
      <c r="AL3" s="938"/>
      <c r="AM3" s="867" t="s">
        <v>83</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84</v>
      </c>
      <c r="BO3" s="868"/>
      <c r="BP3" s="868"/>
      <c r="BQ3" s="868"/>
      <c r="BR3" s="868"/>
      <c r="BS3" s="868"/>
      <c r="BT3" s="868"/>
      <c r="BU3" s="938"/>
      <c r="BV3" s="867" t="s">
        <v>85</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86</v>
      </c>
      <c r="CU3" s="868"/>
      <c r="CV3" s="868"/>
      <c r="CW3" s="868"/>
      <c r="CX3" s="868"/>
      <c r="CY3" s="868"/>
      <c r="CZ3" s="868"/>
      <c r="DA3" s="938"/>
      <c r="DB3" s="867" t="s">
        <v>87</v>
      </c>
      <c r="DC3" s="868"/>
      <c r="DD3" s="868"/>
      <c r="DE3" s="868"/>
      <c r="DF3" s="868"/>
      <c r="DG3" s="868"/>
      <c r="DH3" s="868"/>
      <c r="DI3" s="938"/>
    </row>
    <row r="4" spans="1:119" ht="18.75" customHeight="1" x14ac:dyDescent="0.1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88</v>
      </c>
      <c r="AZ4" s="825"/>
      <c r="BA4" s="825"/>
      <c r="BB4" s="825"/>
      <c r="BC4" s="825"/>
      <c r="BD4" s="825"/>
      <c r="BE4" s="825"/>
      <c r="BF4" s="825"/>
      <c r="BG4" s="825"/>
      <c r="BH4" s="825"/>
      <c r="BI4" s="825"/>
      <c r="BJ4" s="825"/>
      <c r="BK4" s="825"/>
      <c r="BL4" s="825"/>
      <c r="BM4" s="826"/>
      <c r="BN4" s="827">
        <v>6652547</v>
      </c>
      <c r="BO4" s="828"/>
      <c r="BP4" s="828"/>
      <c r="BQ4" s="828"/>
      <c r="BR4" s="828"/>
      <c r="BS4" s="828"/>
      <c r="BT4" s="828"/>
      <c r="BU4" s="829"/>
      <c r="BV4" s="827">
        <v>6381871</v>
      </c>
      <c r="BW4" s="828"/>
      <c r="BX4" s="828"/>
      <c r="BY4" s="828"/>
      <c r="BZ4" s="828"/>
      <c r="CA4" s="828"/>
      <c r="CB4" s="828"/>
      <c r="CC4" s="829"/>
      <c r="CD4" s="964" t="s">
        <v>89</v>
      </c>
      <c r="CE4" s="965"/>
      <c r="CF4" s="965"/>
      <c r="CG4" s="965"/>
      <c r="CH4" s="965"/>
      <c r="CI4" s="965"/>
      <c r="CJ4" s="965"/>
      <c r="CK4" s="965"/>
      <c r="CL4" s="965"/>
      <c r="CM4" s="965"/>
      <c r="CN4" s="965"/>
      <c r="CO4" s="965"/>
      <c r="CP4" s="965"/>
      <c r="CQ4" s="965"/>
      <c r="CR4" s="965"/>
      <c r="CS4" s="966"/>
      <c r="CT4" s="967">
        <v>6.5</v>
      </c>
      <c r="CU4" s="968"/>
      <c r="CV4" s="968"/>
      <c r="CW4" s="968"/>
      <c r="CX4" s="968"/>
      <c r="CY4" s="968"/>
      <c r="CZ4" s="968"/>
      <c r="DA4" s="969"/>
      <c r="DB4" s="967">
        <v>4</v>
      </c>
      <c r="DC4" s="968"/>
      <c r="DD4" s="968"/>
      <c r="DE4" s="968"/>
      <c r="DF4" s="968"/>
      <c r="DG4" s="968"/>
      <c r="DH4" s="968"/>
      <c r="DI4" s="969"/>
    </row>
    <row r="5" spans="1:119" ht="18.75" customHeight="1" x14ac:dyDescent="0.1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90</v>
      </c>
      <c r="AN5" s="755"/>
      <c r="AO5" s="755"/>
      <c r="AP5" s="755"/>
      <c r="AQ5" s="755"/>
      <c r="AR5" s="755"/>
      <c r="AS5" s="755"/>
      <c r="AT5" s="756"/>
      <c r="AU5" s="856" t="s">
        <v>91</v>
      </c>
      <c r="AV5" s="857"/>
      <c r="AW5" s="857"/>
      <c r="AX5" s="857"/>
      <c r="AY5" s="812" t="s">
        <v>92</v>
      </c>
      <c r="AZ5" s="813"/>
      <c r="BA5" s="813"/>
      <c r="BB5" s="813"/>
      <c r="BC5" s="813"/>
      <c r="BD5" s="813"/>
      <c r="BE5" s="813"/>
      <c r="BF5" s="813"/>
      <c r="BG5" s="813"/>
      <c r="BH5" s="813"/>
      <c r="BI5" s="813"/>
      <c r="BJ5" s="813"/>
      <c r="BK5" s="813"/>
      <c r="BL5" s="813"/>
      <c r="BM5" s="814"/>
      <c r="BN5" s="798">
        <v>6376830</v>
      </c>
      <c r="BO5" s="799"/>
      <c r="BP5" s="799"/>
      <c r="BQ5" s="799"/>
      <c r="BR5" s="799"/>
      <c r="BS5" s="799"/>
      <c r="BT5" s="799"/>
      <c r="BU5" s="800"/>
      <c r="BV5" s="798">
        <v>6176383</v>
      </c>
      <c r="BW5" s="799"/>
      <c r="BX5" s="799"/>
      <c r="BY5" s="799"/>
      <c r="BZ5" s="799"/>
      <c r="CA5" s="799"/>
      <c r="CB5" s="799"/>
      <c r="CC5" s="800"/>
      <c r="CD5" s="838" t="s">
        <v>93</v>
      </c>
      <c r="CE5" s="758"/>
      <c r="CF5" s="758"/>
      <c r="CG5" s="758"/>
      <c r="CH5" s="758"/>
      <c r="CI5" s="758"/>
      <c r="CJ5" s="758"/>
      <c r="CK5" s="758"/>
      <c r="CL5" s="758"/>
      <c r="CM5" s="758"/>
      <c r="CN5" s="758"/>
      <c r="CO5" s="758"/>
      <c r="CP5" s="758"/>
      <c r="CQ5" s="758"/>
      <c r="CR5" s="758"/>
      <c r="CS5" s="839"/>
      <c r="CT5" s="795">
        <v>88.5</v>
      </c>
      <c r="CU5" s="796"/>
      <c r="CV5" s="796"/>
      <c r="CW5" s="796"/>
      <c r="CX5" s="796"/>
      <c r="CY5" s="796"/>
      <c r="CZ5" s="796"/>
      <c r="DA5" s="797"/>
      <c r="DB5" s="795">
        <v>89.4</v>
      </c>
      <c r="DC5" s="796"/>
      <c r="DD5" s="796"/>
      <c r="DE5" s="796"/>
      <c r="DF5" s="796"/>
      <c r="DG5" s="796"/>
      <c r="DH5" s="796"/>
      <c r="DI5" s="797"/>
    </row>
    <row r="6" spans="1:119" ht="18.75" customHeight="1" x14ac:dyDescent="0.15">
      <c r="A6" s="163"/>
      <c r="B6" s="944" t="s">
        <v>94</v>
      </c>
      <c r="C6" s="785"/>
      <c r="D6" s="785"/>
      <c r="E6" s="945"/>
      <c r="F6" s="945"/>
      <c r="G6" s="945"/>
      <c r="H6" s="945"/>
      <c r="I6" s="945"/>
      <c r="J6" s="945"/>
      <c r="K6" s="945"/>
      <c r="L6" s="945" t="s">
        <v>95</v>
      </c>
      <c r="M6" s="945"/>
      <c r="N6" s="945"/>
      <c r="O6" s="945"/>
      <c r="P6" s="945"/>
      <c r="Q6" s="945"/>
      <c r="R6" s="783"/>
      <c r="S6" s="783"/>
      <c r="T6" s="783"/>
      <c r="U6" s="783"/>
      <c r="V6" s="951"/>
      <c r="W6" s="888" t="s">
        <v>96</v>
      </c>
      <c r="X6" s="784"/>
      <c r="Y6" s="784"/>
      <c r="Z6" s="784"/>
      <c r="AA6" s="784"/>
      <c r="AB6" s="785"/>
      <c r="AC6" s="956" t="s">
        <v>97</v>
      </c>
      <c r="AD6" s="957"/>
      <c r="AE6" s="957"/>
      <c r="AF6" s="957"/>
      <c r="AG6" s="957"/>
      <c r="AH6" s="957"/>
      <c r="AI6" s="957"/>
      <c r="AJ6" s="957"/>
      <c r="AK6" s="957"/>
      <c r="AL6" s="958"/>
      <c r="AM6" s="855" t="s">
        <v>98</v>
      </c>
      <c r="AN6" s="755"/>
      <c r="AO6" s="755"/>
      <c r="AP6" s="755"/>
      <c r="AQ6" s="755"/>
      <c r="AR6" s="755"/>
      <c r="AS6" s="755"/>
      <c r="AT6" s="756"/>
      <c r="AU6" s="856" t="s">
        <v>91</v>
      </c>
      <c r="AV6" s="857"/>
      <c r="AW6" s="857"/>
      <c r="AX6" s="857"/>
      <c r="AY6" s="812" t="s">
        <v>99</v>
      </c>
      <c r="AZ6" s="813"/>
      <c r="BA6" s="813"/>
      <c r="BB6" s="813"/>
      <c r="BC6" s="813"/>
      <c r="BD6" s="813"/>
      <c r="BE6" s="813"/>
      <c r="BF6" s="813"/>
      <c r="BG6" s="813"/>
      <c r="BH6" s="813"/>
      <c r="BI6" s="813"/>
      <c r="BJ6" s="813"/>
      <c r="BK6" s="813"/>
      <c r="BL6" s="813"/>
      <c r="BM6" s="814"/>
      <c r="BN6" s="798">
        <v>275717</v>
      </c>
      <c r="BO6" s="799"/>
      <c r="BP6" s="799"/>
      <c r="BQ6" s="799"/>
      <c r="BR6" s="799"/>
      <c r="BS6" s="799"/>
      <c r="BT6" s="799"/>
      <c r="BU6" s="800"/>
      <c r="BV6" s="798">
        <v>205488</v>
      </c>
      <c r="BW6" s="799"/>
      <c r="BX6" s="799"/>
      <c r="BY6" s="799"/>
      <c r="BZ6" s="799"/>
      <c r="CA6" s="799"/>
      <c r="CB6" s="799"/>
      <c r="CC6" s="800"/>
      <c r="CD6" s="838" t="s">
        <v>100</v>
      </c>
      <c r="CE6" s="758"/>
      <c r="CF6" s="758"/>
      <c r="CG6" s="758"/>
      <c r="CH6" s="758"/>
      <c r="CI6" s="758"/>
      <c r="CJ6" s="758"/>
      <c r="CK6" s="758"/>
      <c r="CL6" s="758"/>
      <c r="CM6" s="758"/>
      <c r="CN6" s="758"/>
      <c r="CO6" s="758"/>
      <c r="CP6" s="758"/>
      <c r="CQ6" s="758"/>
      <c r="CR6" s="758"/>
      <c r="CS6" s="839"/>
      <c r="CT6" s="941">
        <v>88.5</v>
      </c>
      <c r="CU6" s="942"/>
      <c r="CV6" s="942"/>
      <c r="CW6" s="942"/>
      <c r="CX6" s="942"/>
      <c r="CY6" s="942"/>
      <c r="CZ6" s="942"/>
      <c r="DA6" s="943"/>
      <c r="DB6" s="941">
        <v>89.6</v>
      </c>
      <c r="DC6" s="942"/>
      <c r="DD6" s="942"/>
      <c r="DE6" s="942"/>
      <c r="DF6" s="942"/>
      <c r="DG6" s="942"/>
      <c r="DH6" s="942"/>
      <c r="DI6" s="943"/>
    </row>
    <row r="7" spans="1:119" ht="18.75" customHeight="1" x14ac:dyDescent="0.1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101</v>
      </c>
      <c r="AN7" s="755"/>
      <c r="AO7" s="755"/>
      <c r="AP7" s="755"/>
      <c r="AQ7" s="755"/>
      <c r="AR7" s="755"/>
      <c r="AS7" s="755"/>
      <c r="AT7" s="756"/>
      <c r="AU7" s="856" t="s">
        <v>91</v>
      </c>
      <c r="AV7" s="857"/>
      <c r="AW7" s="857"/>
      <c r="AX7" s="857"/>
      <c r="AY7" s="812" t="s">
        <v>102</v>
      </c>
      <c r="AZ7" s="813"/>
      <c r="BA7" s="813"/>
      <c r="BB7" s="813"/>
      <c r="BC7" s="813"/>
      <c r="BD7" s="813"/>
      <c r="BE7" s="813"/>
      <c r="BF7" s="813"/>
      <c r="BG7" s="813"/>
      <c r="BH7" s="813"/>
      <c r="BI7" s="813"/>
      <c r="BJ7" s="813"/>
      <c r="BK7" s="813"/>
      <c r="BL7" s="813"/>
      <c r="BM7" s="814"/>
      <c r="BN7" s="798">
        <v>20104</v>
      </c>
      <c r="BO7" s="799"/>
      <c r="BP7" s="799"/>
      <c r="BQ7" s="799"/>
      <c r="BR7" s="799"/>
      <c r="BS7" s="799"/>
      <c r="BT7" s="799"/>
      <c r="BU7" s="800"/>
      <c r="BV7" s="798">
        <v>53776</v>
      </c>
      <c r="BW7" s="799"/>
      <c r="BX7" s="799"/>
      <c r="BY7" s="799"/>
      <c r="BZ7" s="799"/>
      <c r="CA7" s="799"/>
      <c r="CB7" s="799"/>
      <c r="CC7" s="800"/>
      <c r="CD7" s="838" t="s">
        <v>103</v>
      </c>
      <c r="CE7" s="758"/>
      <c r="CF7" s="758"/>
      <c r="CG7" s="758"/>
      <c r="CH7" s="758"/>
      <c r="CI7" s="758"/>
      <c r="CJ7" s="758"/>
      <c r="CK7" s="758"/>
      <c r="CL7" s="758"/>
      <c r="CM7" s="758"/>
      <c r="CN7" s="758"/>
      <c r="CO7" s="758"/>
      <c r="CP7" s="758"/>
      <c r="CQ7" s="758"/>
      <c r="CR7" s="758"/>
      <c r="CS7" s="839"/>
      <c r="CT7" s="798">
        <v>3907891</v>
      </c>
      <c r="CU7" s="799"/>
      <c r="CV7" s="799"/>
      <c r="CW7" s="799"/>
      <c r="CX7" s="799"/>
      <c r="CY7" s="799"/>
      <c r="CZ7" s="799"/>
      <c r="DA7" s="800"/>
      <c r="DB7" s="798">
        <v>3815845</v>
      </c>
      <c r="DC7" s="799"/>
      <c r="DD7" s="799"/>
      <c r="DE7" s="799"/>
      <c r="DF7" s="799"/>
      <c r="DG7" s="799"/>
      <c r="DH7" s="799"/>
      <c r="DI7" s="800"/>
    </row>
    <row r="8" spans="1:119" ht="18.75" customHeight="1" thickBot="1" x14ac:dyDescent="0.2">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104</v>
      </c>
      <c r="AN8" s="755"/>
      <c r="AO8" s="755"/>
      <c r="AP8" s="755"/>
      <c r="AQ8" s="755"/>
      <c r="AR8" s="755"/>
      <c r="AS8" s="755"/>
      <c r="AT8" s="756"/>
      <c r="AU8" s="856" t="s">
        <v>91</v>
      </c>
      <c r="AV8" s="857"/>
      <c r="AW8" s="857"/>
      <c r="AX8" s="857"/>
      <c r="AY8" s="812" t="s">
        <v>105</v>
      </c>
      <c r="AZ8" s="813"/>
      <c r="BA8" s="813"/>
      <c r="BB8" s="813"/>
      <c r="BC8" s="813"/>
      <c r="BD8" s="813"/>
      <c r="BE8" s="813"/>
      <c r="BF8" s="813"/>
      <c r="BG8" s="813"/>
      <c r="BH8" s="813"/>
      <c r="BI8" s="813"/>
      <c r="BJ8" s="813"/>
      <c r="BK8" s="813"/>
      <c r="BL8" s="813"/>
      <c r="BM8" s="814"/>
      <c r="BN8" s="798">
        <v>255613</v>
      </c>
      <c r="BO8" s="799"/>
      <c r="BP8" s="799"/>
      <c r="BQ8" s="799"/>
      <c r="BR8" s="799"/>
      <c r="BS8" s="799"/>
      <c r="BT8" s="799"/>
      <c r="BU8" s="800"/>
      <c r="BV8" s="798">
        <v>151712</v>
      </c>
      <c r="BW8" s="799"/>
      <c r="BX8" s="799"/>
      <c r="BY8" s="799"/>
      <c r="BZ8" s="799"/>
      <c r="CA8" s="799"/>
      <c r="CB8" s="799"/>
      <c r="CC8" s="800"/>
      <c r="CD8" s="838" t="s">
        <v>106</v>
      </c>
      <c r="CE8" s="758"/>
      <c r="CF8" s="758"/>
      <c r="CG8" s="758"/>
      <c r="CH8" s="758"/>
      <c r="CI8" s="758"/>
      <c r="CJ8" s="758"/>
      <c r="CK8" s="758"/>
      <c r="CL8" s="758"/>
      <c r="CM8" s="758"/>
      <c r="CN8" s="758"/>
      <c r="CO8" s="758"/>
      <c r="CP8" s="758"/>
      <c r="CQ8" s="758"/>
      <c r="CR8" s="758"/>
      <c r="CS8" s="839"/>
      <c r="CT8" s="901">
        <v>0.42</v>
      </c>
      <c r="CU8" s="902"/>
      <c r="CV8" s="902"/>
      <c r="CW8" s="902"/>
      <c r="CX8" s="902"/>
      <c r="CY8" s="902"/>
      <c r="CZ8" s="902"/>
      <c r="DA8" s="903"/>
      <c r="DB8" s="901">
        <v>0.42</v>
      </c>
      <c r="DC8" s="902"/>
      <c r="DD8" s="902"/>
      <c r="DE8" s="902"/>
      <c r="DF8" s="902"/>
      <c r="DG8" s="902"/>
      <c r="DH8" s="902"/>
      <c r="DI8" s="903"/>
    </row>
    <row r="9" spans="1:119" ht="18.75" customHeight="1" thickBot="1" x14ac:dyDescent="0.2">
      <c r="A9" s="163"/>
      <c r="B9" s="930" t="s">
        <v>107</v>
      </c>
      <c r="C9" s="931"/>
      <c r="D9" s="931"/>
      <c r="E9" s="931"/>
      <c r="F9" s="931"/>
      <c r="G9" s="931"/>
      <c r="H9" s="931"/>
      <c r="I9" s="931"/>
      <c r="J9" s="931"/>
      <c r="K9" s="849"/>
      <c r="L9" s="932" t="s">
        <v>108</v>
      </c>
      <c r="M9" s="933"/>
      <c r="N9" s="933"/>
      <c r="O9" s="933"/>
      <c r="P9" s="933"/>
      <c r="Q9" s="934"/>
      <c r="R9" s="935">
        <v>11459</v>
      </c>
      <c r="S9" s="936"/>
      <c r="T9" s="936"/>
      <c r="U9" s="936"/>
      <c r="V9" s="937"/>
      <c r="W9" s="867" t="s">
        <v>109</v>
      </c>
      <c r="X9" s="868"/>
      <c r="Y9" s="868"/>
      <c r="Z9" s="868"/>
      <c r="AA9" s="868"/>
      <c r="AB9" s="868"/>
      <c r="AC9" s="868"/>
      <c r="AD9" s="868"/>
      <c r="AE9" s="868"/>
      <c r="AF9" s="868"/>
      <c r="AG9" s="868"/>
      <c r="AH9" s="868"/>
      <c r="AI9" s="868"/>
      <c r="AJ9" s="868"/>
      <c r="AK9" s="868"/>
      <c r="AL9" s="938"/>
      <c r="AM9" s="855" t="s">
        <v>110</v>
      </c>
      <c r="AN9" s="755"/>
      <c r="AO9" s="755"/>
      <c r="AP9" s="755"/>
      <c r="AQ9" s="755"/>
      <c r="AR9" s="755"/>
      <c r="AS9" s="755"/>
      <c r="AT9" s="756"/>
      <c r="AU9" s="856" t="s">
        <v>91</v>
      </c>
      <c r="AV9" s="857"/>
      <c r="AW9" s="857"/>
      <c r="AX9" s="857"/>
      <c r="AY9" s="812" t="s">
        <v>111</v>
      </c>
      <c r="AZ9" s="813"/>
      <c r="BA9" s="813"/>
      <c r="BB9" s="813"/>
      <c r="BC9" s="813"/>
      <c r="BD9" s="813"/>
      <c r="BE9" s="813"/>
      <c r="BF9" s="813"/>
      <c r="BG9" s="813"/>
      <c r="BH9" s="813"/>
      <c r="BI9" s="813"/>
      <c r="BJ9" s="813"/>
      <c r="BK9" s="813"/>
      <c r="BL9" s="813"/>
      <c r="BM9" s="814"/>
      <c r="BN9" s="798">
        <v>103901</v>
      </c>
      <c r="BO9" s="799"/>
      <c r="BP9" s="799"/>
      <c r="BQ9" s="799"/>
      <c r="BR9" s="799"/>
      <c r="BS9" s="799"/>
      <c r="BT9" s="799"/>
      <c r="BU9" s="800"/>
      <c r="BV9" s="798">
        <v>-282149</v>
      </c>
      <c r="BW9" s="799"/>
      <c r="BX9" s="799"/>
      <c r="BY9" s="799"/>
      <c r="BZ9" s="799"/>
      <c r="CA9" s="799"/>
      <c r="CB9" s="799"/>
      <c r="CC9" s="800"/>
      <c r="CD9" s="838" t="s">
        <v>112</v>
      </c>
      <c r="CE9" s="758"/>
      <c r="CF9" s="758"/>
      <c r="CG9" s="758"/>
      <c r="CH9" s="758"/>
      <c r="CI9" s="758"/>
      <c r="CJ9" s="758"/>
      <c r="CK9" s="758"/>
      <c r="CL9" s="758"/>
      <c r="CM9" s="758"/>
      <c r="CN9" s="758"/>
      <c r="CO9" s="758"/>
      <c r="CP9" s="758"/>
      <c r="CQ9" s="758"/>
      <c r="CR9" s="758"/>
      <c r="CS9" s="839"/>
      <c r="CT9" s="795">
        <v>8.9</v>
      </c>
      <c r="CU9" s="796"/>
      <c r="CV9" s="796"/>
      <c r="CW9" s="796"/>
      <c r="CX9" s="796"/>
      <c r="CY9" s="796"/>
      <c r="CZ9" s="796"/>
      <c r="DA9" s="797"/>
      <c r="DB9" s="795">
        <v>9.6</v>
      </c>
      <c r="DC9" s="796"/>
      <c r="DD9" s="796"/>
      <c r="DE9" s="796"/>
      <c r="DF9" s="796"/>
      <c r="DG9" s="796"/>
      <c r="DH9" s="796"/>
      <c r="DI9" s="797"/>
    </row>
    <row r="10" spans="1:119" ht="18.75" customHeight="1" thickBot="1" x14ac:dyDescent="0.2">
      <c r="A10" s="163"/>
      <c r="B10" s="930"/>
      <c r="C10" s="931"/>
      <c r="D10" s="931"/>
      <c r="E10" s="931"/>
      <c r="F10" s="931"/>
      <c r="G10" s="931"/>
      <c r="H10" s="931"/>
      <c r="I10" s="931"/>
      <c r="J10" s="931"/>
      <c r="K10" s="849"/>
      <c r="L10" s="754" t="s">
        <v>113</v>
      </c>
      <c r="M10" s="755"/>
      <c r="N10" s="755"/>
      <c r="O10" s="755"/>
      <c r="P10" s="755"/>
      <c r="Q10" s="756"/>
      <c r="R10" s="751">
        <v>12271</v>
      </c>
      <c r="S10" s="752"/>
      <c r="T10" s="752"/>
      <c r="U10" s="752"/>
      <c r="V10" s="811"/>
      <c r="W10" s="939"/>
      <c r="X10" s="749"/>
      <c r="Y10" s="749"/>
      <c r="Z10" s="749"/>
      <c r="AA10" s="749"/>
      <c r="AB10" s="749"/>
      <c r="AC10" s="749"/>
      <c r="AD10" s="749"/>
      <c r="AE10" s="749"/>
      <c r="AF10" s="749"/>
      <c r="AG10" s="749"/>
      <c r="AH10" s="749"/>
      <c r="AI10" s="749"/>
      <c r="AJ10" s="749"/>
      <c r="AK10" s="749"/>
      <c r="AL10" s="940"/>
      <c r="AM10" s="855" t="s">
        <v>114</v>
      </c>
      <c r="AN10" s="755"/>
      <c r="AO10" s="755"/>
      <c r="AP10" s="755"/>
      <c r="AQ10" s="755"/>
      <c r="AR10" s="755"/>
      <c r="AS10" s="755"/>
      <c r="AT10" s="756"/>
      <c r="AU10" s="856" t="s">
        <v>91</v>
      </c>
      <c r="AV10" s="857"/>
      <c r="AW10" s="857"/>
      <c r="AX10" s="857"/>
      <c r="AY10" s="812" t="s">
        <v>115</v>
      </c>
      <c r="AZ10" s="813"/>
      <c r="BA10" s="813"/>
      <c r="BB10" s="813"/>
      <c r="BC10" s="813"/>
      <c r="BD10" s="813"/>
      <c r="BE10" s="813"/>
      <c r="BF10" s="813"/>
      <c r="BG10" s="813"/>
      <c r="BH10" s="813"/>
      <c r="BI10" s="813"/>
      <c r="BJ10" s="813"/>
      <c r="BK10" s="813"/>
      <c r="BL10" s="813"/>
      <c r="BM10" s="814"/>
      <c r="BN10" s="798">
        <v>1245</v>
      </c>
      <c r="BO10" s="799"/>
      <c r="BP10" s="799"/>
      <c r="BQ10" s="799"/>
      <c r="BR10" s="799"/>
      <c r="BS10" s="799"/>
      <c r="BT10" s="799"/>
      <c r="BU10" s="800"/>
      <c r="BV10" s="798">
        <v>1245</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91</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15">
      <c r="A12" s="163"/>
      <c r="B12" s="904" t="s">
        <v>123</v>
      </c>
      <c r="C12" s="905"/>
      <c r="D12" s="905"/>
      <c r="E12" s="905"/>
      <c r="F12" s="905"/>
      <c r="G12" s="905"/>
      <c r="H12" s="905"/>
      <c r="I12" s="905"/>
      <c r="J12" s="905"/>
      <c r="K12" s="906"/>
      <c r="L12" s="913" t="s">
        <v>124</v>
      </c>
      <c r="M12" s="914"/>
      <c r="N12" s="914"/>
      <c r="O12" s="914"/>
      <c r="P12" s="914"/>
      <c r="Q12" s="915"/>
      <c r="R12" s="916">
        <v>10951</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91</v>
      </c>
      <c r="AV12" s="857"/>
      <c r="AW12" s="857"/>
      <c r="AX12" s="857"/>
      <c r="AY12" s="812" t="s">
        <v>128</v>
      </c>
      <c r="AZ12" s="813"/>
      <c r="BA12" s="813"/>
      <c r="BB12" s="813"/>
      <c r="BC12" s="813"/>
      <c r="BD12" s="813"/>
      <c r="BE12" s="813"/>
      <c r="BF12" s="813"/>
      <c r="BG12" s="813"/>
      <c r="BH12" s="813"/>
      <c r="BI12" s="813"/>
      <c r="BJ12" s="813"/>
      <c r="BK12" s="813"/>
      <c r="BL12" s="813"/>
      <c r="BM12" s="814"/>
      <c r="BN12" s="798">
        <v>0</v>
      </c>
      <c r="BO12" s="799"/>
      <c r="BP12" s="799"/>
      <c r="BQ12" s="799"/>
      <c r="BR12" s="799"/>
      <c r="BS12" s="799"/>
      <c r="BT12" s="799"/>
      <c r="BU12" s="800"/>
      <c r="BV12" s="798">
        <v>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15">
      <c r="A13" s="163"/>
      <c r="B13" s="907"/>
      <c r="C13" s="908"/>
      <c r="D13" s="908"/>
      <c r="E13" s="908"/>
      <c r="F13" s="908"/>
      <c r="G13" s="908"/>
      <c r="H13" s="908"/>
      <c r="I13" s="908"/>
      <c r="J13" s="908"/>
      <c r="K13" s="909"/>
      <c r="L13" s="178"/>
      <c r="M13" s="882" t="s">
        <v>130</v>
      </c>
      <c r="N13" s="883"/>
      <c r="O13" s="883"/>
      <c r="P13" s="883"/>
      <c r="Q13" s="884"/>
      <c r="R13" s="885">
        <v>10890</v>
      </c>
      <c r="S13" s="886"/>
      <c r="T13" s="886"/>
      <c r="U13" s="886"/>
      <c r="V13" s="887"/>
      <c r="W13" s="888" t="s">
        <v>131</v>
      </c>
      <c r="X13" s="784"/>
      <c r="Y13" s="784"/>
      <c r="Z13" s="784"/>
      <c r="AA13" s="784"/>
      <c r="AB13" s="785"/>
      <c r="AC13" s="751">
        <v>733</v>
      </c>
      <c r="AD13" s="752"/>
      <c r="AE13" s="752"/>
      <c r="AF13" s="752"/>
      <c r="AG13" s="753"/>
      <c r="AH13" s="751">
        <v>809</v>
      </c>
      <c r="AI13" s="752"/>
      <c r="AJ13" s="752"/>
      <c r="AK13" s="752"/>
      <c r="AL13" s="811"/>
      <c r="AM13" s="855" t="s">
        <v>132</v>
      </c>
      <c r="AN13" s="755"/>
      <c r="AO13" s="755"/>
      <c r="AP13" s="755"/>
      <c r="AQ13" s="755"/>
      <c r="AR13" s="755"/>
      <c r="AS13" s="755"/>
      <c r="AT13" s="756"/>
      <c r="AU13" s="856" t="s">
        <v>133</v>
      </c>
      <c r="AV13" s="857"/>
      <c r="AW13" s="857"/>
      <c r="AX13" s="857"/>
      <c r="AY13" s="812" t="s">
        <v>134</v>
      </c>
      <c r="AZ13" s="813"/>
      <c r="BA13" s="813"/>
      <c r="BB13" s="813"/>
      <c r="BC13" s="813"/>
      <c r="BD13" s="813"/>
      <c r="BE13" s="813"/>
      <c r="BF13" s="813"/>
      <c r="BG13" s="813"/>
      <c r="BH13" s="813"/>
      <c r="BI13" s="813"/>
      <c r="BJ13" s="813"/>
      <c r="BK13" s="813"/>
      <c r="BL13" s="813"/>
      <c r="BM13" s="814"/>
      <c r="BN13" s="798">
        <v>105146</v>
      </c>
      <c r="BO13" s="799"/>
      <c r="BP13" s="799"/>
      <c r="BQ13" s="799"/>
      <c r="BR13" s="799"/>
      <c r="BS13" s="799"/>
      <c r="BT13" s="799"/>
      <c r="BU13" s="800"/>
      <c r="BV13" s="798">
        <v>-280904</v>
      </c>
      <c r="BW13" s="799"/>
      <c r="BX13" s="799"/>
      <c r="BY13" s="799"/>
      <c r="BZ13" s="799"/>
      <c r="CA13" s="799"/>
      <c r="CB13" s="799"/>
      <c r="CC13" s="800"/>
      <c r="CD13" s="838" t="s">
        <v>135</v>
      </c>
      <c r="CE13" s="758"/>
      <c r="CF13" s="758"/>
      <c r="CG13" s="758"/>
      <c r="CH13" s="758"/>
      <c r="CI13" s="758"/>
      <c r="CJ13" s="758"/>
      <c r="CK13" s="758"/>
      <c r="CL13" s="758"/>
      <c r="CM13" s="758"/>
      <c r="CN13" s="758"/>
      <c r="CO13" s="758"/>
      <c r="CP13" s="758"/>
      <c r="CQ13" s="758"/>
      <c r="CR13" s="758"/>
      <c r="CS13" s="839"/>
      <c r="CT13" s="795">
        <v>8.8000000000000007</v>
      </c>
      <c r="CU13" s="796"/>
      <c r="CV13" s="796"/>
      <c r="CW13" s="796"/>
      <c r="CX13" s="796"/>
      <c r="CY13" s="796"/>
      <c r="CZ13" s="796"/>
      <c r="DA13" s="797"/>
      <c r="DB13" s="795">
        <v>9.4</v>
      </c>
      <c r="DC13" s="796"/>
      <c r="DD13" s="796"/>
      <c r="DE13" s="796"/>
      <c r="DF13" s="796"/>
      <c r="DG13" s="796"/>
      <c r="DH13" s="796"/>
      <c r="DI13" s="797"/>
    </row>
    <row r="14" spans="1:119" ht="18.75" customHeight="1" thickBot="1" x14ac:dyDescent="0.2">
      <c r="A14" s="163"/>
      <c r="B14" s="907"/>
      <c r="C14" s="908"/>
      <c r="D14" s="908"/>
      <c r="E14" s="908"/>
      <c r="F14" s="908"/>
      <c r="G14" s="908"/>
      <c r="H14" s="908"/>
      <c r="I14" s="908"/>
      <c r="J14" s="908"/>
      <c r="K14" s="909"/>
      <c r="L14" s="872" t="s">
        <v>136</v>
      </c>
      <c r="M14" s="925"/>
      <c r="N14" s="925"/>
      <c r="O14" s="925"/>
      <c r="P14" s="925"/>
      <c r="Q14" s="926"/>
      <c r="R14" s="885">
        <v>11050</v>
      </c>
      <c r="S14" s="886"/>
      <c r="T14" s="886"/>
      <c r="U14" s="886"/>
      <c r="V14" s="887"/>
      <c r="W14" s="889"/>
      <c r="X14" s="787"/>
      <c r="Y14" s="787"/>
      <c r="Z14" s="787"/>
      <c r="AA14" s="787"/>
      <c r="AB14" s="788"/>
      <c r="AC14" s="878">
        <v>13</v>
      </c>
      <c r="AD14" s="879"/>
      <c r="AE14" s="879"/>
      <c r="AF14" s="879"/>
      <c r="AG14" s="880"/>
      <c r="AH14" s="878">
        <v>13.3</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137</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15">
      <c r="A15" s="163"/>
      <c r="B15" s="907"/>
      <c r="C15" s="908"/>
      <c r="D15" s="908"/>
      <c r="E15" s="908"/>
      <c r="F15" s="908"/>
      <c r="G15" s="908"/>
      <c r="H15" s="908"/>
      <c r="I15" s="908"/>
      <c r="J15" s="908"/>
      <c r="K15" s="909"/>
      <c r="L15" s="178"/>
      <c r="M15" s="882" t="s">
        <v>130</v>
      </c>
      <c r="N15" s="883"/>
      <c r="O15" s="883"/>
      <c r="P15" s="883"/>
      <c r="Q15" s="884"/>
      <c r="R15" s="885">
        <v>11008</v>
      </c>
      <c r="S15" s="886"/>
      <c r="T15" s="886"/>
      <c r="U15" s="886"/>
      <c r="V15" s="887"/>
      <c r="W15" s="888" t="s">
        <v>138</v>
      </c>
      <c r="X15" s="784"/>
      <c r="Y15" s="784"/>
      <c r="Z15" s="784"/>
      <c r="AA15" s="784"/>
      <c r="AB15" s="785"/>
      <c r="AC15" s="751">
        <v>1581</v>
      </c>
      <c r="AD15" s="752"/>
      <c r="AE15" s="752"/>
      <c r="AF15" s="752"/>
      <c r="AG15" s="753"/>
      <c r="AH15" s="751">
        <v>1757</v>
      </c>
      <c r="AI15" s="752"/>
      <c r="AJ15" s="752"/>
      <c r="AK15" s="752"/>
      <c r="AL15" s="811"/>
      <c r="AM15" s="855"/>
      <c r="AN15" s="755"/>
      <c r="AO15" s="755"/>
      <c r="AP15" s="755"/>
      <c r="AQ15" s="755"/>
      <c r="AR15" s="755"/>
      <c r="AS15" s="755"/>
      <c r="AT15" s="756"/>
      <c r="AU15" s="856"/>
      <c r="AV15" s="857"/>
      <c r="AW15" s="857"/>
      <c r="AX15" s="857"/>
      <c r="AY15" s="824" t="s">
        <v>139</v>
      </c>
      <c r="AZ15" s="825"/>
      <c r="BA15" s="825"/>
      <c r="BB15" s="825"/>
      <c r="BC15" s="825"/>
      <c r="BD15" s="825"/>
      <c r="BE15" s="825"/>
      <c r="BF15" s="825"/>
      <c r="BG15" s="825"/>
      <c r="BH15" s="825"/>
      <c r="BI15" s="825"/>
      <c r="BJ15" s="825"/>
      <c r="BK15" s="825"/>
      <c r="BL15" s="825"/>
      <c r="BM15" s="826"/>
      <c r="BN15" s="827">
        <v>1493487</v>
      </c>
      <c r="BO15" s="828"/>
      <c r="BP15" s="828"/>
      <c r="BQ15" s="828"/>
      <c r="BR15" s="828"/>
      <c r="BS15" s="828"/>
      <c r="BT15" s="828"/>
      <c r="BU15" s="829"/>
      <c r="BV15" s="827">
        <v>1444656</v>
      </c>
      <c r="BW15" s="828"/>
      <c r="BX15" s="828"/>
      <c r="BY15" s="828"/>
      <c r="BZ15" s="828"/>
      <c r="CA15" s="828"/>
      <c r="CB15" s="828"/>
      <c r="CC15" s="829"/>
      <c r="CD15" s="898" t="s">
        <v>140</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907"/>
      <c r="C16" s="908"/>
      <c r="D16" s="908"/>
      <c r="E16" s="908"/>
      <c r="F16" s="908"/>
      <c r="G16" s="908"/>
      <c r="H16" s="908"/>
      <c r="I16" s="908"/>
      <c r="J16" s="908"/>
      <c r="K16" s="909"/>
      <c r="L16" s="872" t="s">
        <v>141</v>
      </c>
      <c r="M16" s="873"/>
      <c r="N16" s="873"/>
      <c r="O16" s="873"/>
      <c r="P16" s="873"/>
      <c r="Q16" s="874"/>
      <c r="R16" s="875" t="s">
        <v>142</v>
      </c>
      <c r="S16" s="876"/>
      <c r="T16" s="876"/>
      <c r="U16" s="876"/>
      <c r="V16" s="877"/>
      <c r="W16" s="889"/>
      <c r="X16" s="787"/>
      <c r="Y16" s="787"/>
      <c r="Z16" s="787"/>
      <c r="AA16" s="787"/>
      <c r="AB16" s="788"/>
      <c r="AC16" s="878">
        <v>28</v>
      </c>
      <c r="AD16" s="879"/>
      <c r="AE16" s="879"/>
      <c r="AF16" s="879"/>
      <c r="AG16" s="880"/>
      <c r="AH16" s="878">
        <v>28.9</v>
      </c>
      <c r="AI16" s="879"/>
      <c r="AJ16" s="879"/>
      <c r="AK16" s="879"/>
      <c r="AL16" s="881"/>
      <c r="AM16" s="855"/>
      <c r="AN16" s="755"/>
      <c r="AO16" s="755"/>
      <c r="AP16" s="755"/>
      <c r="AQ16" s="755"/>
      <c r="AR16" s="755"/>
      <c r="AS16" s="755"/>
      <c r="AT16" s="756"/>
      <c r="AU16" s="856"/>
      <c r="AV16" s="857"/>
      <c r="AW16" s="857"/>
      <c r="AX16" s="857"/>
      <c r="AY16" s="812" t="s">
        <v>143</v>
      </c>
      <c r="AZ16" s="813"/>
      <c r="BA16" s="813"/>
      <c r="BB16" s="813"/>
      <c r="BC16" s="813"/>
      <c r="BD16" s="813"/>
      <c r="BE16" s="813"/>
      <c r="BF16" s="813"/>
      <c r="BG16" s="813"/>
      <c r="BH16" s="813"/>
      <c r="BI16" s="813"/>
      <c r="BJ16" s="813"/>
      <c r="BK16" s="813"/>
      <c r="BL16" s="813"/>
      <c r="BM16" s="814"/>
      <c r="BN16" s="798">
        <v>3514596</v>
      </c>
      <c r="BO16" s="799"/>
      <c r="BP16" s="799"/>
      <c r="BQ16" s="799"/>
      <c r="BR16" s="799"/>
      <c r="BS16" s="799"/>
      <c r="BT16" s="799"/>
      <c r="BU16" s="800"/>
      <c r="BV16" s="798">
        <v>3427334</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
      <c r="A17" s="163"/>
      <c r="B17" s="910"/>
      <c r="C17" s="911"/>
      <c r="D17" s="911"/>
      <c r="E17" s="911"/>
      <c r="F17" s="911"/>
      <c r="G17" s="911"/>
      <c r="H17" s="911"/>
      <c r="I17" s="911"/>
      <c r="J17" s="911"/>
      <c r="K17" s="912"/>
      <c r="L17" s="182"/>
      <c r="M17" s="891" t="s">
        <v>144</v>
      </c>
      <c r="N17" s="892"/>
      <c r="O17" s="892"/>
      <c r="P17" s="892"/>
      <c r="Q17" s="893"/>
      <c r="R17" s="875" t="s">
        <v>145</v>
      </c>
      <c r="S17" s="876"/>
      <c r="T17" s="876"/>
      <c r="U17" s="876"/>
      <c r="V17" s="877"/>
      <c r="W17" s="888" t="s">
        <v>146</v>
      </c>
      <c r="X17" s="784"/>
      <c r="Y17" s="784"/>
      <c r="Z17" s="784"/>
      <c r="AA17" s="784"/>
      <c r="AB17" s="785"/>
      <c r="AC17" s="751">
        <v>3326</v>
      </c>
      <c r="AD17" s="752"/>
      <c r="AE17" s="752"/>
      <c r="AF17" s="752"/>
      <c r="AG17" s="753"/>
      <c r="AH17" s="751">
        <v>3506</v>
      </c>
      <c r="AI17" s="752"/>
      <c r="AJ17" s="752"/>
      <c r="AK17" s="752"/>
      <c r="AL17" s="811"/>
      <c r="AM17" s="855"/>
      <c r="AN17" s="755"/>
      <c r="AO17" s="755"/>
      <c r="AP17" s="755"/>
      <c r="AQ17" s="755"/>
      <c r="AR17" s="755"/>
      <c r="AS17" s="755"/>
      <c r="AT17" s="756"/>
      <c r="AU17" s="856"/>
      <c r="AV17" s="857"/>
      <c r="AW17" s="857"/>
      <c r="AX17" s="857"/>
      <c r="AY17" s="812" t="s">
        <v>147</v>
      </c>
      <c r="AZ17" s="813"/>
      <c r="BA17" s="813"/>
      <c r="BB17" s="813"/>
      <c r="BC17" s="813"/>
      <c r="BD17" s="813"/>
      <c r="BE17" s="813"/>
      <c r="BF17" s="813"/>
      <c r="BG17" s="813"/>
      <c r="BH17" s="813"/>
      <c r="BI17" s="813"/>
      <c r="BJ17" s="813"/>
      <c r="BK17" s="813"/>
      <c r="BL17" s="813"/>
      <c r="BM17" s="814"/>
      <c r="BN17" s="798">
        <v>1874721</v>
      </c>
      <c r="BO17" s="799"/>
      <c r="BP17" s="799"/>
      <c r="BQ17" s="799"/>
      <c r="BR17" s="799"/>
      <c r="BS17" s="799"/>
      <c r="BT17" s="799"/>
      <c r="BU17" s="800"/>
      <c r="BV17" s="798">
        <v>1807331</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
      <c r="A18" s="163"/>
      <c r="B18" s="848" t="s">
        <v>148</v>
      </c>
      <c r="C18" s="849"/>
      <c r="D18" s="849"/>
      <c r="E18" s="850"/>
      <c r="F18" s="850"/>
      <c r="G18" s="850"/>
      <c r="H18" s="850"/>
      <c r="I18" s="850"/>
      <c r="J18" s="850"/>
      <c r="K18" s="850"/>
      <c r="L18" s="851">
        <v>42.97</v>
      </c>
      <c r="M18" s="851"/>
      <c r="N18" s="851"/>
      <c r="O18" s="851"/>
      <c r="P18" s="851"/>
      <c r="Q18" s="851"/>
      <c r="R18" s="852"/>
      <c r="S18" s="852"/>
      <c r="T18" s="852"/>
      <c r="U18" s="852"/>
      <c r="V18" s="853"/>
      <c r="W18" s="869"/>
      <c r="X18" s="870"/>
      <c r="Y18" s="870"/>
      <c r="Z18" s="870"/>
      <c r="AA18" s="870"/>
      <c r="AB18" s="894"/>
      <c r="AC18" s="768">
        <v>59</v>
      </c>
      <c r="AD18" s="769"/>
      <c r="AE18" s="769"/>
      <c r="AF18" s="769"/>
      <c r="AG18" s="854"/>
      <c r="AH18" s="768">
        <v>57.7</v>
      </c>
      <c r="AI18" s="769"/>
      <c r="AJ18" s="769"/>
      <c r="AK18" s="769"/>
      <c r="AL18" s="770"/>
      <c r="AM18" s="855"/>
      <c r="AN18" s="755"/>
      <c r="AO18" s="755"/>
      <c r="AP18" s="755"/>
      <c r="AQ18" s="755"/>
      <c r="AR18" s="755"/>
      <c r="AS18" s="755"/>
      <c r="AT18" s="756"/>
      <c r="AU18" s="856"/>
      <c r="AV18" s="857"/>
      <c r="AW18" s="857"/>
      <c r="AX18" s="857"/>
      <c r="AY18" s="812" t="s">
        <v>149</v>
      </c>
      <c r="AZ18" s="813"/>
      <c r="BA18" s="813"/>
      <c r="BB18" s="813"/>
      <c r="BC18" s="813"/>
      <c r="BD18" s="813"/>
      <c r="BE18" s="813"/>
      <c r="BF18" s="813"/>
      <c r="BG18" s="813"/>
      <c r="BH18" s="813"/>
      <c r="BI18" s="813"/>
      <c r="BJ18" s="813"/>
      <c r="BK18" s="813"/>
      <c r="BL18" s="813"/>
      <c r="BM18" s="814"/>
      <c r="BN18" s="798">
        <v>3487795</v>
      </c>
      <c r="BO18" s="799"/>
      <c r="BP18" s="799"/>
      <c r="BQ18" s="799"/>
      <c r="BR18" s="799"/>
      <c r="BS18" s="799"/>
      <c r="BT18" s="799"/>
      <c r="BU18" s="800"/>
      <c r="BV18" s="798">
        <v>3427084</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
      <c r="A19" s="163"/>
      <c r="B19" s="848" t="s">
        <v>150</v>
      </c>
      <c r="C19" s="849"/>
      <c r="D19" s="849"/>
      <c r="E19" s="850"/>
      <c r="F19" s="850"/>
      <c r="G19" s="850"/>
      <c r="H19" s="850"/>
      <c r="I19" s="850"/>
      <c r="J19" s="850"/>
      <c r="K19" s="850"/>
      <c r="L19" s="858">
        <v>267</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151</v>
      </c>
      <c r="AZ19" s="813"/>
      <c r="BA19" s="813"/>
      <c r="BB19" s="813"/>
      <c r="BC19" s="813"/>
      <c r="BD19" s="813"/>
      <c r="BE19" s="813"/>
      <c r="BF19" s="813"/>
      <c r="BG19" s="813"/>
      <c r="BH19" s="813"/>
      <c r="BI19" s="813"/>
      <c r="BJ19" s="813"/>
      <c r="BK19" s="813"/>
      <c r="BL19" s="813"/>
      <c r="BM19" s="814"/>
      <c r="BN19" s="798">
        <v>4750865</v>
      </c>
      <c r="BO19" s="799"/>
      <c r="BP19" s="799"/>
      <c r="BQ19" s="799"/>
      <c r="BR19" s="799"/>
      <c r="BS19" s="799"/>
      <c r="BT19" s="799"/>
      <c r="BU19" s="800"/>
      <c r="BV19" s="798">
        <v>4815965</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
      <c r="A20" s="163"/>
      <c r="B20" s="848" t="s">
        <v>152</v>
      </c>
      <c r="C20" s="849"/>
      <c r="D20" s="849"/>
      <c r="E20" s="850"/>
      <c r="F20" s="850"/>
      <c r="G20" s="850"/>
      <c r="H20" s="850"/>
      <c r="I20" s="850"/>
      <c r="J20" s="850"/>
      <c r="K20" s="850"/>
      <c r="L20" s="858">
        <v>4194</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
      <c r="A21" s="163"/>
      <c r="B21" s="845" t="s">
        <v>153</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15">
      <c r="A22" s="163"/>
      <c r="B22" s="774" t="s">
        <v>154</v>
      </c>
      <c r="C22" s="775"/>
      <c r="D22" s="776"/>
      <c r="E22" s="783" t="s">
        <v>1</v>
      </c>
      <c r="F22" s="784"/>
      <c r="G22" s="784"/>
      <c r="H22" s="784"/>
      <c r="I22" s="784"/>
      <c r="J22" s="784"/>
      <c r="K22" s="785"/>
      <c r="L22" s="783" t="s">
        <v>155</v>
      </c>
      <c r="M22" s="784"/>
      <c r="N22" s="784"/>
      <c r="O22" s="784"/>
      <c r="P22" s="785"/>
      <c r="Q22" s="789" t="s">
        <v>156</v>
      </c>
      <c r="R22" s="790"/>
      <c r="S22" s="790"/>
      <c r="T22" s="790"/>
      <c r="U22" s="790"/>
      <c r="V22" s="791"/>
      <c r="W22" s="840" t="s">
        <v>157</v>
      </c>
      <c r="X22" s="775"/>
      <c r="Y22" s="776"/>
      <c r="Z22" s="783" t="s">
        <v>1</v>
      </c>
      <c r="AA22" s="784"/>
      <c r="AB22" s="784"/>
      <c r="AC22" s="784"/>
      <c r="AD22" s="784"/>
      <c r="AE22" s="784"/>
      <c r="AF22" s="784"/>
      <c r="AG22" s="785"/>
      <c r="AH22" s="801" t="s">
        <v>158</v>
      </c>
      <c r="AI22" s="784"/>
      <c r="AJ22" s="784"/>
      <c r="AK22" s="784"/>
      <c r="AL22" s="785"/>
      <c r="AM22" s="801" t="s">
        <v>159</v>
      </c>
      <c r="AN22" s="802"/>
      <c r="AO22" s="802"/>
      <c r="AP22" s="802"/>
      <c r="AQ22" s="802"/>
      <c r="AR22" s="803"/>
      <c r="AS22" s="789" t="s">
        <v>156</v>
      </c>
      <c r="AT22" s="790"/>
      <c r="AU22" s="790"/>
      <c r="AV22" s="790"/>
      <c r="AW22" s="790"/>
      <c r="AX22" s="807"/>
      <c r="AY22" s="824" t="s">
        <v>160</v>
      </c>
      <c r="AZ22" s="825"/>
      <c r="BA22" s="825"/>
      <c r="BB22" s="825"/>
      <c r="BC22" s="825"/>
      <c r="BD22" s="825"/>
      <c r="BE22" s="825"/>
      <c r="BF22" s="825"/>
      <c r="BG22" s="825"/>
      <c r="BH22" s="825"/>
      <c r="BI22" s="825"/>
      <c r="BJ22" s="825"/>
      <c r="BK22" s="825"/>
      <c r="BL22" s="825"/>
      <c r="BM22" s="826"/>
      <c r="BN22" s="827">
        <v>4085151</v>
      </c>
      <c r="BO22" s="828"/>
      <c r="BP22" s="828"/>
      <c r="BQ22" s="828"/>
      <c r="BR22" s="828"/>
      <c r="BS22" s="828"/>
      <c r="BT22" s="828"/>
      <c r="BU22" s="829"/>
      <c r="BV22" s="827">
        <v>4354276</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1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161</v>
      </c>
      <c r="AZ23" s="813"/>
      <c r="BA23" s="813"/>
      <c r="BB23" s="813"/>
      <c r="BC23" s="813"/>
      <c r="BD23" s="813"/>
      <c r="BE23" s="813"/>
      <c r="BF23" s="813"/>
      <c r="BG23" s="813"/>
      <c r="BH23" s="813"/>
      <c r="BI23" s="813"/>
      <c r="BJ23" s="813"/>
      <c r="BK23" s="813"/>
      <c r="BL23" s="813"/>
      <c r="BM23" s="814"/>
      <c r="BN23" s="798">
        <v>3528913</v>
      </c>
      <c r="BO23" s="799"/>
      <c r="BP23" s="799"/>
      <c r="BQ23" s="799"/>
      <c r="BR23" s="799"/>
      <c r="BS23" s="799"/>
      <c r="BT23" s="799"/>
      <c r="BU23" s="800"/>
      <c r="BV23" s="798">
        <v>3784387</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
      <c r="A24" s="163"/>
      <c r="B24" s="777"/>
      <c r="C24" s="778"/>
      <c r="D24" s="779"/>
      <c r="E24" s="754" t="s">
        <v>162</v>
      </c>
      <c r="F24" s="755"/>
      <c r="G24" s="755"/>
      <c r="H24" s="755"/>
      <c r="I24" s="755"/>
      <c r="J24" s="755"/>
      <c r="K24" s="756"/>
      <c r="L24" s="751">
        <v>1</v>
      </c>
      <c r="M24" s="752"/>
      <c r="N24" s="752"/>
      <c r="O24" s="752"/>
      <c r="P24" s="753"/>
      <c r="Q24" s="751">
        <v>8460</v>
      </c>
      <c r="R24" s="752"/>
      <c r="S24" s="752"/>
      <c r="T24" s="752"/>
      <c r="U24" s="752"/>
      <c r="V24" s="753"/>
      <c r="W24" s="841"/>
      <c r="X24" s="778"/>
      <c r="Y24" s="779"/>
      <c r="Z24" s="754" t="s">
        <v>163</v>
      </c>
      <c r="AA24" s="755"/>
      <c r="AB24" s="755"/>
      <c r="AC24" s="755"/>
      <c r="AD24" s="755"/>
      <c r="AE24" s="755"/>
      <c r="AF24" s="755"/>
      <c r="AG24" s="756"/>
      <c r="AH24" s="751">
        <v>97</v>
      </c>
      <c r="AI24" s="752"/>
      <c r="AJ24" s="752"/>
      <c r="AK24" s="752"/>
      <c r="AL24" s="753"/>
      <c r="AM24" s="751">
        <v>322331</v>
      </c>
      <c r="AN24" s="752"/>
      <c r="AO24" s="752"/>
      <c r="AP24" s="752"/>
      <c r="AQ24" s="752"/>
      <c r="AR24" s="753"/>
      <c r="AS24" s="751">
        <v>3323</v>
      </c>
      <c r="AT24" s="752"/>
      <c r="AU24" s="752"/>
      <c r="AV24" s="752"/>
      <c r="AW24" s="752"/>
      <c r="AX24" s="811"/>
      <c r="AY24" s="771" t="s">
        <v>164</v>
      </c>
      <c r="AZ24" s="772"/>
      <c r="BA24" s="772"/>
      <c r="BB24" s="772"/>
      <c r="BC24" s="772"/>
      <c r="BD24" s="772"/>
      <c r="BE24" s="772"/>
      <c r="BF24" s="772"/>
      <c r="BG24" s="772"/>
      <c r="BH24" s="772"/>
      <c r="BI24" s="772"/>
      <c r="BJ24" s="772"/>
      <c r="BK24" s="772"/>
      <c r="BL24" s="772"/>
      <c r="BM24" s="773"/>
      <c r="BN24" s="798">
        <v>2398749</v>
      </c>
      <c r="BO24" s="799"/>
      <c r="BP24" s="799"/>
      <c r="BQ24" s="799"/>
      <c r="BR24" s="799"/>
      <c r="BS24" s="799"/>
      <c r="BT24" s="799"/>
      <c r="BU24" s="800"/>
      <c r="BV24" s="798">
        <v>2457716</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15">
      <c r="A25" s="163"/>
      <c r="B25" s="777"/>
      <c r="C25" s="778"/>
      <c r="D25" s="779"/>
      <c r="E25" s="754" t="s">
        <v>165</v>
      </c>
      <c r="F25" s="755"/>
      <c r="G25" s="755"/>
      <c r="H25" s="755"/>
      <c r="I25" s="755"/>
      <c r="J25" s="755"/>
      <c r="K25" s="756"/>
      <c r="L25" s="751">
        <v>1</v>
      </c>
      <c r="M25" s="752"/>
      <c r="N25" s="752"/>
      <c r="O25" s="752"/>
      <c r="P25" s="753"/>
      <c r="Q25" s="751">
        <v>6760</v>
      </c>
      <c r="R25" s="752"/>
      <c r="S25" s="752"/>
      <c r="T25" s="752"/>
      <c r="U25" s="752"/>
      <c r="V25" s="753"/>
      <c r="W25" s="841"/>
      <c r="X25" s="778"/>
      <c r="Y25" s="779"/>
      <c r="Z25" s="754" t="s">
        <v>166</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167</v>
      </c>
      <c r="AZ25" s="825"/>
      <c r="BA25" s="825"/>
      <c r="BB25" s="825"/>
      <c r="BC25" s="825"/>
      <c r="BD25" s="825"/>
      <c r="BE25" s="825"/>
      <c r="BF25" s="825"/>
      <c r="BG25" s="825"/>
      <c r="BH25" s="825"/>
      <c r="BI25" s="825"/>
      <c r="BJ25" s="825"/>
      <c r="BK25" s="825"/>
      <c r="BL25" s="825"/>
      <c r="BM25" s="826"/>
      <c r="BN25" s="827">
        <v>211425</v>
      </c>
      <c r="BO25" s="828"/>
      <c r="BP25" s="828"/>
      <c r="BQ25" s="828"/>
      <c r="BR25" s="828"/>
      <c r="BS25" s="828"/>
      <c r="BT25" s="828"/>
      <c r="BU25" s="829"/>
      <c r="BV25" s="827">
        <v>166125</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15">
      <c r="A26" s="163"/>
      <c r="B26" s="777"/>
      <c r="C26" s="778"/>
      <c r="D26" s="779"/>
      <c r="E26" s="754" t="s">
        <v>168</v>
      </c>
      <c r="F26" s="755"/>
      <c r="G26" s="755"/>
      <c r="H26" s="755"/>
      <c r="I26" s="755"/>
      <c r="J26" s="755"/>
      <c r="K26" s="756"/>
      <c r="L26" s="751">
        <v>1</v>
      </c>
      <c r="M26" s="752"/>
      <c r="N26" s="752"/>
      <c r="O26" s="752"/>
      <c r="P26" s="753"/>
      <c r="Q26" s="751">
        <v>6350</v>
      </c>
      <c r="R26" s="752"/>
      <c r="S26" s="752"/>
      <c r="T26" s="752"/>
      <c r="U26" s="752"/>
      <c r="V26" s="753"/>
      <c r="W26" s="841"/>
      <c r="X26" s="778"/>
      <c r="Y26" s="779"/>
      <c r="Z26" s="754" t="s">
        <v>169</v>
      </c>
      <c r="AA26" s="809"/>
      <c r="AB26" s="809"/>
      <c r="AC26" s="809"/>
      <c r="AD26" s="809"/>
      <c r="AE26" s="809"/>
      <c r="AF26" s="809"/>
      <c r="AG26" s="810"/>
      <c r="AH26" s="751" t="s">
        <v>122</v>
      </c>
      <c r="AI26" s="752"/>
      <c r="AJ26" s="752"/>
      <c r="AK26" s="752"/>
      <c r="AL26" s="753"/>
      <c r="AM26" s="751" t="s">
        <v>122</v>
      </c>
      <c r="AN26" s="752"/>
      <c r="AO26" s="752"/>
      <c r="AP26" s="752"/>
      <c r="AQ26" s="752"/>
      <c r="AR26" s="753"/>
      <c r="AS26" s="751" t="s">
        <v>122</v>
      </c>
      <c r="AT26" s="752"/>
      <c r="AU26" s="752"/>
      <c r="AV26" s="752"/>
      <c r="AW26" s="752"/>
      <c r="AX26" s="811"/>
      <c r="AY26" s="838" t="s">
        <v>170</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
      <c r="A27" s="163"/>
      <c r="B27" s="777"/>
      <c r="C27" s="778"/>
      <c r="D27" s="779"/>
      <c r="E27" s="754" t="s">
        <v>171</v>
      </c>
      <c r="F27" s="755"/>
      <c r="G27" s="755"/>
      <c r="H27" s="755"/>
      <c r="I27" s="755"/>
      <c r="J27" s="755"/>
      <c r="K27" s="756"/>
      <c r="L27" s="751">
        <v>1</v>
      </c>
      <c r="M27" s="752"/>
      <c r="N27" s="752"/>
      <c r="O27" s="752"/>
      <c r="P27" s="753"/>
      <c r="Q27" s="751">
        <v>3380</v>
      </c>
      <c r="R27" s="752"/>
      <c r="S27" s="752"/>
      <c r="T27" s="752"/>
      <c r="U27" s="752"/>
      <c r="V27" s="753"/>
      <c r="W27" s="841"/>
      <c r="X27" s="778"/>
      <c r="Y27" s="779"/>
      <c r="Z27" s="754" t="s">
        <v>172</v>
      </c>
      <c r="AA27" s="755"/>
      <c r="AB27" s="755"/>
      <c r="AC27" s="755"/>
      <c r="AD27" s="755"/>
      <c r="AE27" s="755"/>
      <c r="AF27" s="755"/>
      <c r="AG27" s="756"/>
      <c r="AH27" s="751">
        <v>11</v>
      </c>
      <c r="AI27" s="752"/>
      <c r="AJ27" s="752"/>
      <c r="AK27" s="752"/>
      <c r="AL27" s="753"/>
      <c r="AM27" s="751">
        <v>37452</v>
      </c>
      <c r="AN27" s="752"/>
      <c r="AO27" s="752"/>
      <c r="AP27" s="752"/>
      <c r="AQ27" s="752"/>
      <c r="AR27" s="753"/>
      <c r="AS27" s="751">
        <v>3405</v>
      </c>
      <c r="AT27" s="752"/>
      <c r="AU27" s="752"/>
      <c r="AV27" s="752"/>
      <c r="AW27" s="752"/>
      <c r="AX27" s="811"/>
      <c r="AY27" s="835" t="s">
        <v>173</v>
      </c>
      <c r="AZ27" s="836"/>
      <c r="BA27" s="836"/>
      <c r="BB27" s="836"/>
      <c r="BC27" s="836"/>
      <c r="BD27" s="836"/>
      <c r="BE27" s="836"/>
      <c r="BF27" s="836"/>
      <c r="BG27" s="836"/>
      <c r="BH27" s="836"/>
      <c r="BI27" s="836"/>
      <c r="BJ27" s="836"/>
      <c r="BK27" s="836"/>
      <c r="BL27" s="836"/>
      <c r="BM27" s="837"/>
      <c r="BN27" s="832">
        <v>120214</v>
      </c>
      <c r="BO27" s="833"/>
      <c r="BP27" s="833"/>
      <c r="BQ27" s="833"/>
      <c r="BR27" s="833"/>
      <c r="BS27" s="833"/>
      <c r="BT27" s="833"/>
      <c r="BU27" s="834"/>
      <c r="BV27" s="832">
        <v>120212</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15">
      <c r="A28" s="163"/>
      <c r="B28" s="777"/>
      <c r="C28" s="778"/>
      <c r="D28" s="779"/>
      <c r="E28" s="754" t="s">
        <v>174</v>
      </c>
      <c r="F28" s="755"/>
      <c r="G28" s="755"/>
      <c r="H28" s="755"/>
      <c r="I28" s="755"/>
      <c r="J28" s="755"/>
      <c r="K28" s="756"/>
      <c r="L28" s="751">
        <v>1</v>
      </c>
      <c r="M28" s="752"/>
      <c r="N28" s="752"/>
      <c r="O28" s="752"/>
      <c r="P28" s="753"/>
      <c r="Q28" s="751">
        <v>2540</v>
      </c>
      <c r="R28" s="752"/>
      <c r="S28" s="752"/>
      <c r="T28" s="752"/>
      <c r="U28" s="752"/>
      <c r="V28" s="753"/>
      <c r="W28" s="841"/>
      <c r="X28" s="778"/>
      <c r="Y28" s="779"/>
      <c r="Z28" s="754" t="s">
        <v>175</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176</v>
      </c>
      <c r="AZ28" s="816"/>
      <c r="BA28" s="816"/>
      <c r="BB28" s="817"/>
      <c r="BC28" s="824" t="s">
        <v>46</v>
      </c>
      <c r="BD28" s="825"/>
      <c r="BE28" s="825"/>
      <c r="BF28" s="825"/>
      <c r="BG28" s="825"/>
      <c r="BH28" s="825"/>
      <c r="BI28" s="825"/>
      <c r="BJ28" s="825"/>
      <c r="BK28" s="825"/>
      <c r="BL28" s="825"/>
      <c r="BM28" s="826"/>
      <c r="BN28" s="827">
        <v>1719055</v>
      </c>
      <c r="BO28" s="828"/>
      <c r="BP28" s="828"/>
      <c r="BQ28" s="828"/>
      <c r="BR28" s="828"/>
      <c r="BS28" s="828"/>
      <c r="BT28" s="828"/>
      <c r="BU28" s="829"/>
      <c r="BV28" s="827">
        <v>1641811</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15">
      <c r="A29" s="163"/>
      <c r="B29" s="777"/>
      <c r="C29" s="778"/>
      <c r="D29" s="779"/>
      <c r="E29" s="754" t="s">
        <v>177</v>
      </c>
      <c r="F29" s="755"/>
      <c r="G29" s="755"/>
      <c r="H29" s="755"/>
      <c r="I29" s="755"/>
      <c r="J29" s="755"/>
      <c r="K29" s="756"/>
      <c r="L29" s="751">
        <v>10</v>
      </c>
      <c r="M29" s="752"/>
      <c r="N29" s="752"/>
      <c r="O29" s="752"/>
      <c r="P29" s="753"/>
      <c r="Q29" s="751">
        <v>2280</v>
      </c>
      <c r="R29" s="752"/>
      <c r="S29" s="752"/>
      <c r="T29" s="752"/>
      <c r="U29" s="752"/>
      <c r="V29" s="753"/>
      <c r="W29" s="842"/>
      <c r="X29" s="843"/>
      <c r="Y29" s="844"/>
      <c r="Z29" s="754" t="s">
        <v>178</v>
      </c>
      <c r="AA29" s="755"/>
      <c r="AB29" s="755"/>
      <c r="AC29" s="755"/>
      <c r="AD29" s="755"/>
      <c r="AE29" s="755"/>
      <c r="AF29" s="755"/>
      <c r="AG29" s="756"/>
      <c r="AH29" s="751">
        <v>108</v>
      </c>
      <c r="AI29" s="752"/>
      <c r="AJ29" s="752"/>
      <c r="AK29" s="752"/>
      <c r="AL29" s="753"/>
      <c r="AM29" s="751">
        <v>359783</v>
      </c>
      <c r="AN29" s="752"/>
      <c r="AO29" s="752"/>
      <c r="AP29" s="752"/>
      <c r="AQ29" s="752"/>
      <c r="AR29" s="753"/>
      <c r="AS29" s="751">
        <v>3331</v>
      </c>
      <c r="AT29" s="752"/>
      <c r="AU29" s="752"/>
      <c r="AV29" s="752"/>
      <c r="AW29" s="752"/>
      <c r="AX29" s="811"/>
      <c r="AY29" s="818"/>
      <c r="AZ29" s="819"/>
      <c r="BA29" s="819"/>
      <c r="BB29" s="820"/>
      <c r="BC29" s="812" t="s">
        <v>179</v>
      </c>
      <c r="BD29" s="813"/>
      <c r="BE29" s="813"/>
      <c r="BF29" s="813"/>
      <c r="BG29" s="813"/>
      <c r="BH29" s="813"/>
      <c r="BI29" s="813"/>
      <c r="BJ29" s="813"/>
      <c r="BK29" s="813"/>
      <c r="BL29" s="813"/>
      <c r="BM29" s="814"/>
      <c r="BN29" s="798">
        <v>133756</v>
      </c>
      <c r="BO29" s="799"/>
      <c r="BP29" s="799"/>
      <c r="BQ29" s="799"/>
      <c r="BR29" s="799"/>
      <c r="BS29" s="799"/>
      <c r="BT29" s="799"/>
      <c r="BU29" s="800"/>
      <c r="BV29" s="798">
        <v>133753</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180</v>
      </c>
      <c r="X30" s="766"/>
      <c r="Y30" s="766"/>
      <c r="Z30" s="766"/>
      <c r="AA30" s="766"/>
      <c r="AB30" s="766"/>
      <c r="AC30" s="766"/>
      <c r="AD30" s="766"/>
      <c r="AE30" s="766"/>
      <c r="AF30" s="766"/>
      <c r="AG30" s="767"/>
      <c r="AH30" s="768">
        <v>99.3</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1156143</v>
      </c>
      <c r="BO30" s="833"/>
      <c r="BP30" s="833"/>
      <c r="BQ30" s="833"/>
      <c r="BR30" s="833"/>
      <c r="BS30" s="833"/>
      <c r="BT30" s="833"/>
      <c r="BU30" s="834"/>
      <c r="BV30" s="832">
        <v>1209415</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757" t="s">
        <v>181</v>
      </c>
      <c r="D32" s="757"/>
      <c r="E32" s="757"/>
      <c r="F32" s="757"/>
      <c r="G32" s="757"/>
      <c r="H32" s="757"/>
      <c r="I32" s="757"/>
      <c r="J32" s="757"/>
      <c r="K32" s="757"/>
      <c r="L32" s="757"/>
      <c r="M32" s="757"/>
      <c r="N32" s="757"/>
      <c r="O32" s="757"/>
      <c r="P32" s="757"/>
      <c r="Q32" s="757"/>
      <c r="R32" s="757"/>
      <c r="S32" s="757"/>
      <c r="U32" s="758" t="s">
        <v>182</v>
      </c>
      <c r="V32" s="758"/>
      <c r="W32" s="758"/>
      <c r="X32" s="758"/>
      <c r="Y32" s="758"/>
      <c r="Z32" s="758"/>
      <c r="AA32" s="758"/>
      <c r="AB32" s="758"/>
      <c r="AC32" s="758"/>
      <c r="AD32" s="758"/>
      <c r="AE32" s="758"/>
      <c r="AF32" s="758"/>
      <c r="AG32" s="758"/>
      <c r="AH32" s="758"/>
      <c r="AI32" s="758"/>
      <c r="AJ32" s="758"/>
      <c r="AK32" s="758"/>
      <c r="AM32" s="758" t="s">
        <v>183</v>
      </c>
      <c r="AN32" s="758"/>
      <c r="AO32" s="758"/>
      <c r="AP32" s="758"/>
      <c r="AQ32" s="758"/>
      <c r="AR32" s="758"/>
      <c r="AS32" s="758"/>
      <c r="AT32" s="758"/>
      <c r="AU32" s="758"/>
      <c r="AV32" s="758"/>
      <c r="AW32" s="758"/>
      <c r="AX32" s="758"/>
      <c r="AY32" s="758"/>
      <c r="AZ32" s="758"/>
      <c r="BA32" s="758"/>
      <c r="BB32" s="758"/>
      <c r="BC32" s="758"/>
      <c r="BE32" s="758" t="s">
        <v>184</v>
      </c>
      <c r="BF32" s="758"/>
      <c r="BG32" s="758"/>
      <c r="BH32" s="758"/>
      <c r="BI32" s="758"/>
      <c r="BJ32" s="758"/>
      <c r="BK32" s="758"/>
      <c r="BL32" s="758"/>
      <c r="BM32" s="758"/>
      <c r="BN32" s="758"/>
      <c r="BO32" s="758"/>
      <c r="BP32" s="758"/>
      <c r="BQ32" s="758"/>
      <c r="BR32" s="758"/>
      <c r="BS32" s="758"/>
      <c r="BT32" s="758"/>
      <c r="BU32" s="758"/>
      <c r="BW32" s="758" t="s">
        <v>185</v>
      </c>
      <c r="BX32" s="758"/>
      <c r="BY32" s="758"/>
      <c r="BZ32" s="758"/>
      <c r="CA32" s="758"/>
      <c r="CB32" s="758"/>
      <c r="CC32" s="758"/>
      <c r="CD32" s="758"/>
      <c r="CE32" s="758"/>
      <c r="CF32" s="758"/>
      <c r="CG32" s="758"/>
      <c r="CH32" s="758"/>
      <c r="CI32" s="758"/>
      <c r="CJ32" s="758"/>
      <c r="CK32" s="758"/>
      <c r="CL32" s="758"/>
      <c r="CM32" s="758"/>
      <c r="CO32" s="758" t="s">
        <v>186</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15">
      <c r="A33" s="163"/>
      <c r="B33" s="190"/>
      <c r="C33" s="750" t="s">
        <v>187</v>
      </c>
      <c r="D33" s="750"/>
      <c r="E33" s="749" t="s">
        <v>188</v>
      </c>
      <c r="F33" s="749"/>
      <c r="G33" s="749"/>
      <c r="H33" s="749"/>
      <c r="I33" s="749"/>
      <c r="J33" s="749"/>
      <c r="K33" s="749"/>
      <c r="L33" s="749"/>
      <c r="M33" s="749"/>
      <c r="N33" s="749"/>
      <c r="O33" s="749"/>
      <c r="P33" s="749"/>
      <c r="Q33" s="749"/>
      <c r="R33" s="749"/>
      <c r="S33" s="749"/>
      <c r="T33" s="167"/>
      <c r="U33" s="750" t="s">
        <v>187</v>
      </c>
      <c r="V33" s="750"/>
      <c r="W33" s="749" t="s">
        <v>188</v>
      </c>
      <c r="X33" s="749"/>
      <c r="Y33" s="749"/>
      <c r="Z33" s="749"/>
      <c r="AA33" s="749"/>
      <c r="AB33" s="749"/>
      <c r="AC33" s="749"/>
      <c r="AD33" s="749"/>
      <c r="AE33" s="749"/>
      <c r="AF33" s="749"/>
      <c r="AG33" s="749"/>
      <c r="AH33" s="749"/>
      <c r="AI33" s="749"/>
      <c r="AJ33" s="749"/>
      <c r="AK33" s="749"/>
      <c r="AL33" s="167"/>
      <c r="AM33" s="750" t="s">
        <v>187</v>
      </c>
      <c r="AN33" s="750"/>
      <c r="AO33" s="749" t="s">
        <v>188</v>
      </c>
      <c r="AP33" s="749"/>
      <c r="AQ33" s="749"/>
      <c r="AR33" s="749"/>
      <c r="AS33" s="749"/>
      <c r="AT33" s="749"/>
      <c r="AU33" s="749"/>
      <c r="AV33" s="749"/>
      <c r="AW33" s="749"/>
      <c r="AX33" s="749"/>
      <c r="AY33" s="749"/>
      <c r="AZ33" s="749"/>
      <c r="BA33" s="749"/>
      <c r="BB33" s="749"/>
      <c r="BC33" s="749"/>
      <c r="BD33" s="173"/>
      <c r="BE33" s="749" t="s">
        <v>189</v>
      </c>
      <c r="BF33" s="749"/>
      <c r="BG33" s="749" t="s">
        <v>190</v>
      </c>
      <c r="BH33" s="749"/>
      <c r="BI33" s="749"/>
      <c r="BJ33" s="749"/>
      <c r="BK33" s="749"/>
      <c r="BL33" s="749"/>
      <c r="BM33" s="749"/>
      <c r="BN33" s="749"/>
      <c r="BO33" s="749"/>
      <c r="BP33" s="749"/>
      <c r="BQ33" s="749"/>
      <c r="BR33" s="749"/>
      <c r="BS33" s="749"/>
      <c r="BT33" s="749"/>
      <c r="BU33" s="749"/>
      <c r="BV33" s="173"/>
      <c r="BW33" s="750" t="s">
        <v>189</v>
      </c>
      <c r="BX33" s="750"/>
      <c r="BY33" s="749" t="s">
        <v>191</v>
      </c>
      <c r="BZ33" s="749"/>
      <c r="CA33" s="749"/>
      <c r="CB33" s="749"/>
      <c r="CC33" s="749"/>
      <c r="CD33" s="749"/>
      <c r="CE33" s="749"/>
      <c r="CF33" s="749"/>
      <c r="CG33" s="749"/>
      <c r="CH33" s="749"/>
      <c r="CI33" s="749"/>
      <c r="CJ33" s="749"/>
      <c r="CK33" s="749"/>
      <c r="CL33" s="749"/>
      <c r="CM33" s="749"/>
      <c r="CN33" s="167"/>
      <c r="CO33" s="750" t="s">
        <v>187</v>
      </c>
      <c r="CP33" s="750"/>
      <c r="CQ33" s="749" t="s">
        <v>192</v>
      </c>
      <c r="CR33" s="749"/>
      <c r="CS33" s="749"/>
      <c r="CT33" s="749"/>
      <c r="CU33" s="749"/>
      <c r="CV33" s="749"/>
      <c r="CW33" s="749"/>
      <c r="CX33" s="749"/>
      <c r="CY33" s="749"/>
      <c r="CZ33" s="749"/>
      <c r="DA33" s="749"/>
      <c r="DB33" s="749"/>
      <c r="DC33" s="749"/>
      <c r="DD33" s="749"/>
      <c r="DE33" s="749"/>
      <c r="DF33" s="167"/>
      <c r="DG33" s="748" t="s">
        <v>193</v>
      </c>
      <c r="DH33" s="748"/>
      <c r="DI33" s="168"/>
    </row>
    <row r="34" spans="1:113" ht="32.25" customHeight="1" x14ac:dyDescent="0.15">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国民健康保険特別会計（事業勘定）</v>
      </c>
      <c r="X34" s="747"/>
      <c r="Y34" s="747"/>
      <c r="Z34" s="747"/>
      <c r="AA34" s="747"/>
      <c r="AB34" s="747"/>
      <c r="AC34" s="747"/>
      <c r="AD34" s="747"/>
      <c r="AE34" s="747"/>
      <c r="AF34" s="747"/>
      <c r="AG34" s="747"/>
      <c r="AH34" s="747"/>
      <c r="AI34" s="747"/>
      <c r="AJ34" s="747"/>
      <c r="AK34" s="747"/>
      <c r="AL34" s="163"/>
      <c r="AM34" s="746">
        <f>IF(AO34="","",MAX(C34:D43,U34:V43)+1)</f>
        <v>5</v>
      </c>
      <c r="AN34" s="746"/>
      <c r="AO34" s="747" t="str">
        <f>IF('各会計、関係団体の財政状況及び健全化判断比率'!B31="","",'各会計、関係団体の財政状況及び健全化判断比率'!B31)</f>
        <v>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7</v>
      </c>
      <c r="BX34" s="746"/>
      <c r="BY34" s="747" t="str">
        <f>IF('各会計、関係団体の財政状況及び健全化判断比率'!B68="","",'各会計、関係団体の財政状況及び健全化判断比率'!B68)</f>
        <v>公立藤田病院組合 病院事業会計</v>
      </c>
      <c r="BZ34" s="747"/>
      <c r="CA34" s="747"/>
      <c r="CB34" s="747"/>
      <c r="CC34" s="747"/>
      <c r="CD34" s="747"/>
      <c r="CE34" s="747"/>
      <c r="CF34" s="747"/>
      <c r="CG34" s="747"/>
      <c r="CH34" s="747"/>
      <c r="CI34" s="747"/>
      <c r="CJ34" s="747"/>
      <c r="CK34" s="747"/>
      <c r="CL34" s="747"/>
      <c r="CM34" s="747"/>
      <c r="CN34" s="163"/>
      <c r="CO34" s="746">
        <f>IF(CQ34="","",MAX(C34:D43,U34:V43,AM34:AN43,BE34:BF43,BW34:BX43)+1)</f>
        <v>17</v>
      </c>
      <c r="CP34" s="746"/>
      <c r="CQ34" s="747" t="str">
        <f>IF('各会計、関係団体の財政状況及び健全化判断比率'!BS7="","",'各会計、関係団体の財政状況及び健全化判断比率'!BS7)</f>
        <v>(一財)桑折町振興公社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15">
      <c r="A35" s="163"/>
      <c r="B35" s="190"/>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介護保険特別会計（保険事業勘定）</v>
      </c>
      <c r="X35" s="747"/>
      <c r="Y35" s="747"/>
      <c r="Z35" s="747"/>
      <c r="AA35" s="747"/>
      <c r="AB35" s="747"/>
      <c r="AC35" s="747"/>
      <c r="AD35" s="747"/>
      <c r="AE35" s="747"/>
      <c r="AF35" s="747"/>
      <c r="AG35" s="747"/>
      <c r="AH35" s="747"/>
      <c r="AI35" s="747"/>
      <c r="AJ35" s="747"/>
      <c r="AK35" s="747"/>
      <c r="AL35" s="163"/>
      <c r="AM35" s="746">
        <f t="shared" ref="AM35:AM43" si="0">IF(AO35="","",AM34+1)</f>
        <v>6</v>
      </c>
      <c r="AN35" s="746"/>
      <c r="AO35" s="747" t="str">
        <f>IF('各会計、関係団体の財政状況及び健全化判断比率'!B32="","",'各会計、関係団体の財政状況及び健全化判断比率'!B32)</f>
        <v>下水道事業会計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8</v>
      </c>
      <c r="BX35" s="746"/>
      <c r="BY35" s="747" t="str">
        <f>IF('各会計、関係団体の財政状況及び健全化判断比率'!B69="","",'各会計、関係団体の財政状況及び健全化判断比率'!B69)</f>
        <v>伊達地方消防組合 一般会計</v>
      </c>
      <c r="BZ35" s="747"/>
      <c r="CA35" s="747"/>
      <c r="CB35" s="747"/>
      <c r="CC35" s="747"/>
      <c r="CD35" s="747"/>
      <c r="CE35" s="747"/>
      <c r="CF35" s="747"/>
      <c r="CG35" s="747"/>
      <c r="CH35" s="747"/>
      <c r="CI35" s="747"/>
      <c r="CJ35" s="747"/>
      <c r="CK35" s="747"/>
      <c r="CL35" s="747"/>
      <c r="CM35" s="747"/>
      <c r="CN35" s="163"/>
      <c r="CO35" s="746">
        <f t="shared" ref="CO35:CO43" si="3">IF(CQ35="","",CO34+1)</f>
        <v>18</v>
      </c>
      <c r="CP35" s="746"/>
      <c r="CQ35" s="747" t="str">
        <f>IF('各会計、関係団体の財政状況及び健全化判断比率'!BS8="","",'各会計、関係団体の財政状況及び健全化判断比率'!BS8)</f>
        <v>福島地方土地開発公社</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15">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後期高齢者医療特別会計</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9</v>
      </c>
      <c r="BX36" s="746"/>
      <c r="BY36" s="747" t="str">
        <f>IF('各会計、関係団体の財政状況及び健全化判断比率'!B70="","",'各会計、関係団体の財政状況及び健全化判断比率'!B70)</f>
        <v>伊達地方衛生処理組合 一般会計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15">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10</v>
      </c>
      <c r="BX37" s="746"/>
      <c r="BY37" s="747" t="str">
        <f>IF('各会計、関係団体の財政状況及び健全化判断比率'!B71="","",'各会計、関係団体の財政状況及び健全化判断比率'!B71)</f>
        <v>伊達地方衛生処理組合 し尿処理事業特別会計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15">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11</v>
      </c>
      <c r="BX38" s="746"/>
      <c r="BY38" s="747" t="str">
        <f>IF('各会計、関係団体の財政状況及び健全化判断比率'!B72="","",'各会計、関係団体の財政状況及び健全化判断比率'!B72)</f>
        <v>伊達地方衛生処理組合 ごみ処理事業特別会計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15">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12</v>
      </c>
      <c r="BX39" s="746"/>
      <c r="BY39" s="747" t="str">
        <f>IF('各会計、関係団体の財政状況及び健全化判断比率'!B73="","",'各会計、関係団体の財政状況及び健全化判断比率'!B73)</f>
        <v>福島地方水道用水供給企業団 福島地方水道企業団会計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15">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13</v>
      </c>
      <c r="BX40" s="746"/>
      <c r="BY40" s="747" t="str">
        <f>IF('各会計、関係団体の財政状況及び健全化判断比率'!B74="","",'各会計、関係団体の財政状況及び健全化判断比率'!B74)</f>
        <v>福島県後期高齢者医療広域連合 一般会計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15">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14</v>
      </c>
      <c r="BX41" s="746"/>
      <c r="BY41" s="747" t="str">
        <f>IF('各会計、関係団体の財政状況及び健全化判断比率'!B75="","",'各会計、関係団体の財政状況及び健全化判断比率'!B75)</f>
        <v>福島県後期高齢者医療広域連合 後期高齢者医療特別会計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15">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15</v>
      </c>
      <c r="BX42" s="746"/>
      <c r="BY42" s="747" t="str">
        <f>IF('各会計、関係団体の財政状況及び健全化判断比率'!B76="","",'各会計、関係団体の財政状況及び健全化判断比率'!B76)</f>
        <v>福島県市町村総合事務組合
一般会計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15">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16</v>
      </c>
      <c r="BX43" s="746"/>
      <c r="BY43" s="747" t="str">
        <f>IF('各会計、関係団体の財政状況及び健全化判断比率'!B77="","",'各会計、関係団体の財政状況及び健全化判断比率'!B77)</f>
        <v>福島県市町村総合事務組合
消防補償等特別会計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743" t="s">
        <v>195</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15">
      <c r="E47" s="743" t="s">
        <v>196</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15">
      <c r="E48" s="743" t="s">
        <v>197</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15">
      <c r="E49" s="745" t="s">
        <v>198</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15">
      <c r="E50" s="743" t="s">
        <v>199</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15">
      <c r="E51" s="743" t="s">
        <v>200</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15">
      <c r="E52" s="743" t="s">
        <v>201</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15">
      <c r="E53" s="743" t="s">
        <v>202</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15"/>
    <row r="55" spans="5:113" x14ac:dyDescent="0.15"/>
    <row r="56" spans="5:113" x14ac:dyDescent="0.15"/>
  </sheetData>
  <sheetProtection algorithmName="SHA-512" hashValue="tYDT8mlrvQg3bTAPT17tGnY5Trk2fV56Jv9PO9Fi0F7CuobqwP6mt30BLYkZbSyCfRUC5Wa0EnKIzJlmGjj+Iw==" saltValue="VT9g98W/pen8mveq9CM3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v>16.46</v>
      </c>
      <c r="G34" s="33">
        <v>15.9</v>
      </c>
      <c r="H34" s="33">
        <v>16.760000000000002</v>
      </c>
      <c r="I34" s="33">
        <v>17.89</v>
      </c>
      <c r="J34" s="34">
        <v>18.579999999999998</v>
      </c>
      <c r="K34" s="22"/>
      <c r="L34" s="22"/>
      <c r="M34" s="22"/>
      <c r="N34" s="22"/>
      <c r="O34" s="22"/>
      <c r="P34" s="22"/>
    </row>
    <row r="35" spans="1:16" ht="39" customHeight="1" x14ac:dyDescent="0.15">
      <c r="A35" s="22"/>
      <c r="B35" s="35"/>
      <c r="C35" s="1132" t="s">
        <v>534</v>
      </c>
      <c r="D35" s="1132"/>
      <c r="E35" s="1133"/>
      <c r="F35" s="36">
        <v>6.12</v>
      </c>
      <c r="G35" s="37">
        <v>15.12</v>
      </c>
      <c r="H35" s="37">
        <v>11.52</v>
      </c>
      <c r="I35" s="37">
        <v>3.97</v>
      </c>
      <c r="J35" s="38">
        <v>6.54</v>
      </c>
      <c r="K35" s="22"/>
      <c r="L35" s="22"/>
      <c r="M35" s="22"/>
      <c r="N35" s="22"/>
      <c r="O35" s="22"/>
      <c r="P35" s="22"/>
    </row>
    <row r="36" spans="1:16" ht="39" customHeight="1" x14ac:dyDescent="0.15">
      <c r="A36" s="22"/>
      <c r="B36" s="35"/>
      <c r="C36" s="1132" t="s">
        <v>535</v>
      </c>
      <c r="D36" s="1132"/>
      <c r="E36" s="1133"/>
      <c r="F36" s="36">
        <v>1.25</v>
      </c>
      <c r="G36" s="37">
        <v>1.63</v>
      </c>
      <c r="H36" s="37">
        <v>4.0999999999999996</v>
      </c>
      <c r="I36" s="37">
        <v>4.53</v>
      </c>
      <c r="J36" s="38">
        <v>4.5599999999999996</v>
      </c>
      <c r="K36" s="22"/>
      <c r="L36" s="22"/>
      <c r="M36" s="22"/>
      <c r="N36" s="22"/>
      <c r="O36" s="22"/>
      <c r="P36" s="22"/>
    </row>
    <row r="37" spans="1:16" ht="39" customHeight="1" x14ac:dyDescent="0.15">
      <c r="A37" s="22"/>
      <c r="B37" s="35"/>
      <c r="C37" s="1132" t="s">
        <v>536</v>
      </c>
      <c r="D37" s="1132"/>
      <c r="E37" s="1133"/>
      <c r="F37" s="36" t="s">
        <v>486</v>
      </c>
      <c r="G37" s="37" t="s">
        <v>486</v>
      </c>
      <c r="H37" s="37" t="s">
        <v>486</v>
      </c>
      <c r="I37" s="37" t="s">
        <v>486</v>
      </c>
      <c r="J37" s="38">
        <v>1.56</v>
      </c>
      <c r="K37" s="22"/>
      <c r="L37" s="22"/>
      <c r="M37" s="22"/>
      <c r="N37" s="22"/>
      <c r="O37" s="22"/>
      <c r="P37" s="22"/>
    </row>
    <row r="38" spans="1:16" ht="39" customHeight="1" x14ac:dyDescent="0.15">
      <c r="A38" s="22"/>
      <c r="B38" s="35"/>
      <c r="C38" s="1132" t="s">
        <v>537</v>
      </c>
      <c r="D38" s="1132"/>
      <c r="E38" s="1133"/>
      <c r="F38" s="36">
        <v>1.4</v>
      </c>
      <c r="G38" s="37">
        <v>1.07</v>
      </c>
      <c r="H38" s="37">
        <v>1.38</v>
      </c>
      <c r="I38" s="37">
        <v>1.45</v>
      </c>
      <c r="J38" s="38">
        <v>1.44</v>
      </c>
      <c r="K38" s="22"/>
      <c r="L38" s="22"/>
      <c r="M38" s="22"/>
      <c r="N38" s="22"/>
      <c r="O38" s="22"/>
      <c r="P38" s="22"/>
    </row>
    <row r="39" spans="1:16" ht="39" customHeight="1" x14ac:dyDescent="0.15">
      <c r="A39" s="22"/>
      <c r="B39" s="35"/>
      <c r="C39" s="1132" t="s">
        <v>538</v>
      </c>
      <c r="D39" s="1132"/>
      <c r="E39" s="1133"/>
      <c r="F39" s="36">
        <v>0</v>
      </c>
      <c r="G39" s="37">
        <v>0.05</v>
      </c>
      <c r="H39" s="37">
        <v>0.13</v>
      </c>
      <c r="I39" s="37">
        <v>0.01</v>
      </c>
      <c r="J39" s="38">
        <v>0.03</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v>0.27</v>
      </c>
      <c r="G43" s="42">
        <v>0.57999999999999996</v>
      </c>
      <c r="H43" s="42">
        <v>0.37</v>
      </c>
      <c r="I43" s="42">
        <v>0.85</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d2w3nIGkMZihPThFRXdDRe8wm1JiwtkIVRdaUA5TLQbclKeSzhGpRlRj1jXin+vWww+IGzBvDF/5Kzomeg8KQ==" saltValue="tch0HPlB7gCQebPJ/ti4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451</v>
      </c>
      <c r="L45" s="58">
        <v>468</v>
      </c>
      <c r="M45" s="58">
        <v>473</v>
      </c>
      <c r="N45" s="58">
        <v>486</v>
      </c>
      <c r="O45" s="59">
        <v>443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146</v>
      </c>
      <c r="L48" s="62">
        <v>159</v>
      </c>
      <c r="M48" s="62">
        <v>161</v>
      </c>
      <c r="N48" s="62">
        <v>160</v>
      </c>
      <c r="O48" s="63">
        <v>132</v>
      </c>
      <c r="P48" s="46"/>
      <c r="Q48" s="46"/>
      <c r="R48" s="46"/>
      <c r="S48" s="46"/>
      <c r="T48" s="46"/>
      <c r="U48" s="46"/>
    </row>
    <row r="49" spans="1:21" ht="30.75" customHeight="1" x14ac:dyDescent="0.15">
      <c r="A49" s="46"/>
      <c r="B49" s="1163"/>
      <c r="C49" s="1164"/>
      <c r="D49" s="60"/>
      <c r="E49" s="1140" t="s">
        <v>14</v>
      </c>
      <c r="F49" s="1140"/>
      <c r="G49" s="1140"/>
      <c r="H49" s="1140"/>
      <c r="I49" s="1140"/>
      <c r="J49" s="1141"/>
      <c r="K49" s="61">
        <v>76</v>
      </c>
      <c r="L49" s="62">
        <v>75</v>
      </c>
      <c r="M49" s="62">
        <v>82</v>
      </c>
      <c r="N49" s="62">
        <v>82</v>
      </c>
      <c r="O49" s="63">
        <v>79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379</v>
      </c>
      <c r="L52" s="62">
        <v>386</v>
      </c>
      <c r="M52" s="62">
        <v>388</v>
      </c>
      <c r="N52" s="62">
        <v>398</v>
      </c>
      <c r="O52" s="63">
        <v>391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294</v>
      </c>
      <c r="L53" s="67">
        <v>316</v>
      </c>
      <c r="M53" s="67">
        <v>328</v>
      </c>
      <c r="N53" s="67">
        <v>330</v>
      </c>
      <c r="O53" s="68">
        <v>263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qtq0pRwfcx6726Sa7E5CfJnmtUKdZkKG/rBWE0t0+yKGISWjZh9VCIVRLOZQhvRSV/NtfG5+Z7mbURQNOhN3Q==" saltValue="sj318dDf8Tb6y0OnYQU7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5036</v>
      </c>
      <c r="J41" s="331">
        <v>4846</v>
      </c>
      <c r="K41" s="331">
        <v>4771</v>
      </c>
      <c r="L41" s="331">
        <v>4354</v>
      </c>
      <c r="M41" s="332">
        <v>4085</v>
      </c>
    </row>
    <row r="42" spans="2:13" ht="27.75" customHeight="1" x14ac:dyDescent="0.15">
      <c r="B42" s="1171"/>
      <c r="C42" s="1172"/>
      <c r="D42" s="104"/>
      <c r="E42" s="1175" t="s">
        <v>32</v>
      </c>
      <c r="F42" s="1175"/>
      <c r="G42" s="1175"/>
      <c r="H42" s="1176"/>
      <c r="I42" s="333">
        <v>168</v>
      </c>
      <c r="J42" s="334">
        <v>136</v>
      </c>
      <c r="K42" s="334">
        <v>106</v>
      </c>
      <c r="L42" s="334">
        <v>76</v>
      </c>
      <c r="M42" s="335">
        <v>50</v>
      </c>
    </row>
    <row r="43" spans="2:13" ht="27.75" customHeight="1" x14ac:dyDescent="0.15">
      <c r="B43" s="1171"/>
      <c r="C43" s="1172"/>
      <c r="D43" s="104"/>
      <c r="E43" s="1175" t="s">
        <v>33</v>
      </c>
      <c r="F43" s="1175"/>
      <c r="G43" s="1175"/>
      <c r="H43" s="1176"/>
      <c r="I43" s="333">
        <v>1268</v>
      </c>
      <c r="J43" s="334">
        <v>1217</v>
      </c>
      <c r="K43" s="334">
        <v>1172</v>
      </c>
      <c r="L43" s="334">
        <v>1158</v>
      </c>
      <c r="M43" s="335">
        <v>1052</v>
      </c>
    </row>
    <row r="44" spans="2:13" ht="27.75" customHeight="1" x14ac:dyDescent="0.15">
      <c r="B44" s="1171"/>
      <c r="C44" s="1172"/>
      <c r="D44" s="104"/>
      <c r="E44" s="1175" t="s">
        <v>34</v>
      </c>
      <c r="F44" s="1175"/>
      <c r="G44" s="1175"/>
      <c r="H44" s="1176"/>
      <c r="I44" s="333">
        <v>667</v>
      </c>
      <c r="J44" s="334">
        <v>619</v>
      </c>
      <c r="K44" s="334">
        <v>580</v>
      </c>
      <c r="L44" s="334">
        <v>520</v>
      </c>
      <c r="M44" s="335">
        <v>522</v>
      </c>
    </row>
    <row r="45" spans="2:13" ht="27.75" customHeight="1" x14ac:dyDescent="0.15">
      <c r="B45" s="1171"/>
      <c r="C45" s="1172"/>
      <c r="D45" s="104"/>
      <c r="E45" s="1175" t="s">
        <v>35</v>
      </c>
      <c r="F45" s="1175"/>
      <c r="G45" s="1175"/>
      <c r="H45" s="1176"/>
      <c r="I45" s="333">
        <v>522</v>
      </c>
      <c r="J45" s="334">
        <v>479</v>
      </c>
      <c r="K45" s="334">
        <v>434</v>
      </c>
      <c r="L45" s="334">
        <v>495</v>
      </c>
      <c r="M45" s="335">
        <v>449</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2130</v>
      </c>
      <c r="J50" s="334">
        <v>2374</v>
      </c>
      <c r="K50" s="334">
        <v>2530</v>
      </c>
      <c r="L50" s="334">
        <v>3167</v>
      </c>
      <c r="M50" s="335">
        <v>3203</v>
      </c>
    </row>
    <row r="51" spans="2:13" ht="27.75" customHeight="1" x14ac:dyDescent="0.15">
      <c r="B51" s="1171"/>
      <c r="C51" s="1172"/>
      <c r="D51" s="104"/>
      <c r="E51" s="1175" t="s">
        <v>42</v>
      </c>
      <c r="F51" s="1175"/>
      <c r="G51" s="1175"/>
      <c r="H51" s="1176"/>
      <c r="I51" s="333">
        <v>10</v>
      </c>
      <c r="J51" s="334">
        <v>233</v>
      </c>
      <c r="K51" s="334">
        <v>240</v>
      </c>
      <c r="L51" s="334">
        <v>232</v>
      </c>
      <c r="M51" s="335">
        <v>219</v>
      </c>
    </row>
    <row r="52" spans="2:13" ht="27.75" customHeight="1" x14ac:dyDescent="0.15">
      <c r="B52" s="1173"/>
      <c r="C52" s="1174"/>
      <c r="D52" s="104"/>
      <c r="E52" s="1175" t="s">
        <v>43</v>
      </c>
      <c r="F52" s="1175"/>
      <c r="G52" s="1175"/>
      <c r="H52" s="1176"/>
      <c r="I52" s="333">
        <v>4324</v>
      </c>
      <c r="J52" s="334">
        <v>4198</v>
      </c>
      <c r="K52" s="334">
        <v>4107</v>
      </c>
      <c r="L52" s="334">
        <v>3841</v>
      </c>
      <c r="M52" s="335">
        <v>3651</v>
      </c>
    </row>
    <row r="53" spans="2:13" ht="27.75" customHeight="1" thickBot="1" x14ac:dyDescent="0.2">
      <c r="B53" s="1177" t="s">
        <v>19</v>
      </c>
      <c r="C53" s="1178"/>
      <c r="D53" s="108"/>
      <c r="E53" s="1179" t="s">
        <v>44</v>
      </c>
      <c r="F53" s="1179"/>
      <c r="G53" s="1179"/>
      <c r="H53" s="1180"/>
      <c r="I53" s="336">
        <v>1197</v>
      </c>
      <c r="J53" s="337">
        <v>493</v>
      </c>
      <c r="K53" s="337">
        <v>186</v>
      </c>
      <c r="L53" s="337">
        <v>-636</v>
      </c>
      <c r="M53" s="338">
        <v>-914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5HIBncYNRfIyVhPGRBwrQhtm43C0hkaVkFXK1ozuGPicjXyFt04d8ygXvbcBwxp48YfokFeLaMh6JBHzVvWFA==" saltValue="ktcgx5JywPh6LP3BGP42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1421</v>
      </c>
      <c r="G55" s="339">
        <v>1642</v>
      </c>
      <c r="H55" s="340">
        <v>1719</v>
      </c>
    </row>
    <row r="56" spans="2:8" ht="52.5" customHeight="1" x14ac:dyDescent="0.15">
      <c r="B56" s="120"/>
      <c r="C56" s="1198" t="s">
        <v>47</v>
      </c>
      <c r="D56" s="1198"/>
      <c r="E56" s="1199"/>
      <c r="F56" s="341">
        <v>134</v>
      </c>
      <c r="G56" s="341">
        <v>134</v>
      </c>
      <c r="H56" s="342">
        <v>134</v>
      </c>
    </row>
    <row r="57" spans="2:8" ht="53.25" customHeight="1" x14ac:dyDescent="0.15">
      <c r="B57" s="120"/>
      <c r="C57" s="1200" t="s">
        <v>48</v>
      </c>
      <c r="D57" s="1200"/>
      <c r="E57" s="1201"/>
      <c r="F57" s="343">
        <v>969</v>
      </c>
      <c r="G57" s="343">
        <v>1209</v>
      </c>
      <c r="H57" s="344">
        <v>1156</v>
      </c>
    </row>
    <row r="58" spans="2:8" ht="45.75" customHeight="1" x14ac:dyDescent="0.15">
      <c r="B58" s="121"/>
      <c r="C58" s="1188" t="s">
        <v>49</v>
      </c>
      <c r="D58" s="1189"/>
      <c r="E58" s="1190"/>
      <c r="F58" s="345"/>
      <c r="G58" s="345"/>
      <c r="H58" s="346"/>
    </row>
    <row r="59" spans="2:8" ht="45.75" customHeight="1" x14ac:dyDescent="0.15">
      <c r="B59" s="121"/>
      <c r="C59" s="1188" t="s">
        <v>49</v>
      </c>
      <c r="D59" s="1189"/>
      <c r="E59" s="1190"/>
      <c r="F59" s="345"/>
      <c r="G59" s="345"/>
      <c r="H59" s="346"/>
    </row>
    <row r="60" spans="2:8" ht="45.75" customHeight="1" x14ac:dyDescent="0.15">
      <c r="B60" s="121"/>
      <c r="C60" s="1188" t="s">
        <v>49</v>
      </c>
      <c r="D60" s="1189"/>
      <c r="E60" s="1190"/>
      <c r="F60" s="345"/>
      <c r="G60" s="345"/>
      <c r="H60" s="346"/>
    </row>
    <row r="61" spans="2:8" ht="45.75" customHeight="1" x14ac:dyDescent="0.15">
      <c r="B61" s="121"/>
      <c r="C61" s="1188" t="s">
        <v>49</v>
      </c>
      <c r="D61" s="1189"/>
      <c r="E61" s="1190"/>
      <c r="F61" s="345"/>
      <c r="G61" s="345"/>
      <c r="H61" s="346"/>
    </row>
    <row r="62" spans="2:8" ht="45.75" customHeight="1" thickBot="1" x14ac:dyDescent="0.2">
      <c r="B62" s="122"/>
      <c r="C62" s="1191" t="s">
        <v>49</v>
      </c>
      <c r="D62" s="1192"/>
      <c r="E62" s="1193"/>
      <c r="F62" s="347"/>
      <c r="G62" s="347"/>
      <c r="H62" s="348"/>
    </row>
    <row r="63" spans="2:8" ht="52.5" customHeight="1" thickBot="1" x14ac:dyDescent="0.2">
      <c r="B63" s="123"/>
      <c r="C63" s="1194" t="s">
        <v>50</v>
      </c>
      <c r="D63" s="1194"/>
      <c r="E63" s="1195"/>
      <c r="F63" s="349">
        <v>2523</v>
      </c>
      <c r="G63" s="349">
        <v>2985</v>
      </c>
      <c r="H63" s="350">
        <v>3009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CcWn/rpIq3vYLcaAJLdOe2VtXCbsEDlLbcfbKZpBIeIs9dWuTUSmxrCT1UVwK7IVFoFnyEZfy+MDH1yYqEVOLw==" saltValue="M7tUoMKn8Aw8SaJOS2ow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524</v>
      </c>
      <c r="G2" s="137"/>
      <c r="H2" s="138"/>
    </row>
    <row r="3" spans="1:8" x14ac:dyDescent="0.15">
      <c r="A3" s="134" t="s">
        <v>517</v>
      </c>
      <c r="B3" s="139"/>
      <c r="C3" s="140"/>
      <c r="D3" s="141">
        <v>167724</v>
      </c>
      <c r="E3" s="142"/>
      <c r="F3" s="143">
        <v>94796</v>
      </c>
      <c r="G3" s="144"/>
      <c r="H3" s="145"/>
    </row>
    <row r="4" spans="1:8" x14ac:dyDescent="0.15">
      <c r="A4" s="146"/>
      <c r="B4" s="147"/>
      <c r="C4" s="148"/>
      <c r="D4" s="149">
        <v>148567</v>
      </c>
      <c r="E4" s="150"/>
      <c r="F4" s="151">
        <v>55781</v>
      </c>
      <c r="G4" s="152"/>
      <c r="H4" s="153"/>
    </row>
    <row r="5" spans="1:8" x14ac:dyDescent="0.15">
      <c r="A5" s="134" t="s">
        <v>519</v>
      </c>
      <c r="B5" s="139"/>
      <c r="C5" s="140"/>
      <c r="D5" s="141">
        <v>27574</v>
      </c>
      <c r="E5" s="142"/>
      <c r="F5" s="143">
        <v>85942</v>
      </c>
      <c r="G5" s="144"/>
      <c r="H5" s="145"/>
    </row>
    <row r="6" spans="1:8" x14ac:dyDescent="0.15">
      <c r="A6" s="146"/>
      <c r="B6" s="147"/>
      <c r="C6" s="148"/>
      <c r="D6" s="149">
        <v>15440</v>
      </c>
      <c r="E6" s="150"/>
      <c r="F6" s="151">
        <v>48630</v>
      </c>
      <c r="G6" s="152"/>
      <c r="H6" s="153"/>
    </row>
    <row r="7" spans="1:8" x14ac:dyDescent="0.15">
      <c r="A7" s="134" t="s">
        <v>520</v>
      </c>
      <c r="B7" s="139"/>
      <c r="C7" s="140"/>
      <c r="D7" s="141">
        <v>58428</v>
      </c>
      <c r="E7" s="142"/>
      <c r="F7" s="143">
        <v>95007</v>
      </c>
      <c r="G7" s="144"/>
      <c r="H7" s="145"/>
    </row>
    <row r="8" spans="1:8" x14ac:dyDescent="0.15">
      <c r="A8" s="146"/>
      <c r="B8" s="147"/>
      <c r="C8" s="148"/>
      <c r="D8" s="149">
        <v>27896</v>
      </c>
      <c r="E8" s="150"/>
      <c r="F8" s="151">
        <v>48509</v>
      </c>
      <c r="G8" s="152"/>
      <c r="H8" s="153"/>
    </row>
    <row r="9" spans="1:8" x14ac:dyDescent="0.15">
      <c r="A9" s="134" t="s">
        <v>521</v>
      </c>
      <c r="B9" s="139"/>
      <c r="C9" s="140"/>
      <c r="D9" s="141">
        <v>40509</v>
      </c>
      <c r="E9" s="142"/>
      <c r="F9" s="143">
        <v>98176</v>
      </c>
      <c r="G9" s="144"/>
      <c r="H9" s="145"/>
    </row>
    <row r="10" spans="1:8" x14ac:dyDescent="0.15">
      <c r="A10" s="146"/>
      <c r="B10" s="147"/>
      <c r="C10" s="148"/>
      <c r="D10" s="149">
        <v>28953</v>
      </c>
      <c r="E10" s="150"/>
      <c r="F10" s="151">
        <v>58489</v>
      </c>
      <c r="G10" s="152"/>
      <c r="H10" s="153"/>
    </row>
    <row r="11" spans="1:8" x14ac:dyDescent="0.15">
      <c r="A11" s="134" t="s">
        <v>522</v>
      </c>
      <c r="B11" s="139"/>
      <c r="C11" s="140"/>
      <c r="D11" s="141">
        <v>74941</v>
      </c>
      <c r="E11" s="142"/>
      <c r="F11" s="143">
        <v>119283</v>
      </c>
      <c r="G11" s="144"/>
      <c r="H11" s="145"/>
    </row>
    <row r="12" spans="1:8" x14ac:dyDescent="0.15">
      <c r="A12" s="146"/>
      <c r="B12" s="147"/>
      <c r="C12" s="154"/>
      <c r="D12" s="149">
        <v>32256</v>
      </c>
      <c r="E12" s="150"/>
      <c r="F12" s="151">
        <v>64747</v>
      </c>
      <c r="G12" s="152"/>
      <c r="H12" s="153"/>
    </row>
    <row r="13" spans="1:8" x14ac:dyDescent="0.15">
      <c r="A13" s="134"/>
      <c r="B13" s="139"/>
      <c r="C13" s="140"/>
      <c r="D13" s="141">
        <v>73835</v>
      </c>
      <c r="E13" s="142"/>
      <c r="F13" s="143">
        <v>98641</v>
      </c>
      <c r="G13" s="155"/>
      <c r="H13" s="145"/>
    </row>
    <row r="14" spans="1:8" x14ac:dyDescent="0.15">
      <c r="A14" s="146"/>
      <c r="B14" s="147"/>
      <c r="C14" s="148"/>
      <c r="D14" s="149">
        <v>50622</v>
      </c>
      <c r="E14" s="150"/>
      <c r="F14" s="151">
        <v>55231</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6.12</v>
      </c>
      <c r="C19" s="156">
        <f>ROUND(VALUE(SUBSTITUTE(実質収支比率等に係る経年分析!G$48,"▲","-")),2)</f>
        <v>15.13</v>
      </c>
      <c r="D19" s="156">
        <f>ROUND(VALUE(SUBSTITUTE(実質収支比率等に係る経年分析!H$48,"▲","-")),2)</f>
        <v>11.52</v>
      </c>
      <c r="E19" s="156">
        <f>ROUND(VALUE(SUBSTITUTE(実質収支比率等に係る経年分析!I$48,"▲","-")),2)</f>
        <v>3.98</v>
      </c>
      <c r="F19" s="156">
        <f>ROUND(VALUE(SUBSTITUTE(実質収支比率等に係る経年分析!J$48,"▲","-")),2)</f>
        <v>6.54</v>
      </c>
    </row>
    <row r="20" spans="1:11" x14ac:dyDescent="0.15">
      <c r="A20" s="156" t="s">
        <v>54</v>
      </c>
      <c r="B20" s="156">
        <f>ROUND(VALUE(SUBSTITUTE(実質収支比率等に係る経年分析!F$47,"▲","-")),2)</f>
        <v>27.83</v>
      </c>
      <c r="C20" s="156">
        <f>ROUND(VALUE(SUBSTITUTE(実質収支比率等に係る経年分析!G$47,"▲","-")),2)</f>
        <v>29.13</v>
      </c>
      <c r="D20" s="156">
        <f>ROUND(VALUE(SUBSTITUTE(実質収支比率等に係る経年分析!H$47,"▲","-")),2)</f>
        <v>37.72</v>
      </c>
      <c r="E20" s="156">
        <f>ROUND(VALUE(SUBSTITUTE(実質収支比率等に係る経年分析!I$47,"▲","-")),2)</f>
        <v>43.03</v>
      </c>
      <c r="F20" s="156">
        <f>ROUND(VALUE(SUBSTITUTE(実質収支比率等に係る経年分析!J$47,"▲","-")),2)</f>
        <v>43.99</v>
      </c>
    </row>
    <row r="21" spans="1:11" x14ac:dyDescent="0.15">
      <c r="A21" s="156" t="s">
        <v>55</v>
      </c>
      <c r="B21" s="156">
        <f>IF(ISNUMBER(VALUE(SUBSTITUTE(実質収支比率等に係る経年分析!F$49,"▲","-"))),ROUND(VALUE(SUBSTITUTE(実質収支比率等に係る経年分析!F$49,"▲","-")),2),NA())</f>
        <v>-2.41</v>
      </c>
      <c r="C21" s="156">
        <f>IF(ISNUMBER(VALUE(SUBSTITUTE(実質収支比率等に係る経年分析!G$49,"▲","-"))),ROUND(VALUE(SUBSTITUTE(実質収支比率等に係る経年分析!G$49,"▲","-")),2),NA())</f>
        <v>9.42</v>
      </c>
      <c r="D21" s="156">
        <f>IF(ISNUMBER(VALUE(SUBSTITUTE(実質収支比率等に係る経年分析!H$49,"▲","-"))),ROUND(VALUE(SUBSTITUTE(実質収支比率等に係る経年分析!H$49,"▲","-")),2),NA())</f>
        <v>-3.95</v>
      </c>
      <c r="E21" s="156">
        <f>IF(ISNUMBER(VALUE(SUBSTITUTE(実質収支比率等に係る経年分析!I$49,"▲","-"))),ROUND(VALUE(SUBSTITUTE(実質収支比率等に係る経年分析!I$49,"▲","-")),2),NA())</f>
        <v>-7.36</v>
      </c>
      <c r="F21" s="156">
        <f>IF(ISNUMBER(VALUE(SUBSTITUTE(実質収支比率等に係る経年分析!J$49,"▲","-"))),ROUND(VALUE(SUBSTITUTE(実質収支比率等に係る経年分析!J$49,"▲","-")),2),NA())</f>
        <v>2.69</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0.57999999999999996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0.85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1.44</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1.56</v>
      </c>
    </row>
    <row r="34" spans="1:16" x14ac:dyDescent="0.15">
      <c r="A34" s="157" t="str">
        <f>IF(連結実質赤字比率に係る赤字・黒字の構成分析!C$36="",NA(),連結実質赤字比率に係る赤字・黒字の構成分析!C$36)</f>
        <v>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4.0999999999999996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4.53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4.5599999999999996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6.54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16.46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16.760000000000002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17.89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18.579999999999998</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379</v>
      </c>
      <c r="E42" s="158"/>
      <c r="F42" s="158"/>
      <c r="G42" s="158">
        <f>'実質公債費比率（分子）の構造'!L$52</f>
        <v>386</v>
      </c>
      <c r="H42" s="158"/>
      <c r="I42" s="158"/>
      <c r="J42" s="158">
        <f>'実質公債費比率（分子）の構造'!M$52</f>
        <v>388</v>
      </c>
      <c r="K42" s="158"/>
      <c r="L42" s="158"/>
      <c r="M42" s="158">
        <f>'実質公債費比率（分子）の構造'!N$52</f>
        <v>398</v>
      </c>
      <c r="N42" s="158"/>
      <c r="O42" s="158"/>
      <c r="P42" s="158">
        <f>'実質公債費比率（分子）の構造'!O$52</f>
        <v>391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64</v>
      </c>
      <c r="B45" s="158">
        <f>'実質公債費比率（分子）の構造'!K$49</f>
        <v>76</v>
      </c>
      <c r="C45" s="158"/>
      <c r="D45" s="158"/>
      <c r="E45" s="158">
        <f>'実質公債費比率（分子）の構造'!L$49</f>
        <v>75</v>
      </c>
      <c r="F45" s="158"/>
      <c r="G45" s="158"/>
      <c r="H45" s="158">
        <f>'実質公債費比率（分子）の構造'!M$49</f>
        <v>82</v>
      </c>
      <c r="I45" s="158"/>
      <c r="J45" s="158"/>
      <c r="K45" s="158">
        <f>'実質公債費比率（分子）の構造'!N$49</f>
        <v>82</v>
      </c>
      <c r="L45" s="158"/>
      <c r="M45" s="158"/>
      <c r="N45" s="158">
        <f>'実質公債費比率（分子）の構造'!O$49</f>
        <v>79</v>
      </c>
      <c r="O45" s="158"/>
      <c r="P45" s="158"/>
    </row>
    <row r="46" spans="1:16" x14ac:dyDescent="0.15">
      <c r="A46" s="158" t="s">
        <v>65</v>
      </c>
      <c r="B46" s="158">
        <f>'実質公債費比率（分子）の構造'!K$48</f>
        <v>146</v>
      </c>
      <c r="C46" s="158"/>
      <c r="D46" s="158"/>
      <c r="E46" s="158">
        <f>'実質公債費比率（分子）の構造'!L$48</f>
        <v>159</v>
      </c>
      <c r="F46" s="158"/>
      <c r="G46" s="158"/>
      <c r="H46" s="158">
        <f>'実質公債費比率（分子）の構造'!M$48</f>
        <v>161</v>
      </c>
      <c r="I46" s="158"/>
      <c r="J46" s="158"/>
      <c r="K46" s="158">
        <f>'実質公債費比率（分子）の構造'!N$48</f>
        <v>160</v>
      </c>
      <c r="L46" s="158"/>
      <c r="M46" s="158"/>
      <c r="N46" s="158">
        <f>'実質公債費比率（分子）の構造'!O$48</f>
        <v>132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451</v>
      </c>
      <c r="C49" s="158"/>
      <c r="D49" s="158"/>
      <c r="E49" s="158">
        <f>'実質公債費比率（分子）の構造'!L$45</f>
        <v>468</v>
      </c>
      <c r="F49" s="158"/>
      <c r="G49" s="158"/>
      <c r="H49" s="158">
        <f>'実質公債費比率（分子）の構造'!M$45</f>
        <v>473</v>
      </c>
      <c r="I49" s="158"/>
      <c r="J49" s="158"/>
      <c r="K49" s="158">
        <f>'実質公債費比率（分子）の構造'!N$45</f>
        <v>486</v>
      </c>
      <c r="L49" s="158"/>
      <c r="M49" s="158"/>
      <c r="N49" s="158">
        <f>'実質公債費比率（分子）の構造'!O$45</f>
        <v>443</v>
      </c>
      <c r="O49" s="158"/>
      <c r="P49" s="158"/>
    </row>
    <row r="50" spans="1:16" x14ac:dyDescent="0.15">
      <c r="A50" s="158" t="s">
        <v>68</v>
      </c>
      <c r="B50" s="158" t="e">
        <f>NA()</f>
        <v>#N/A</v>
      </c>
      <c r="C50" s="158">
        <f>IF(ISNUMBER('実質公債費比率（分子）の構造'!K$53),'実質公債費比率（分子）の構造'!K$53,NA())</f>
        <v>294</v>
      </c>
      <c r="D50" s="158" t="e">
        <f>NA()</f>
        <v>#N/A</v>
      </c>
      <c r="E50" s="158" t="e">
        <f>NA()</f>
        <v>#N/A</v>
      </c>
      <c r="F50" s="158">
        <f>IF(ISNUMBER('実質公債費比率（分子）の構造'!L$53),'実質公債費比率（分子）の構造'!L$53,NA())</f>
        <v>316</v>
      </c>
      <c r="G50" s="158" t="e">
        <f>NA()</f>
        <v>#N/A</v>
      </c>
      <c r="H50" s="158" t="e">
        <f>NA()</f>
        <v>#N/A</v>
      </c>
      <c r="I50" s="158">
        <f>IF(ISNUMBER('実質公債費比率（分子）の構造'!M$53),'実質公債費比率（分子）の構造'!M$53,NA())</f>
        <v>328</v>
      </c>
      <c r="J50" s="158" t="e">
        <f>NA()</f>
        <v>#N/A</v>
      </c>
      <c r="K50" s="158" t="e">
        <f>NA()</f>
        <v>#N/A</v>
      </c>
      <c r="L50" s="158">
        <f>IF(ISNUMBER('実質公債費比率（分子）の構造'!N$53),'実質公債費比率（分子）の構造'!N$53,NA())</f>
        <v>330</v>
      </c>
      <c r="M50" s="158" t="e">
        <f>NA()</f>
        <v>#N/A</v>
      </c>
      <c r="N50" s="158" t="e">
        <f>NA()</f>
        <v>#N/A</v>
      </c>
      <c r="O50" s="158">
        <f>IF(ISNUMBER('実質公債費比率（分子）の構造'!O$53),'実質公債費比率（分子）の構造'!O$53,NA())</f>
        <v>263</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4324</v>
      </c>
      <c r="E56" s="157"/>
      <c r="F56" s="157"/>
      <c r="G56" s="157">
        <f>'将来負担比率（分子）の構造'!J$52</f>
        <v>4198</v>
      </c>
      <c r="H56" s="157"/>
      <c r="I56" s="157"/>
      <c r="J56" s="157">
        <f>'将来負担比率（分子）の構造'!K$52</f>
        <v>4107</v>
      </c>
      <c r="K56" s="157"/>
      <c r="L56" s="157"/>
      <c r="M56" s="157">
        <f>'将来負担比率（分子）の構造'!L$52</f>
        <v>3841</v>
      </c>
      <c r="N56" s="157"/>
      <c r="O56" s="157"/>
      <c r="P56" s="157">
        <f>'将来負担比率（分子）の構造'!M$52</f>
        <v>3651</v>
      </c>
    </row>
    <row r="57" spans="1:16" x14ac:dyDescent="0.15">
      <c r="A57" s="157" t="s">
        <v>42</v>
      </c>
      <c r="B57" s="157"/>
      <c r="C57" s="157"/>
      <c r="D57" s="157">
        <f>'将来負担比率（分子）の構造'!I$51</f>
        <v>10</v>
      </c>
      <c r="E57" s="157"/>
      <c r="F57" s="157"/>
      <c r="G57" s="157">
        <f>'将来負担比率（分子）の構造'!J$51</f>
        <v>233</v>
      </c>
      <c r="H57" s="157"/>
      <c r="I57" s="157"/>
      <c r="J57" s="157">
        <f>'将来負担比率（分子）の構造'!K$51</f>
        <v>240</v>
      </c>
      <c r="K57" s="157"/>
      <c r="L57" s="157"/>
      <c r="M57" s="157">
        <f>'将来負担比率（分子）の構造'!L$51</f>
        <v>232</v>
      </c>
      <c r="N57" s="157"/>
      <c r="O57" s="157"/>
      <c r="P57" s="157">
        <f>'将来負担比率（分子）の構造'!M$51</f>
        <v>219</v>
      </c>
    </row>
    <row r="58" spans="1:16" x14ac:dyDescent="0.15">
      <c r="A58" s="157" t="s">
        <v>41</v>
      </c>
      <c r="B58" s="157"/>
      <c r="C58" s="157"/>
      <c r="D58" s="157">
        <f>'将来負担比率（分子）の構造'!I$50</f>
        <v>2130</v>
      </c>
      <c r="E58" s="157"/>
      <c r="F58" s="157"/>
      <c r="G58" s="157">
        <f>'将来負担比率（分子）の構造'!J$50</f>
        <v>2374</v>
      </c>
      <c r="H58" s="157"/>
      <c r="I58" s="157"/>
      <c r="J58" s="157">
        <f>'将来負担比率（分子）の構造'!K$50</f>
        <v>2530</v>
      </c>
      <c r="K58" s="157"/>
      <c r="L58" s="157"/>
      <c r="M58" s="157">
        <f>'将来負担比率（分子）の構造'!L$50</f>
        <v>3167</v>
      </c>
      <c r="N58" s="157"/>
      <c r="O58" s="157"/>
      <c r="P58" s="157">
        <f>'将来負担比率（分子）の構造'!M$50</f>
        <v>3203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522</v>
      </c>
      <c r="C62" s="157"/>
      <c r="D62" s="157"/>
      <c r="E62" s="157">
        <f>'将来負担比率（分子）の構造'!J$45</f>
        <v>479</v>
      </c>
      <c r="F62" s="157"/>
      <c r="G62" s="157"/>
      <c r="H62" s="157">
        <f>'将来負担比率（分子）の構造'!K$45</f>
        <v>434</v>
      </c>
      <c r="I62" s="157"/>
      <c r="J62" s="157"/>
      <c r="K62" s="157">
        <f>'将来負担比率（分子）の構造'!L$45</f>
        <v>495</v>
      </c>
      <c r="L62" s="157"/>
      <c r="M62" s="157"/>
      <c r="N62" s="157">
        <f>'将来負担比率（分子）の構造'!M$45</f>
        <v>449</v>
      </c>
      <c r="O62" s="157"/>
      <c r="P62" s="157"/>
    </row>
    <row r="63" spans="1:16" x14ac:dyDescent="0.15">
      <c r="A63" s="157" t="s">
        <v>34</v>
      </c>
      <c r="B63" s="157">
        <f>'将来負担比率（分子）の構造'!I$44</f>
        <v>667</v>
      </c>
      <c r="C63" s="157"/>
      <c r="D63" s="157"/>
      <c r="E63" s="157">
        <f>'将来負担比率（分子）の構造'!J$44</f>
        <v>619</v>
      </c>
      <c r="F63" s="157"/>
      <c r="G63" s="157"/>
      <c r="H63" s="157">
        <f>'将来負担比率（分子）の構造'!K$44</f>
        <v>580</v>
      </c>
      <c r="I63" s="157"/>
      <c r="J63" s="157"/>
      <c r="K63" s="157">
        <f>'将来負担比率（分子）の構造'!L$44</f>
        <v>520</v>
      </c>
      <c r="L63" s="157"/>
      <c r="M63" s="157"/>
      <c r="N63" s="157">
        <f>'将来負担比率（分子）の構造'!M$44</f>
        <v>522</v>
      </c>
      <c r="O63" s="157"/>
      <c r="P63" s="157"/>
    </row>
    <row r="64" spans="1:16" x14ac:dyDescent="0.15">
      <c r="A64" s="157" t="s">
        <v>33</v>
      </c>
      <c r="B64" s="157">
        <f>'将来負担比率（分子）の構造'!I$43</f>
        <v>1268</v>
      </c>
      <c r="C64" s="157"/>
      <c r="D64" s="157"/>
      <c r="E64" s="157">
        <f>'将来負担比率（分子）の構造'!J$43</f>
        <v>1217</v>
      </c>
      <c r="F64" s="157"/>
      <c r="G64" s="157"/>
      <c r="H64" s="157">
        <f>'将来負担比率（分子）の構造'!K$43</f>
        <v>1172</v>
      </c>
      <c r="I64" s="157"/>
      <c r="J64" s="157"/>
      <c r="K64" s="157">
        <f>'将来負担比率（分子）の構造'!L$43</f>
        <v>1158</v>
      </c>
      <c r="L64" s="157"/>
      <c r="M64" s="157"/>
      <c r="N64" s="157">
        <f>'将来負担比率（分子）の構造'!M$43</f>
        <v>1052</v>
      </c>
      <c r="O64" s="157"/>
      <c r="P64" s="157"/>
    </row>
    <row r="65" spans="1:16" x14ac:dyDescent="0.15">
      <c r="A65" s="157" t="s">
        <v>32</v>
      </c>
      <c r="B65" s="157">
        <f>'将来負担比率（分子）の構造'!I$42</f>
        <v>168</v>
      </c>
      <c r="C65" s="157"/>
      <c r="D65" s="157"/>
      <c r="E65" s="157">
        <f>'将来負担比率（分子）の構造'!J$42</f>
        <v>136</v>
      </c>
      <c r="F65" s="157"/>
      <c r="G65" s="157"/>
      <c r="H65" s="157">
        <f>'将来負担比率（分子）の構造'!K$42</f>
        <v>106</v>
      </c>
      <c r="I65" s="157"/>
      <c r="J65" s="157"/>
      <c r="K65" s="157">
        <f>'将来負担比率（分子）の構造'!L$42</f>
        <v>76</v>
      </c>
      <c r="L65" s="157"/>
      <c r="M65" s="157"/>
      <c r="N65" s="157">
        <f>'将来負担比率（分子）の構造'!M$42</f>
        <v>50</v>
      </c>
      <c r="O65" s="157"/>
      <c r="P65" s="157"/>
    </row>
    <row r="66" spans="1:16" x14ac:dyDescent="0.15">
      <c r="A66" s="157" t="s">
        <v>31</v>
      </c>
      <c r="B66" s="157">
        <f>'将来負担比率（分子）の構造'!I$41</f>
        <v>5036</v>
      </c>
      <c r="C66" s="157"/>
      <c r="D66" s="157"/>
      <c r="E66" s="157">
        <f>'将来負担比率（分子）の構造'!J$41</f>
        <v>4846</v>
      </c>
      <c r="F66" s="157"/>
      <c r="G66" s="157"/>
      <c r="H66" s="157">
        <f>'将来負担比率（分子）の構造'!K$41</f>
        <v>4771</v>
      </c>
      <c r="I66" s="157"/>
      <c r="J66" s="157"/>
      <c r="K66" s="157">
        <f>'将来負担比率（分子）の構造'!L$41</f>
        <v>4354</v>
      </c>
      <c r="L66" s="157"/>
      <c r="M66" s="157"/>
      <c r="N66" s="157">
        <f>'将来負担比率（分子）の構造'!M$41</f>
        <v>4085</v>
      </c>
      <c r="O66" s="157"/>
      <c r="P66" s="157"/>
    </row>
    <row r="67" spans="1:16" x14ac:dyDescent="0.15">
      <c r="A67" s="157" t="s">
        <v>72</v>
      </c>
      <c r="B67" s="157" t="e">
        <f>NA()</f>
        <v>#N/A</v>
      </c>
      <c r="C67" s="157">
        <f>IF(ISNUMBER('将来負担比率（分子）の構造'!I$53), IF('将来負担比率（分子）の構造'!I$53 &lt; 0, 0, '将来負担比率（分子）の構造'!I$53), NA())</f>
        <v>1197</v>
      </c>
      <c r="D67" s="157" t="e">
        <f>NA()</f>
        <v>#N/A</v>
      </c>
      <c r="E67" s="157" t="e">
        <f>NA()</f>
        <v>#N/A</v>
      </c>
      <c r="F67" s="157">
        <f>IF(ISNUMBER('将来負担比率（分子）の構造'!J$53), IF('将来負担比率（分子）の構造'!J$53 &lt; 0, 0, '将来負担比率（分子）の構造'!J$53), NA())</f>
        <v>493</v>
      </c>
      <c r="G67" s="157" t="e">
        <f>NA()</f>
        <v>#N/A</v>
      </c>
      <c r="H67" s="157" t="e">
        <f>NA()</f>
        <v>#N/A</v>
      </c>
      <c r="I67" s="157">
        <f>IF(ISNUMBER('将来負担比率（分子）の構造'!K$53), IF('将来負担比率（分子）の構造'!K$53 &lt; 0, 0, '将来負担比率（分子）の構造'!K$53), NA())</f>
        <v>186</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1421</v>
      </c>
      <c r="C72" s="161">
        <f>基金残高に係る経年分析!G55</f>
        <v>1642</v>
      </c>
      <c r="D72" s="161">
        <f>基金残高に係る経年分析!H55</f>
        <v>1719</v>
      </c>
    </row>
    <row r="73" spans="1:16" x14ac:dyDescent="0.15">
      <c r="A73" s="160" t="s">
        <v>75</v>
      </c>
      <c r="B73" s="161">
        <f>基金残高に係る経年分析!F56</f>
        <v>134</v>
      </c>
      <c r="C73" s="161">
        <f>基金残高に係る経年分析!G56</f>
        <v>134</v>
      </c>
      <c r="D73" s="161">
        <f>基金残高に係る経年分析!H56</f>
        <v>134</v>
      </c>
    </row>
    <row r="74" spans="1:16" x14ac:dyDescent="0.15">
      <c r="A74" s="160" t="s">
        <v>76</v>
      </c>
      <c r="B74" s="161">
        <f>基金残高に係る経年分析!F57</f>
        <v>969</v>
      </c>
      <c r="C74" s="161">
        <f>基金残高に係る経年分析!G57</f>
        <v>1209</v>
      </c>
      <c r="D74" s="161">
        <f>基金残高に係る経年分析!H57</f>
        <v>1156</v>
      </c>
    </row>
  </sheetData>
  <sheetProtection algorithmName="SHA-512" hashValue="bSkqMAfwi126kp9BjjivaQ9t3FUPPb0cOK88ewwgfa2kvL/yTfhE1vHBjjwo6xBFbm1MUpj9YLSAzqvMY/BRRw==" saltValue="UqiNsel01Il17HPJH7k9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203</v>
      </c>
      <c r="DI1" s="1097"/>
      <c r="DJ1" s="1097"/>
      <c r="DK1" s="1097"/>
      <c r="DL1" s="1097"/>
      <c r="DM1" s="1097"/>
      <c r="DN1" s="1098"/>
      <c r="DO1" s="196"/>
      <c r="DP1" s="1096" t="s">
        <v>204</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206</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207</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208</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209</v>
      </c>
      <c r="S4" s="1053"/>
      <c r="T4" s="1053"/>
      <c r="U4" s="1053"/>
      <c r="V4" s="1053"/>
      <c r="W4" s="1053"/>
      <c r="X4" s="1053"/>
      <c r="Y4" s="1054"/>
      <c r="Z4" s="1052" t="s">
        <v>210</v>
      </c>
      <c r="AA4" s="1053"/>
      <c r="AB4" s="1053"/>
      <c r="AC4" s="1054"/>
      <c r="AD4" s="1052" t="s">
        <v>211</v>
      </c>
      <c r="AE4" s="1053"/>
      <c r="AF4" s="1053"/>
      <c r="AG4" s="1053"/>
      <c r="AH4" s="1053"/>
      <c r="AI4" s="1053"/>
      <c r="AJ4" s="1053"/>
      <c r="AK4" s="1054"/>
      <c r="AL4" s="1052" t="s">
        <v>210</v>
      </c>
      <c r="AM4" s="1053"/>
      <c r="AN4" s="1053"/>
      <c r="AO4" s="1054"/>
      <c r="AP4" s="1099" t="s">
        <v>212</v>
      </c>
      <c r="AQ4" s="1099"/>
      <c r="AR4" s="1099"/>
      <c r="AS4" s="1099"/>
      <c r="AT4" s="1099"/>
      <c r="AU4" s="1099"/>
      <c r="AV4" s="1099"/>
      <c r="AW4" s="1099"/>
      <c r="AX4" s="1099"/>
      <c r="AY4" s="1099"/>
      <c r="AZ4" s="1099"/>
      <c r="BA4" s="1099"/>
      <c r="BB4" s="1099"/>
      <c r="BC4" s="1099"/>
      <c r="BD4" s="1099"/>
      <c r="BE4" s="1099"/>
      <c r="BF4" s="1099"/>
      <c r="BG4" s="1099" t="s">
        <v>213</v>
      </c>
      <c r="BH4" s="1099"/>
      <c r="BI4" s="1099"/>
      <c r="BJ4" s="1099"/>
      <c r="BK4" s="1099"/>
      <c r="BL4" s="1099"/>
      <c r="BM4" s="1099"/>
      <c r="BN4" s="1099"/>
      <c r="BO4" s="1099" t="s">
        <v>210</v>
      </c>
      <c r="BP4" s="1099"/>
      <c r="BQ4" s="1099"/>
      <c r="BR4" s="1099"/>
      <c r="BS4" s="1099" t="s">
        <v>214</v>
      </c>
      <c r="BT4" s="1099"/>
      <c r="BU4" s="1099"/>
      <c r="BV4" s="1099"/>
      <c r="BW4" s="1099"/>
      <c r="BX4" s="1099"/>
      <c r="BY4" s="1099"/>
      <c r="BZ4" s="1099"/>
      <c r="CA4" s="1099"/>
      <c r="CB4" s="1099"/>
      <c r="CD4" s="1052" t="s">
        <v>215</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216</v>
      </c>
      <c r="C5" s="1059"/>
      <c r="D5" s="1059"/>
      <c r="E5" s="1059"/>
      <c r="F5" s="1059"/>
      <c r="G5" s="1059"/>
      <c r="H5" s="1059"/>
      <c r="I5" s="1059"/>
      <c r="J5" s="1059"/>
      <c r="K5" s="1059"/>
      <c r="L5" s="1059"/>
      <c r="M5" s="1059"/>
      <c r="N5" s="1059"/>
      <c r="O5" s="1059"/>
      <c r="P5" s="1059"/>
      <c r="Q5" s="1060"/>
      <c r="R5" s="1055">
        <v>1422523</v>
      </c>
      <c r="S5" s="1056"/>
      <c r="T5" s="1056"/>
      <c r="U5" s="1056"/>
      <c r="V5" s="1056"/>
      <c r="W5" s="1056"/>
      <c r="X5" s="1056"/>
      <c r="Y5" s="1081"/>
      <c r="Z5" s="1094">
        <v>21.4</v>
      </c>
      <c r="AA5" s="1094"/>
      <c r="AB5" s="1094"/>
      <c r="AC5" s="1094"/>
      <c r="AD5" s="1095">
        <v>1422523</v>
      </c>
      <c r="AE5" s="1095"/>
      <c r="AF5" s="1095"/>
      <c r="AG5" s="1095"/>
      <c r="AH5" s="1095"/>
      <c r="AI5" s="1095"/>
      <c r="AJ5" s="1095"/>
      <c r="AK5" s="1095"/>
      <c r="AL5" s="1082">
        <v>36.1</v>
      </c>
      <c r="AM5" s="1064"/>
      <c r="AN5" s="1064"/>
      <c r="AO5" s="1083"/>
      <c r="AP5" s="1058" t="s">
        <v>217</v>
      </c>
      <c r="AQ5" s="1059"/>
      <c r="AR5" s="1059"/>
      <c r="AS5" s="1059"/>
      <c r="AT5" s="1059"/>
      <c r="AU5" s="1059"/>
      <c r="AV5" s="1059"/>
      <c r="AW5" s="1059"/>
      <c r="AX5" s="1059"/>
      <c r="AY5" s="1059"/>
      <c r="AZ5" s="1059"/>
      <c r="BA5" s="1059"/>
      <c r="BB5" s="1059"/>
      <c r="BC5" s="1059"/>
      <c r="BD5" s="1059"/>
      <c r="BE5" s="1059"/>
      <c r="BF5" s="1060"/>
      <c r="BG5" s="1000">
        <v>1422523</v>
      </c>
      <c r="BH5" s="1001"/>
      <c r="BI5" s="1001"/>
      <c r="BJ5" s="1001"/>
      <c r="BK5" s="1001"/>
      <c r="BL5" s="1001"/>
      <c r="BM5" s="1001"/>
      <c r="BN5" s="1002"/>
      <c r="BO5" s="1038">
        <v>100</v>
      </c>
      <c r="BP5" s="1038"/>
      <c r="BQ5" s="1038"/>
      <c r="BR5" s="1038"/>
      <c r="BS5" s="1039" t="s">
        <v>122</v>
      </c>
      <c r="BT5" s="1039"/>
      <c r="BU5" s="1039"/>
      <c r="BV5" s="1039"/>
      <c r="BW5" s="1039"/>
      <c r="BX5" s="1039"/>
      <c r="BY5" s="1039"/>
      <c r="BZ5" s="1039"/>
      <c r="CA5" s="1039"/>
      <c r="CB5" s="1079"/>
      <c r="CD5" s="1052" t="s">
        <v>212</v>
      </c>
      <c r="CE5" s="1053"/>
      <c r="CF5" s="1053"/>
      <c r="CG5" s="1053"/>
      <c r="CH5" s="1053"/>
      <c r="CI5" s="1053"/>
      <c r="CJ5" s="1053"/>
      <c r="CK5" s="1053"/>
      <c r="CL5" s="1053"/>
      <c r="CM5" s="1053"/>
      <c r="CN5" s="1053"/>
      <c r="CO5" s="1053"/>
      <c r="CP5" s="1053"/>
      <c r="CQ5" s="1054"/>
      <c r="CR5" s="1052" t="s">
        <v>218</v>
      </c>
      <c r="CS5" s="1053"/>
      <c r="CT5" s="1053"/>
      <c r="CU5" s="1053"/>
      <c r="CV5" s="1053"/>
      <c r="CW5" s="1053"/>
      <c r="CX5" s="1053"/>
      <c r="CY5" s="1054"/>
      <c r="CZ5" s="1052" t="s">
        <v>210</v>
      </c>
      <c r="DA5" s="1053"/>
      <c r="DB5" s="1053"/>
      <c r="DC5" s="1054"/>
      <c r="DD5" s="1052" t="s">
        <v>219</v>
      </c>
      <c r="DE5" s="1053"/>
      <c r="DF5" s="1053"/>
      <c r="DG5" s="1053"/>
      <c r="DH5" s="1053"/>
      <c r="DI5" s="1053"/>
      <c r="DJ5" s="1053"/>
      <c r="DK5" s="1053"/>
      <c r="DL5" s="1053"/>
      <c r="DM5" s="1053"/>
      <c r="DN5" s="1053"/>
      <c r="DO5" s="1053"/>
      <c r="DP5" s="1054"/>
      <c r="DQ5" s="1052" t="s">
        <v>220</v>
      </c>
      <c r="DR5" s="1053"/>
      <c r="DS5" s="1053"/>
      <c r="DT5" s="1053"/>
      <c r="DU5" s="1053"/>
      <c r="DV5" s="1053"/>
      <c r="DW5" s="1053"/>
      <c r="DX5" s="1053"/>
      <c r="DY5" s="1053"/>
      <c r="DZ5" s="1053"/>
      <c r="EA5" s="1053"/>
      <c r="EB5" s="1053"/>
      <c r="EC5" s="1054"/>
    </row>
    <row r="6" spans="2:143" ht="11.25" customHeight="1" x14ac:dyDescent="0.15">
      <c r="B6" s="997" t="s">
        <v>221</v>
      </c>
      <c r="C6" s="998"/>
      <c r="D6" s="998"/>
      <c r="E6" s="998"/>
      <c r="F6" s="998"/>
      <c r="G6" s="998"/>
      <c r="H6" s="998"/>
      <c r="I6" s="998"/>
      <c r="J6" s="998"/>
      <c r="K6" s="998"/>
      <c r="L6" s="998"/>
      <c r="M6" s="998"/>
      <c r="N6" s="998"/>
      <c r="O6" s="998"/>
      <c r="P6" s="998"/>
      <c r="Q6" s="999"/>
      <c r="R6" s="1000">
        <v>66266</v>
      </c>
      <c r="S6" s="1001"/>
      <c r="T6" s="1001"/>
      <c r="U6" s="1001"/>
      <c r="V6" s="1001"/>
      <c r="W6" s="1001"/>
      <c r="X6" s="1001"/>
      <c r="Y6" s="1002"/>
      <c r="Z6" s="1038">
        <v>1</v>
      </c>
      <c r="AA6" s="1038"/>
      <c r="AB6" s="1038"/>
      <c r="AC6" s="1038"/>
      <c r="AD6" s="1039">
        <v>66266</v>
      </c>
      <c r="AE6" s="1039"/>
      <c r="AF6" s="1039"/>
      <c r="AG6" s="1039"/>
      <c r="AH6" s="1039"/>
      <c r="AI6" s="1039"/>
      <c r="AJ6" s="1039"/>
      <c r="AK6" s="1039"/>
      <c r="AL6" s="1003">
        <v>1.7</v>
      </c>
      <c r="AM6" s="1004"/>
      <c r="AN6" s="1004"/>
      <c r="AO6" s="1040"/>
      <c r="AP6" s="997" t="s">
        <v>222</v>
      </c>
      <c r="AQ6" s="998"/>
      <c r="AR6" s="998"/>
      <c r="AS6" s="998"/>
      <c r="AT6" s="998"/>
      <c r="AU6" s="998"/>
      <c r="AV6" s="998"/>
      <c r="AW6" s="998"/>
      <c r="AX6" s="998"/>
      <c r="AY6" s="998"/>
      <c r="AZ6" s="998"/>
      <c r="BA6" s="998"/>
      <c r="BB6" s="998"/>
      <c r="BC6" s="998"/>
      <c r="BD6" s="998"/>
      <c r="BE6" s="998"/>
      <c r="BF6" s="999"/>
      <c r="BG6" s="1000">
        <v>1422523</v>
      </c>
      <c r="BH6" s="1001"/>
      <c r="BI6" s="1001"/>
      <c r="BJ6" s="1001"/>
      <c r="BK6" s="1001"/>
      <c r="BL6" s="1001"/>
      <c r="BM6" s="1001"/>
      <c r="BN6" s="1002"/>
      <c r="BO6" s="1038">
        <v>100</v>
      </c>
      <c r="BP6" s="1038"/>
      <c r="BQ6" s="1038"/>
      <c r="BR6" s="1038"/>
      <c r="BS6" s="1039" t="s">
        <v>122</v>
      </c>
      <c r="BT6" s="1039"/>
      <c r="BU6" s="1039"/>
      <c r="BV6" s="1039"/>
      <c r="BW6" s="1039"/>
      <c r="BX6" s="1039"/>
      <c r="BY6" s="1039"/>
      <c r="BZ6" s="1039"/>
      <c r="CA6" s="1039"/>
      <c r="CB6" s="1079"/>
      <c r="CD6" s="1058" t="s">
        <v>223</v>
      </c>
      <c r="CE6" s="1059"/>
      <c r="CF6" s="1059"/>
      <c r="CG6" s="1059"/>
      <c r="CH6" s="1059"/>
      <c r="CI6" s="1059"/>
      <c r="CJ6" s="1059"/>
      <c r="CK6" s="1059"/>
      <c r="CL6" s="1059"/>
      <c r="CM6" s="1059"/>
      <c r="CN6" s="1059"/>
      <c r="CO6" s="1059"/>
      <c r="CP6" s="1059"/>
      <c r="CQ6" s="1060"/>
      <c r="CR6" s="1000">
        <v>81382</v>
      </c>
      <c r="CS6" s="1001"/>
      <c r="CT6" s="1001"/>
      <c r="CU6" s="1001"/>
      <c r="CV6" s="1001"/>
      <c r="CW6" s="1001"/>
      <c r="CX6" s="1001"/>
      <c r="CY6" s="1002"/>
      <c r="CZ6" s="1082">
        <v>1.3</v>
      </c>
      <c r="DA6" s="1064"/>
      <c r="DB6" s="1064"/>
      <c r="DC6" s="1084"/>
      <c r="DD6" s="1006" t="s">
        <v>122</v>
      </c>
      <c r="DE6" s="1001"/>
      <c r="DF6" s="1001"/>
      <c r="DG6" s="1001"/>
      <c r="DH6" s="1001"/>
      <c r="DI6" s="1001"/>
      <c r="DJ6" s="1001"/>
      <c r="DK6" s="1001"/>
      <c r="DL6" s="1001"/>
      <c r="DM6" s="1001"/>
      <c r="DN6" s="1001"/>
      <c r="DO6" s="1001"/>
      <c r="DP6" s="1002"/>
      <c r="DQ6" s="1006">
        <v>81382</v>
      </c>
      <c r="DR6" s="1001"/>
      <c r="DS6" s="1001"/>
      <c r="DT6" s="1001"/>
      <c r="DU6" s="1001"/>
      <c r="DV6" s="1001"/>
      <c r="DW6" s="1001"/>
      <c r="DX6" s="1001"/>
      <c r="DY6" s="1001"/>
      <c r="DZ6" s="1001"/>
      <c r="EA6" s="1001"/>
      <c r="EB6" s="1001"/>
      <c r="EC6" s="1037"/>
    </row>
    <row r="7" spans="2:143" ht="11.25" customHeight="1" x14ac:dyDescent="0.15">
      <c r="B7" s="997" t="s">
        <v>224</v>
      </c>
      <c r="C7" s="998"/>
      <c r="D7" s="998"/>
      <c r="E7" s="998"/>
      <c r="F7" s="998"/>
      <c r="G7" s="998"/>
      <c r="H7" s="998"/>
      <c r="I7" s="998"/>
      <c r="J7" s="998"/>
      <c r="K7" s="998"/>
      <c r="L7" s="998"/>
      <c r="M7" s="998"/>
      <c r="N7" s="998"/>
      <c r="O7" s="998"/>
      <c r="P7" s="998"/>
      <c r="Q7" s="999"/>
      <c r="R7" s="1000">
        <v>464</v>
      </c>
      <c r="S7" s="1001"/>
      <c r="T7" s="1001"/>
      <c r="U7" s="1001"/>
      <c r="V7" s="1001"/>
      <c r="W7" s="1001"/>
      <c r="X7" s="1001"/>
      <c r="Y7" s="1002"/>
      <c r="Z7" s="1038">
        <v>0</v>
      </c>
      <c r="AA7" s="1038"/>
      <c r="AB7" s="1038"/>
      <c r="AC7" s="1038"/>
      <c r="AD7" s="1039">
        <v>464</v>
      </c>
      <c r="AE7" s="1039"/>
      <c r="AF7" s="1039"/>
      <c r="AG7" s="1039"/>
      <c r="AH7" s="1039"/>
      <c r="AI7" s="1039"/>
      <c r="AJ7" s="1039"/>
      <c r="AK7" s="1039"/>
      <c r="AL7" s="1003">
        <v>0</v>
      </c>
      <c r="AM7" s="1004"/>
      <c r="AN7" s="1004"/>
      <c r="AO7" s="1040"/>
      <c r="AP7" s="997" t="s">
        <v>225</v>
      </c>
      <c r="AQ7" s="998"/>
      <c r="AR7" s="998"/>
      <c r="AS7" s="998"/>
      <c r="AT7" s="998"/>
      <c r="AU7" s="998"/>
      <c r="AV7" s="998"/>
      <c r="AW7" s="998"/>
      <c r="AX7" s="998"/>
      <c r="AY7" s="998"/>
      <c r="AZ7" s="998"/>
      <c r="BA7" s="998"/>
      <c r="BB7" s="998"/>
      <c r="BC7" s="998"/>
      <c r="BD7" s="998"/>
      <c r="BE7" s="998"/>
      <c r="BF7" s="999"/>
      <c r="BG7" s="1000">
        <v>495379</v>
      </c>
      <c r="BH7" s="1001"/>
      <c r="BI7" s="1001"/>
      <c r="BJ7" s="1001"/>
      <c r="BK7" s="1001"/>
      <c r="BL7" s="1001"/>
      <c r="BM7" s="1001"/>
      <c r="BN7" s="1002"/>
      <c r="BO7" s="1038">
        <v>34.799999999999997</v>
      </c>
      <c r="BP7" s="1038"/>
      <c r="BQ7" s="1038"/>
      <c r="BR7" s="1038"/>
      <c r="BS7" s="1039" t="s">
        <v>122</v>
      </c>
      <c r="BT7" s="1039"/>
      <c r="BU7" s="1039"/>
      <c r="BV7" s="1039"/>
      <c r="BW7" s="1039"/>
      <c r="BX7" s="1039"/>
      <c r="BY7" s="1039"/>
      <c r="BZ7" s="1039"/>
      <c r="CA7" s="1039"/>
      <c r="CB7" s="1079"/>
      <c r="CD7" s="997" t="s">
        <v>226</v>
      </c>
      <c r="CE7" s="998"/>
      <c r="CF7" s="998"/>
      <c r="CG7" s="998"/>
      <c r="CH7" s="998"/>
      <c r="CI7" s="998"/>
      <c r="CJ7" s="998"/>
      <c r="CK7" s="998"/>
      <c r="CL7" s="998"/>
      <c r="CM7" s="998"/>
      <c r="CN7" s="998"/>
      <c r="CO7" s="998"/>
      <c r="CP7" s="998"/>
      <c r="CQ7" s="999"/>
      <c r="CR7" s="1000">
        <v>1061573</v>
      </c>
      <c r="CS7" s="1001"/>
      <c r="CT7" s="1001"/>
      <c r="CU7" s="1001"/>
      <c r="CV7" s="1001"/>
      <c r="CW7" s="1001"/>
      <c r="CX7" s="1001"/>
      <c r="CY7" s="1002"/>
      <c r="CZ7" s="1038">
        <v>16.600000000000001</v>
      </c>
      <c r="DA7" s="1038"/>
      <c r="DB7" s="1038"/>
      <c r="DC7" s="1038"/>
      <c r="DD7" s="1006">
        <v>30607</v>
      </c>
      <c r="DE7" s="1001"/>
      <c r="DF7" s="1001"/>
      <c r="DG7" s="1001"/>
      <c r="DH7" s="1001"/>
      <c r="DI7" s="1001"/>
      <c r="DJ7" s="1001"/>
      <c r="DK7" s="1001"/>
      <c r="DL7" s="1001"/>
      <c r="DM7" s="1001"/>
      <c r="DN7" s="1001"/>
      <c r="DO7" s="1001"/>
      <c r="DP7" s="1002"/>
      <c r="DQ7" s="1006">
        <v>729461</v>
      </c>
      <c r="DR7" s="1001"/>
      <c r="DS7" s="1001"/>
      <c r="DT7" s="1001"/>
      <c r="DU7" s="1001"/>
      <c r="DV7" s="1001"/>
      <c r="DW7" s="1001"/>
      <c r="DX7" s="1001"/>
      <c r="DY7" s="1001"/>
      <c r="DZ7" s="1001"/>
      <c r="EA7" s="1001"/>
      <c r="EB7" s="1001"/>
      <c r="EC7" s="1037"/>
    </row>
    <row r="8" spans="2:143" ht="11.25" customHeight="1" x14ac:dyDescent="0.15">
      <c r="B8" s="997" t="s">
        <v>227</v>
      </c>
      <c r="C8" s="998"/>
      <c r="D8" s="998"/>
      <c r="E8" s="998"/>
      <c r="F8" s="998"/>
      <c r="G8" s="998"/>
      <c r="H8" s="998"/>
      <c r="I8" s="998"/>
      <c r="J8" s="998"/>
      <c r="K8" s="998"/>
      <c r="L8" s="998"/>
      <c r="M8" s="998"/>
      <c r="N8" s="998"/>
      <c r="O8" s="998"/>
      <c r="P8" s="998"/>
      <c r="Q8" s="999"/>
      <c r="R8" s="1000">
        <v>7401</v>
      </c>
      <c r="S8" s="1001"/>
      <c r="T8" s="1001"/>
      <c r="U8" s="1001"/>
      <c r="V8" s="1001"/>
      <c r="W8" s="1001"/>
      <c r="X8" s="1001"/>
      <c r="Y8" s="1002"/>
      <c r="Z8" s="1038">
        <v>0.1</v>
      </c>
      <c r="AA8" s="1038"/>
      <c r="AB8" s="1038"/>
      <c r="AC8" s="1038"/>
      <c r="AD8" s="1039">
        <v>7401</v>
      </c>
      <c r="AE8" s="1039"/>
      <c r="AF8" s="1039"/>
      <c r="AG8" s="1039"/>
      <c r="AH8" s="1039"/>
      <c r="AI8" s="1039"/>
      <c r="AJ8" s="1039"/>
      <c r="AK8" s="1039"/>
      <c r="AL8" s="1003">
        <v>0.2</v>
      </c>
      <c r="AM8" s="1004"/>
      <c r="AN8" s="1004"/>
      <c r="AO8" s="1040"/>
      <c r="AP8" s="997" t="s">
        <v>228</v>
      </c>
      <c r="AQ8" s="998"/>
      <c r="AR8" s="998"/>
      <c r="AS8" s="998"/>
      <c r="AT8" s="998"/>
      <c r="AU8" s="998"/>
      <c r="AV8" s="998"/>
      <c r="AW8" s="998"/>
      <c r="AX8" s="998"/>
      <c r="AY8" s="998"/>
      <c r="AZ8" s="998"/>
      <c r="BA8" s="998"/>
      <c r="BB8" s="998"/>
      <c r="BC8" s="998"/>
      <c r="BD8" s="998"/>
      <c r="BE8" s="998"/>
      <c r="BF8" s="999"/>
      <c r="BG8" s="1000">
        <v>17217</v>
      </c>
      <c r="BH8" s="1001"/>
      <c r="BI8" s="1001"/>
      <c r="BJ8" s="1001"/>
      <c r="BK8" s="1001"/>
      <c r="BL8" s="1001"/>
      <c r="BM8" s="1001"/>
      <c r="BN8" s="1002"/>
      <c r="BO8" s="1038">
        <v>1.2</v>
      </c>
      <c r="BP8" s="1038"/>
      <c r="BQ8" s="1038"/>
      <c r="BR8" s="1038"/>
      <c r="BS8" s="1039" t="s">
        <v>122</v>
      </c>
      <c r="BT8" s="1039"/>
      <c r="BU8" s="1039"/>
      <c r="BV8" s="1039"/>
      <c r="BW8" s="1039"/>
      <c r="BX8" s="1039"/>
      <c r="BY8" s="1039"/>
      <c r="BZ8" s="1039"/>
      <c r="CA8" s="1039"/>
      <c r="CB8" s="1079"/>
      <c r="CD8" s="997" t="s">
        <v>229</v>
      </c>
      <c r="CE8" s="998"/>
      <c r="CF8" s="998"/>
      <c r="CG8" s="998"/>
      <c r="CH8" s="998"/>
      <c r="CI8" s="998"/>
      <c r="CJ8" s="998"/>
      <c r="CK8" s="998"/>
      <c r="CL8" s="998"/>
      <c r="CM8" s="998"/>
      <c r="CN8" s="998"/>
      <c r="CO8" s="998"/>
      <c r="CP8" s="998"/>
      <c r="CQ8" s="999"/>
      <c r="CR8" s="1000">
        <v>1629664</v>
      </c>
      <c r="CS8" s="1001"/>
      <c r="CT8" s="1001"/>
      <c r="CU8" s="1001"/>
      <c r="CV8" s="1001"/>
      <c r="CW8" s="1001"/>
      <c r="CX8" s="1001"/>
      <c r="CY8" s="1002"/>
      <c r="CZ8" s="1038">
        <v>25.6</v>
      </c>
      <c r="DA8" s="1038"/>
      <c r="DB8" s="1038"/>
      <c r="DC8" s="1038"/>
      <c r="DD8" s="1006">
        <v>4420</v>
      </c>
      <c r="DE8" s="1001"/>
      <c r="DF8" s="1001"/>
      <c r="DG8" s="1001"/>
      <c r="DH8" s="1001"/>
      <c r="DI8" s="1001"/>
      <c r="DJ8" s="1001"/>
      <c r="DK8" s="1001"/>
      <c r="DL8" s="1001"/>
      <c r="DM8" s="1001"/>
      <c r="DN8" s="1001"/>
      <c r="DO8" s="1001"/>
      <c r="DP8" s="1002"/>
      <c r="DQ8" s="1006">
        <v>1078747</v>
      </c>
      <c r="DR8" s="1001"/>
      <c r="DS8" s="1001"/>
      <c r="DT8" s="1001"/>
      <c r="DU8" s="1001"/>
      <c r="DV8" s="1001"/>
      <c r="DW8" s="1001"/>
      <c r="DX8" s="1001"/>
      <c r="DY8" s="1001"/>
      <c r="DZ8" s="1001"/>
      <c r="EA8" s="1001"/>
      <c r="EB8" s="1001"/>
      <c r="EC8" s="1037"/>
    </row>
    <row r="9" spans="2:143" ht="11.25" customHeight="1" x14ac:dyDescent="0.15">
      <c r="B9" s="997" t="s">
        <v>230</v>
      </c>
      <c r="C9" s="998"/>
      <c r="D9" s="998"/>
      <c r="E9" s="998"/>
      <c r="F9" s="998"/>
      <c r="G9" s="998"/>
      <c r="H9" s="998"/>
      <c r="I9" s="998"/>
      <c r="J9" s="998"/>
      <c r="K9" s="998"/>
      <c r="L9" s="998"/>
      <c r="M9" s="998"/>
      <c r="N9" s="998"/>
      <c r="O9" s="998"/>
      <c r="P9" s="998"/>
      <c r="Q9" s="999"/>
      <c r="R9" s="1000">
        <v>9552</v>
      </c>
      <c r="S9" s="1001"/>
      <c r="T9" s="1001"/>
      <c r="U9" s="1001"/>
      <c r="V9" s="1001"/>
      <c r="W9" s="1001"/>
      <c r="X9" s="1001"/>
      <c r="Y9" s="1002"/>
      <c r="Z9" s="1038">
        <v>0.1</v>
      </c>
      <c r="AA9" s="1038"/>
      <c r="AB9" s="1038"/>
      <c r="AC9" s="1038"/>
      <c r="AD9" s="1039">
        <v>9552</v>
      </c>
      <c r="AE9" s="1039"/>
      <c r="AF9" s="1039"/>
      <c r="AG9" s="1039"/>
      <c r="AH9" s="1039"/>
      <c r="AI9" s="1039"/>
      <c r="AJ9" s="1039"/>
      <c r="AK9" s="1039"/>
      <c r="AL9" s="1003">
        <v>0.2</v>
      </c>
      <c r="AM9" s="1004"/>
      <c r="AN9" s="1004"/>
      <c r="AO9" s="1040"/>
      <c r="AP9" s="997" t="s">
        <v>231</v>
      </c>
      <c r="AQ9" s="998"/>
      <c r="AR9" s="998"/>
      <c r="AS9" s="998"/>
      <c r="AT9" s="998"/>
      <c r="AU9" s="998"/>
      <c r="AV9" s="998"/>
      <c r="AW9" s="998"/>
      <c r="AX9" s="998"/>
      <c r="AY9" s="998"/>
      <c r="AZ9" s="998"/>
      <c r="BA9" s="998"/>
      <c r="BB9" s="998"/>
      <c r="BC9" s="998"/>
      <c r="BD9" s="998"/>
      <c r="BE9" s="998"/>
      <c r="BF9" s="999"/>
      <c r="BG9" s="1000">
        <v>407868</v>
      </c>
      <c r="BH9" s="1001"/>
      <c r="BI9" s="1001"/>
      <c r="BJ9" s="1001"/>
      <c r="BK9" s="1001"/>
      <c r="BL9" s="1001"/>
      <c r="BM9" s="1001"/>
      <c r="BN9" s="1002"/>
      <c r="BO9" s="1038">
        <v>28.7</v>
      </c>
      <c r="BP9" s="1038"/>
      <c r="BQ9" s="1038"/>
      <c r="BR9" s="1038"/>
      <c r="BS9" s="1039" t="s">
        <v>122</v>
      </c>
      <c r="BT9" s="1039"/>
      <c r="BU9" s="1039"/>
      <c r="BV9" s="1039"/>
      <c r="BW9" s="1039"/>
      <c r="BX9" s="1039"/>
      <c r="BY9" s="1039"/>
      <c r="BZ9" s="1039"/>
      <c r="CA9" s="1039"/>
      <c r="CB9" s="1079"/>
      <c r="CD9" s="997" t="s">
        <v>232</v>
      </c>
      <c r="CE9" s="998"/>
      <c r="CF9" s="998"/>
      <c r="CG9" s="998"/>
      <c r="CH9" s="998"/>
      <c r="CI9" s="998"/>
      <c r="CJ9" s="998"/>
      <c r="CK9" s="998"/>
      <c r="CL9" s="998"/>
      <c r="CM9" s="998"/>
      <c r="CN9" s="998"/>
      <c r="CO9" s="998"/>
      <c r="CP9" s="998"/>
      <c r="CQ9" s="999"/>
      <c r="CR9" s="1000">
        <v>529467</v>
      </c>
      <c r="CS9" s="1001"/>
      <c r="CT9" s="1001"/>
      <c r="CU9" s="1001"/>
      <c r="CV9" s="1001"/>
      <c r="CW9" s="1001"/>
      <c r="CX9" s="1001"/>
      <c r="CY9" s="1002"/>
      <c r="CZ9" s="1038">
        <v>8.3000000000000007</v>
      </c>
      <c r="DA9" s="1038"/>
      <c r="DB9" s="1038"/>
      <c r="DC9" s="1038"/>
      <c r="DD9" s="1006">
        <v>28912</v>
      </c>
      <c r="DE9" s="1001"/>
      <c r="DF9" s="1001"/>
      <c r="DG9" s="1001"/>
      <c r="DH9" s="1001"/>
      <c r="DI9" s="1001"/>
      <c r="DJ9" s="1001"/>
      <c r="DK9" s="1001"/>
      <c r="DL9" s="1001"/>
      <c r="DM9" s="1001"/>
      <c r="DN9" s="1001"/>
      <c r="DO9" s="1001"/>
      <c r="DP9" s="1002"/>
      <c r="DQ9" s="1006">
        <v>424264</v>
      </c>
      <c r="DR9" s="1001"/>
      <c r="DS9" s="1001"/>
      <c r="DT9" s="1001"/>
      <c r="DU9" s="1001"/>
      <c r="DV9" s="1001"/>
      <c r="DW9" s="1001"/>
      <c r="DX9" s="1001"/>
      <c r="DY9" s="1001"/>
      <c r="DZ9" s="1001"/>
      <c r="EA9" s="1001"/>
      <c r="EB9" s="1001"/>
      <c r="EC9" s="1037"/>
    </row>
    <row r="10" spans="2:143" ht="11.25" customHeight="1" x14ac:dyDescent="0.15">
      <c r="B10" s="997" t="s">
        <v>233</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234</v>
      </c>
      <c r="AQ10" s="998"/>
      <c r="AR10" s="998"/>
      <c r="AS10" s="998"/>
      <c r="AT10" s="998"/>
      <c r="AU10" s="998"/>
      <c r="AV10" s="998"/>
      <c r="AW10" s="998"/>
      <c r="AX10" s="998"/>
      <c r="AY10" s="998"/>
      <c r="AZ10" s="998"/>
      <c r="BA10" s="998"/>
      <c r="BB10" s="998"/>
      <c r="BC10" s="998"/>
      <c r="BD10" s="998"/>
      <c r="BE10" s="998"/>
      <c r="BF10" s="999"/>
      <c r="BG10" s="1000">
        <v>31794</v>
      </c>
      <c r="BH10" s="1001"/>
      <c r="BI10" s="1001"/>
      <c r="BJ10" s="1001"/>
      <c r="BK10" s="1001"/>
      <c r="BL10" s="1001"/>
      <c r="BM10" s="1001"/>
      <c r="BN10" s="1002"/>
      <c r="BO10" s="1038">
        <v>2.2000000000000002</v>
      </c>
      <c r="BP10" s="1038"/>
      <c r="BQ10" s="1038"/>
      <c r="BR10" s="1038"/>
      <c r="BS10" s="1039" t="s">
        <v>122</v>
      </c>
      <c r="BT10" s="1039"/>
      <c r="BU10" s="1039"/>
      <c r="BV10" s="1039"/>
      <c r="BW10" s="1039"/>
      <c r="BX10" s="1039"/>
      <c r="BY10" s="1039"/>
      <c r="BZ10" s="1039"/>
      <c r="CA10" s="1039"/>
      <c r="CB10" s="1079"/>
      <c r="CD10" s="997" t="s">
        <v>235</v>
      </c>
      <c r="CE10" s="998"/>
      <c r="CF10" s="998"/>
      <c r="CG10" s="998"/>
      <c r="CH10" s="998"/>
      <c r="CI10" s="998"/>
      <c r="CJ10" s="998"/>
      <c r="CK10" s="998"/>
      <c r="CL10" s="998"/>
      <c r="CM10" s="998"/>
      <c r="CN10" s="998"/>
      <c r="CO10" s="998"/>
      <c r="CP10" s="998"/>
      <c r="CQ10" s="999"/>
      <c r="CR10" s="1000" t="s">
        <v>122</v>
      </c>
      <c r="CS10" s="1001"/>
      <c r="CT10" s="1001"/>
      <c r="CU10" s="1001"/>
      <c r="CV10" s="1001"/>
      <c r="CW10" s="1001"/>
      <c r="CX10" s="1001"/>
      <c r="CY10" s="1002"/>
      <c r="CZ10" s="1038" t="s">
        <v>122</v>
      </c>
      <c r="DA10" s="1038"/>
      <c r="DB10" s="1038"/>
      <c r="DC10" s="1038"/>
      <c r="DD10" s="1006" t="s">
        <v>122</v>
      </c>
      <c r="DE10" s="1001"/>
      <c r="DF10" s="1001"/>
      <c r="DG10" s="1001"/>
      <c r="DH10" s="1001"/>
      <c r="DI10" s="1001"/>
      <c r="DJ10" s="1001"/>
      <c r="DK10" s="1001"/>
      <c r="DL10" s="1001"/>
      <c r="DM10" s="1001"/>
      <c r="DN10" s="1001"/>
      <c r="DO10" s="1001"/>
      <c r="DP10" s="1002"/>
      <c r="DQ10" s="1006" t="s">
        <v>122</v>
      </c>
      <c r="DR10" s="1001"/>
      <c r="DS10" s="1001"/>
      <c r="DT10" s="1001"/>
      <c r="DU10" s="1001"/>
      <c r="DV10" s="1001"/>
      <c r="DW10" s="1001"/>
      <c r="DX10" s="1001"/>
      <c r="DY10" s="1001"/>
      <c r="DZ10" s="1001"/>
      <c r="EA10" s="1001"/>
      <c r="EB10" s="1001"/>
      <c r="EC10" s="1037"/>
    </row>
    <row r="11" spans="2:143" ht="11.25" customHeight="1" x14ac:dyDescent="0.15">
      <c r="B11" s="997" t="s">
        <v>236</v>
      </c>
      <c r="C11" s="998"/>
      <c r="D11" s="998"/>
      <c r="E11" s="998"/>
      <c r="F11" s="998"/>
      <c r="G11" s="998"/>
      <c r="H11" s="998"/>
      <c r="I11" s="998"/>
      <c r="J11" s="998"/>
      <c r="K11" s="998"/>
      <c r="L11" s="998"/>
      <c r="M11" s="998"/>
      <c r="N11" s="998"/>
      <c r="O11" s="998"/>
      <c r="P11" s="998"/>
      <c r="Q11" s="999"/>
      <c r="R11" s="1000">
        <v>307779</v>
      </c>
      <c r="S11" s="1001"/>
      <c r="T11" s="1001"/>
      <c r="U11" s="1001"/>
      <c r="V11" s="1001"/>
      <c r="W11" s="1001"/>
      <c r="X11" s="1001"/>
      <c r="Y11" s="1002"/>
      <c r="Z11" s="1003">
        <v>4.5999999999999996</v>
      </c>
      <c r="AA11" s="1004"/>
      <c r="AB11" s="1004"/>
      <c r="AC11" s="1005"/>
      <c r="AD11" s="1006">
        <v>307779</v>
      </c>
      <c r="AE11" s="1001"/>
      <c r="AF11" s="1001"/>
      <c r="AG11" s="1001"/>
      <c r="AH11" s="1001"/>
      <c r="AI11" s="1001"/>
      <c r="AJ11" s="1001"/>
      <c r="AK11" s="1002"/>
      <c r="AL11" s="1003">
        <v>7.8</v>
      </c>
      <c r="AM11" s="1004"/>
      <c r="AN11" s="1004"/>
      <c r="AO11" s="1040"/>
      <c r="AP11" s="997" t="s">
        <v>237</v>
      </c>
      <c r="AQ11" s="998"/>
      <c r="AR11" s="998"/>
      <c r="AS11" s="998"/>
      <c r="AT11" s="998"/>
      <c r="AU11" s="998"/>
      <c r="AV11" s="998"/>
      <c r="AW11" s="998"/>
      <c r="AX11" s="998"/>
      <c r="AY11" s="998"/>
      <c r="AZ11" s="998"/>
      <c r="BA11" s="998"/>
      <c r="BB11" s="998"/>
      <c r="BC11" s="998"/>
      <c r="BD11" s="998"/>
      <c r="BE11" s="998"/>
      <c r="BF11" s="999"/>
      <c r="BG11" s="1000">
        <v>38500</v>
      </c>
      <c r="BH11" s="1001"/>
      <c r="BI11" s="1001"/>
      <c r="BJ11" s="1001"/>
      <c r="BK11" s="1001"/>
      <c r="BL11" s="1001"/>
      <c r="BM11" s="1001"/>
      <c r="BN11" s="1002"/>
      <c r="BO11" s="1038">
        <v>2.7</v>
      </c>
      <c r="BP11" s="1038"/>
      <c r="BQ11" s="1038"/>
      <c r="BR11" s="1038"/>
      <c r="BS11" s="1039" t="s">
        <v>122</v>
      </c>
      <c r="BT11" s="1039"/>
      <c r="BU11" s="1039"/>
      <c r="BV11" s="1039"/>
      <c r="BW11" s="1039"/>
      <c r="BX11" s="1039"/>
      <c r="BY11" s="1039"/>
      <c r="BZ11" s="1039"/>
      <c r="CA11" s="1039"/>
      <c r="CB11" s="1079"/>
      <c r="CD11" s="997" t="s">
        <v>238</v>
      </c>
      <c r="CE11" s="998"/>
      <c r="CF11" s="998"/>
      <c r="CG11" s="998"/>
      <c r="CH11" s="998"/>
      <c r="CI11" s="998"/>
      <c r="CJ11" s="998"/>
      <c r="CK11" s="998"/>
      <c r="CL11" s="998"/>
      <c r="CM11" s="998"/>
      <c r="CN11" s="998"/>
      <c r="CO11" s="998"/>
      <c r="CP11" s="998"/>
      <c r="CQ11" s="999"/>
      <c r="CR11" s="1000">
        <v>317327</v>
      </c>
      <c r="CS11" s="1001"/>
      <c r="CT11" s="1001"/>
      <c r="CU11" s="1001"/>
      <c r="CV11" s="1001"/>
      <c r="CW11" s="1001"/>
      <c r="CX11" s="1001"/>
      <c r="CY11" s="1002"/>
      <c r="CZ11" s="1038">
        <v>5</v>
      </c>
      <c r="DA11" s="1038"/>
      <c r="DB11" s="1038"/>
      <c r="DC11" s="1038"/>
      <c r="DD11" s="1006">
        <v>40348</v>
      </c>
      <c r="DE11" s="1001"/>
      <c r="DF11" s="1001"/>
      <c r="DG11" s="1001"/>
      <c r="DH11" s="1001"/>
      <c r="DI11" s="1001"/>
      <c r="DJ11" s="1001"/>
      <c r="DK11" s="1001"/>
      <c r="DL11" s="1001"/>
      <c r="DM11" s="1001"/>
      <c r="DN11" s="1001"/>
      <c r="DO11" s="1001"/>
      <c r="DP11" s="1002"/>
      <c r="DQ11" s="1006">
        <v>193646</v>
      </c>
      <c r="DR11" s="1001"/>
      <c r="DS11" s="1001"/>
      <c r="DT11" s="1001"/>
      <c r="DU11" s="1001"/>
      <c r="DV11" s="1001"/>
      <c r="DW11" s="1001"/>
      <c r="DX11" s="1001"/>
      <c r="DY11" s="1001"/>
      <c r="DZ11" s="1001"/>
      <c r="EA11" s="1001"/>
      <c r="EB11" s="1001"/>
      <c r="EC11" s="1037"/>
    </row>
    <row r="12" spans="2:143" ht="11.25" customHeight="1" x14ac:dyDescent="0.15">
      <c r="B12" s="997" t="s">
        <v>239</v>
      </c>
      <c r="C12" s="998"/>
      <c r="D12" s="998"/>
      <c r="E12" s="998"/>
      <c r="F12" s="998"/>
      <c r="G12" s="998"/>
      <c r="H12" s="998"/>
      <c r="I12" s="998"/>
      <c r="J12" s="998"/>
      <c r="K12" s="998"/>
      <c r="L12" s="998"/>
      <c r="M12" s="998"/>
      <c r="N12" s="998"/>
      <c r="O12" s="998"/>
      <c r="P12" s="998"/>
      <c r="Q12" s="999"/>
      <c r="R12" s="1000" t="s">
        <v>122</v>
      </c>
      <c r="S12" s="1001"/>
      <c r="T12" s="1001"/>
      <c r="U12" s="1001"/>
      <c r="V12" s="1001"/>
      <c r="W12" s="1001"/>
      <c r="X12" s="1001"/>
      <c r="Y12" s="1002"/>
      <c r="Z12" s="1038" t="s">
        <v>122</v>
      </c>
      <c r="AA12" s="1038"/>
      <c r="AB12" s="1038"/>
      <c r="AC12" s="1038"/>
      <c r="AD12" s="1039" t="s">
        <v>122</v>
      </c>
      <c r="AE12" s="1039"/>
      <c r="AF12" s="1039"/>
      <c r="AG12" s="1039"/>
      <c r="AH12" s="1039"/>
      <c r="AI12" s="1039"/>
      <c r="AJ12" s="1039"/>
      <c r="AK12" s="1039"/>
      <c r="AL12" s="1003" t="s">
        <v>122</v>
      </c>
      <c r="AM12" s="1004"/>
      <c r="AN12" s="1004"/>
      <c r="AO12" s="1040"/>
      <c r="AP12" s="997" t="s">
        <v>240</v>
      </c>
      <c r="AQ12" s="998"/>
      <c r="AR12" s="998"/>
      <c r="AS12" s="998"/>
      <c r="AT12" s="998"/>
      <c r="AU12" s="998"/>
      <c r="AV12" s="998"/>
      <c r="AW12" s="998"/>
      <c r="AX12" s="998"/>
      <c r="AY12" s="998"/>
      <c r="AZ12" s="998"/>
      <c r="BA12" s="998"/>
      <c r="BB12" s="998"/>
      <c r="BC12" s="998"/>
      <c r="BD12" s="998"/>
      <c r="BE12" s="998"/>
      <c r="BF12" s="999"/>
      <c r="BG12" s="1000">
        <v>807222</v>
      </c>
      <c r="BH12" s="1001"/>
      <c r="BI12" s="1001"/>
      <c r="BJ12" s="1001"/>
      <c r="BK12" s="1001"/>
      <c r="BL12" s="1001"/>
      <c r="BM12" s="1001"/>
      <c r="BN12" s="1002"/>
      <c r="BO12" s="1038">
        <v>56.7</v>
      </c>
      <c r="BP12" s="1038"/>
      <c r="BQ12" s="1038"/>
      <c r="BR12" s="1038"/>
      <c r="BS12" s="1039" t="s">
        <v>122</v>
      </c>
      <c r="BT12" s="1039"/>
      <c r="BU12" s="1039"/>
      <c r="BV12" s="1039"/>
      <c r="BW12" s="1039"/>
      <c r="BX12" s="1039"/>
      <c r="BY12" s="1039"/>
      <c r="BZ12" s="1039"/>
      <c r="CA12" s="1039"/>
      <c r="CB12" s="1079"/>
      <c r="CD12" s="997" t="s">
        <v>241</v>
      </c>
      <c r="CE12" s="998"/>
      <c r="CF12" s="998"/>
      <c r="CG12" s="998"/>
      <c r="CH12" s="998"/>
      <c r="CI12" s="998"/>
      <c r="CJ12" s="998"/>
      <c r="CK12" s="998"/>
      <c r="CL12" s="998"/>
      <c r="CM12" s="998"/>
      <c r="CN12" s="998"/>
      <c r="CO12" s="998"/>
      <c r="CP12" s="998"/>
      <c r="CQ12" s="999"/>
      <c r="CR12" s="1000">
        <v>82718</v>
      </c>
      <c r="CS12" s="1001"/>
      <c r="CT12" s="1001"/>
      <c r="CU12" s="1001"/>
      <c r="CV12" s="1001"/>
      <c r="CW12" s="1001"/>
      <c r="CX12" s="1001"/>
      <c r="CY12" s="1002"/>
      <c r="CZ12" s="1038">
        <v>1.3</v>
      </c>
      <c r="DA12" s="1038"/>
      <c r="DB12" s="1038"/>
      <c r="DC12" s="1038"/>
      <c r="DD12" s="1006" t="s">
        <v>122</v>
      </c>
      <c r="DE12" s="1001"/>
      <c r="DF12" s="1001"/>
      <c r="DG12" s="1001"/>
      <c r="DH12" s="1001"/>
      <c r="DI12" s="1001"/>
      <c r="DJ12" s="1001"/>
      <c r="DK12" s="1001"/>
      <c r="DL12" s="1001"/>
      <c r="DM12" s="1001"/>
      <c r="DN12" s="1001"/>
      <c r="DO12" s="1001"/>
      <c r="DP12" s="1002"/>
      <c r="DQ12" s="1006">
        <v>45873</v>
      </c>
      <c r="DR12" s="1001"/>
      <c r="DS12" s="1001"/>
      <c r="DT12" s="1001"/>
      <c r="DU12" s="1001"/>
      <c r="DV12" s="1001"/>
      <c r="DW12" s="1001"/>
      <c r="DX12" s="1001"/>
      <c r="DY12" s="1001"/>
      <c r="DZ12" s="1001"/>
      <c r="EA12" s="1001"/>
      <c r="EB12" s="1001"/>
      <c r="EC12" s="1037"/>
    </row>
    <row r="13" spans="2:143" ht="11.25" customHeight="1" x14ac:dyDescent="0.15">
      <c r="B13" s="997" t="s">
        <v>242</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243</v>
      </c>
      <c r="AQ13" s="998"/>
      <c r="AR13" s="998"/>
      <c r="AS13" s="998"/>
      <c r="AT13" s="998"/>
      <c r="AU13" s="998"/>
      <c r="AV13" s="998"/>
      <c r="AW13" s="998"/>
      <c r="AX13" s="998"/>
      <c r="AY13" s="998"/>
      <c r="AZ13" s="998"/>
      <c r="BA13" s="998"/>
      <c r="BB13" s="998"/>
      <c r="BC13" s="998"/>
      <c r="BD13" s="998"/>
      <c r="BE13" s="998"/>
      <c r="BF13" s="999"/>
      <c r="BG13" s="1000">
        <v>806730</v>
      </c>
      <c r="BH13" s="1001"/>
      <c r="BI13" s="1001"/>
      <c r="BJ13" s="1001"/>
      <c r="BK13" s="1001"/>
      <c r="BL13" s="1001"/>
      <c r="BM13" s="1001"/>
      <c r="BN13" s="1002"/>
      <c r="BO13" s="1038">
        <v>56.7</v>
      </c>
      <c r="BP13" s="1038"/>
      <c r="BQ13" s="1038"/>
      <c r="BR13" s="1038"/>
      <c r="BS13" s="1039" t="s">
        <v>122</v>
      </c>
      <c r="BT13" s="1039"/>
      <c r="BU13" s="1039"/>
      <c r="BV13" s="1039"/>
      <c r="BW13" s="1039"/>
      <c r="BX13" s="1039"/>
      <c r="BY13" s="1039"/>
      <c r="BZ13" s="1039"/>
      <c r="CA13" s="1039"/>
      <c r="CB13" s="1079"/>
      <c r="CD13" s="997" t="s">
        <v>244</v>
      </c>
      <c r="CE13" s="998"/>
      <c r="CF13" s="998"/>
      <c r="CG13" s="998"/>
      <c r="CH13" s="998"/>
      <c r="CI13" s="998"/>
      <c r="CJ13" s="998"/>
      <c r="CK13" s="998"/>
      <c r="CL13" s="998"/>
      <c r="CM13" s="998"/>
      <c r="CN13" s="998"/>
      <c r="CO13" s="998"/>
      <c r="CP13" s="998"/>
      <c r="CQ13" s="999"/>
      <c r="CR13" s="1000">
        <v>575495</v>
      </c>
      <c r="CS13" s="1001"/>
      <c r="CT13" s="1001"/>
      <c r="CU13" s="1001"/>
      <c r="CV13" s="1001"/>
      <c r="CW13" s="1001"/>
      <c r="CX13" s="1001"/>
      <c r="CY13" s="1002"/>
      <c r="CZ13" s="1038">
        <v>9</v>
      </c>
      <c r="DA13" s="1038"/>
      <c r="DB13" s="1038"/>
      <c r="DC13" s="1038"/>
      <c r="DD13" s="1006">
        <v>202564</v>
      </c>
      <c r="DE13" s="1001"/>
      <c r="DF13" s="1001"/>
      <c r="DG13" s="1001"/>
      <c r="DH13" s="1001"/>
      <c r="DI13" s="1001"/>
      <c r="DJ13" s="1001"/>
      <c r="DK13" s="1001"/>
      <c r="DL13" s="1001"/>
      <c r="DM13" s="1001"/>
      <c r="DN13" s="1001"/>
      <c r="DO13" s="1001"/>
      <c r="DP13" s="1002"/>
      <c r="DQ13" s="1006">
        <v>413989</v>
      </c>
      <c r="DR13" s="1001"/>
      <c r="DS13" s="1001"/>
      <c r="DT13" s="1001"/>
      <c r="DU13" s="1001"/>
      <c r="DV13" s="1001"/>
      <c r="DW13" s="1001"/>
      <c r="DX13" s="1001"/>
      <c r="DY13" s="1001"/>
      <c r="DZ13" s="1001"/>
      <c r="EA13" s="1001"/>
      <c r="EB13" s="1001"/>
      <c r="EC13" s="1037"/>
    </row>
    <row r="14" spans="2:143" ht="11.25" customHeight="1" x14ac:dyDescent="0.15">
      <c r="B14" s="997" t="s">
        <v>245</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246</v>
      </c>
      <c r="AQ14" s="998"/>
      <c r="AR14" s="998"/>
      <c r="AS14" s="998"/>
      <c r="AT14" s="998"/>
      <c r="AU14" s="998"/>
      <c r="AV14" s="998"/>
      <c r="AW14" s="998"/>
      <c r="AX14" s="998"/>
      <c r="AY14" s="998"/>
      <c r="AZ14" s="998"/>
      <c r="BA14" s="998"/>
      <c r="BB14" s="998"/>
      <c r="BC14" s="998"/>
      <c r="BD14" s="998"/>
      <c r="BE14" s="998"/>
      <c r="BF14" s="999"/>
      <c r="BG14" s="1000">
        <v>49872</v>
      </c>
      <c r="BH14" s="1001"/>
      <c r="BI14" s="1001"/>
      <c r="BJ14" s="1001"/>
      <c r="BK14" s="1001"/>
      <c r="BL14" s="1001"/>
      <c r="BM14" s="1001"/>
      <c r="BN14" s="1002"/>
      <c r="BO14" s="1038">
        <v>3.5</v>
      </c>
      <c r="BP14" s="1038"/>
      <c r="BQ14" s="1038"/>
      <c r="BR14" s="1038"/>
      <c r="BS14" s="1039" t="s">
        <v>122</v>
      </c>
      <c r="BT14" s="1039"/>
      <c r="BU14" s="1039"/>
      <c r="BV14" s="1039"/>
      <c r="BW14" s="1039"/>
      <c r="BX14" s="1039"/>
      <c r="BY14" s="1039"/>
      <c r="BZ14" s="1039"/>
      <c r="CA14" s="1039"/>
      <c r="CB14" s="1079"/>
      <c r="CD14" s="997" t="s">
        <v>247</v>
      </c>
      <c r="CE14" s="998"/>
      <c r="CF14" s="998"/>
      <c r="CG14" s="998"/>
      <c r="CH14" s="998"/>
      <c r="CI14" s="998"/>
      <c r="CJ14" s="998"/>
      <c r="CK14" s="998"/>
      <c r="CL14" s="998"/>
      <c r="CM14" s="998"/>
      <c r="CN14" s="998"/>
      <c r="CO14" s="998"/>
      <c r="CP14" s="998"/>
      <c r="CQ14" s="999"/>
      <c r="CR14" s="1000">
        <v>311938</v>
      </c>
      <c r="CS14" s="1001"/>
      <c r="CT14" s="1001"/>
      <c r="CU14" s="1001"/>
      <c r="CV14" s="1001"/>
      <c r="CW14" s="1001"/>
      <c r="CX14" s="1001"/>
      <c r="CY14" s="1002"/>
      <c r="CZ14" s="1038">
        <v>4.9000000000000004</v>
      </c>
      <c r="DA14" s="1038"/>
      <c r="DB14" s="1038"/>
      <c r="DC14" s="1038"/>
      <c r="DD14" s="1006">
        <v>12399</v>
      </c>
      <c r="DE14" s="1001"/>
      <c r="DF14" s="1001"/>
      <c r="DG14" s="1001"/>
      <c r="DH14" s="1001"/>
      <c r="DI14" s="1001"/>
      <c r="DJ14" s="1001"/>
      <c r="DK14" s="1001"/>
      <c r="DL14" s="1001"/>
      <c r="DM14" s="1001"/>
      <c r="DN14" s="1001"/>
      <c r="DO14" s="1001"/>
      <c r="DP14" s="1002"/>
      <c r="DQ14" s="1006">
        <v>301041</v>
      </c>
      <c r="DR14" s="1001"/>
      <c r="DS14" s="1001"/>
      <c r="DT14" s="1001"/>
      <c r="DU14" s="1001"/>
      <c r="DV14" s="1001"/>
      <c r="DW14" s="1001"/>
      <c r="DX14" s="1001"/>
      <c r="DY14" s="1001"/>
      <c r="DZ14" s="1001"/>
      <c r="EA14" s="1001"/>
      <c r="EB14" s="1001"/>
      <c r="EC14" s="1037"/>
    </row>
    <row r="15" spans="2:143" ht="11.25" customHeight="1" x14ac:dyDescent="0.15">
      <c r="B15" s="997" t="s">
        <v>248</v>
      </c>
      <c r="C15" s="998"/>
      <c r="D15" s="998"/>
      <c r="E15" s="998"/>
      <c r="F15" s="998"/>
      <c r="G15" s="998"/>
      <c r="H15" s="998"/>
      <c r="I15" s="998"/>
      <c r="J15" s="998"/>
      <c r="K15" s="998"/>
      <c r="L15" s="998"/>
      <c r="M15" s="998"/>
      <c r="N15" s="998"/>
      <c r="O15" s="998"/>
      <c r="P15" s="998"/>
      <c r="Q15" s="999"/>
      <c r="R15" s="1000">
        <v>5869</v>
      </c>
      <c r="S15" s="1001"/>
      <c r="T15" s="1001"/>
      <c r="U15" s="1001"/>
      <c r="V15" s="1001"/>
      <c r="W15" s="1001"/>
      <c r="X15" s="1001"/>
      <c r="Y15" s="1002"/>
      <c r="Z15" s="1038">
        <v>0.1</v>
      </c>
      <c r="AA15" s="1038"/>
      <c r="AB15" s="1038"/>
      <c r="AC15" s="1038"/>
      <c r="AD15" s="1039">
        <v>5869</v>
      </c>
      <c r="AE15" s="1039"/>
      <c r="AF15" s="1039"/>
      <c r="AG15" s="1039"/>
      <c r="AH15" s="1039"/>
      <c r="AI15" s="1039"/>
      <c r="AJ15" s="1039"/>
      <c r="AK15" s="1039"/>
      <c r="AL15" s="1003">
        <v>0.1</v>
      </c>
      <c r="AM15" s="1004"/>
      <c r="AN15" s="1004"/>
      <c r="AO15" s="1040"/>
      <c r="AP15" s="997" t="s">
        <v>249</v>
      </c>
      <c r="AQ15" s="998"/>
      <c r="AR15" s="998"/>
      <c r="AS15" s="998"/>
      <c r="AT15" s="998"/>
      <c r="AU15" s="998"/>
      <c r="AV15" s="998"/>
      <c r="AW15" s="998"/>
      <c r="AX15" s="998"/>
      <c r="AY15" s="998"/>
      <c r="AZ15" s="998"/>
      <c r="BA15" s="998"/>
      <c r="BB15" s="998"/>
      <c r="BC15" s="998"/>
      <c r="BD15" s="998"/>
      <c r="BE15" s="998"/>
      <c r="BF15" s="999"/>
      <c r="BG15" s="1000">
        <v>70050</v>
      </c>
      <c r="BH15" s="1001"/>
      <c r="BI15" s="1001"/>
      <c r="BJ15" s="1001"/>
      <c r="BK15" s="1001"/>
      <c r="BL15" s="1001"/>
      <c r="BM15" s="1001"/>
      <c r="BN15" s="1002"/>
      <c r="BO15" s="1038">
        <v>4.9000000000000004</v>
      </c>
      <c r="BP15" s="1038"/>
      <c r="BQ15" s="1038"/>
      <c r="BR15" s="1038"/>
      <c r="BS15" s="1039" t="s">
        <v>122</v>
      </c>
      <c r="BT15" s="1039"/>
      <c r="BU15" s="1039"/>
      <c r="BV15" s="1039"/>
      <c r="BW15" s="1039"/>
      <c r="BX15" s="1039"/>
      <c r="BY15" s="1039"/>
      <c r="BZ15" s="1039"/>
      <c r="CA15" s="1039"/>
      <c r="CB15" s="1079"/>
      <c r="CD15" s="997" t="s">
        <v>250</v>
      </c>
      <c r="CE15" s="998"/>
      <c r="CF15" s="998"/>
      <c r="CG15" s="998"/>
      <c r="CH15" s="998"/>
      <c r="CI15" s="998"/>
      <c r="CJ15" s="998"/>
      <c r="CK15" s="998"/>
      <c r="CL15" s="998"/>
      <c r="CM15" s="998"/>
      <c r="CN15" s="998"/>
      <c r="CO15" s="998"/>
      <c r="CP15" s="998"/>
      <c r="CQ15" s="999"/>
      <c r="CR15" s="1000">
        <v>1344560</v>
      </c>
      <c r="CS15" s="1001"/>
      <c r="CT15" s="1001"/>
      <c r="CU15" s="1001"/>
      <c r="CV15" s="1001"/>
      <c r="CW15" s="1001"/>
      <c r="CX15" s="1001"/>
      <c r="CY15" s="1002"/>
      <c r="CZ15" s="1038">
        <v>21.1</v>
      </c>
      <c r="DA15" s="1038"/>
      <c r="DB15" s="1038"/>
      <c r="DC15" s="1038"/>
      <c r="DD15" s="1006">
        <v>501426</v>
      </c>
      <c r="DE15" s="1001"/>
      <c r="DF15" s="1001"/>
      <c r="DG15" s="1001"/>
      <c r="DH15" s="1001"/>
      <c r="DI15" s="1001"/>
      <c r="DJ15" s="1001"/>
      <c r="DK15" s="1001"/>
      <c r="DL15" s="1001"/>
      <c r="DM15" s="1001"/>
      <c r="DN15" s="1001"/>
      <c r="DO15" s="1001"/>
      <c r="DP15" s="1002"/>
      <c r="DQ15" s="1006">
        <v>785759</v>
      </c>
      <c r="DR15" s="1001"/>
      <c r="DS15" s="1001"/>
      <c r="DT15" s="1001"/>
      <c r="DU15" s="1001"/>
      <c r="DV15" s="1001"/>
      <c r="DW15" s="1001"/>
      <c r="DX15" s="1001"/>
      <c r="DY15" s="1001"/>
      <c r="DZ15" s="1001"/>
      <c r="EA15" s="1001"/>
      <c r="EB15" s="1001"/>
      <c r="EC15" s="1037"/>
    </row>
    <row r="16" spans="2:143" ht="11.25" customHeight="1" x14ac:dyDescent="0.15">
      <c r="B16" s="997" t="s">
        <v>251</v>
      </c>
      <c r="C16" s="998"/>
      <c r="D16" s="998"/>
      <c r="E16" s="998"/>
      <c r="F16" s="998"/>
      <c r="G16" s="998"/>
      <c r="H16" s="998"/>
      <c r="I16" s="998"/>
      <c r="J16" s="998"/>
      <c r="K16" s="998"/>
      <c r="L16" s="998"/>
      <c r="M16" s="998"/>
      <c r="N16" s="998"/>
      <c r="O16" s="998"/>
      <c r="P16" s="998"/>
      <c r="Q16" s="999"/>
      <c r="R16" s="1000">
        <v>30112</v>
      </c>
      <c r="S16" s="1001"/>
      <c r="T16" s="1001"/>
      <c r="U16" s="1001"/>
      <c r="V16" s="1001"/>
      <c r="W16" s="1001"/>
      <c r="X16" s="1001"/>
      <c r="Y16" s="1002"/>
      <c r="Z16" s="1038">
        <v>0.5</v>
      </c>
      <c r="AA16" s="1038"/>
      <c r="AB16" s="1038"/>
      <c r="AC16" s="1038"/>
      <c r="AD16" s="1039">
        <v>30112</v>
      </c>
      <c r="AE16" s="1039"/>
      <c r="AF16" s="1039"/>
      <c r="AG16" s="1039"/>
      <c r="AH16" s="1039"/>
      <c r="AI16" s="1039"/>
      <c r="AJ16" s="1039"/>
      <c r="AK16" s="1039"/>
      <c r="AL16" s="1003">
        <v>0.8</v>
      </c>
      <c r="AM16" s="1004"/>
      <c r="AN16" s="1004"/>
      <c r="AO16" s="1040"/>
      <c r="AP16" s="997" t="s">
        <v>252</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9"/>
      <c r="CD16" s="997" t="s">
        <v>253</v>
      </c>
      <c r="CE16" s="998"/>
      <c r="CF16" s="998"/>
      <c r="CG16" s="998"/>
      <c r="CH16" s="998"/>
      <c r="CI16" s="998"/>
      <c r="CJ16" s="998"/>
      <c r="CK16" s="998"/>
      <c r="CL16" s="998"/>
      <c r="CM16" s="998"/>
      <c r="CN16" s="998"/>
      <c r="CO16" s="998"/>
      <c r="CP16" s="998"/>
      <c r="CQ16" s="999"/>
      <c r="CR16" s="1000" t="s">
        <v>122</v>
      </c>
      <c r="CS16" s="1001"/>
      <c r="CT16" s="1001"/>
      <c r="CU16" s="1001"/>
      <c r="CV16" s="1001"/>
      <c r="CW16" s="1001"/>
      <c r="CX16" s="1001"/>
      <c r="CY16" s="1002"/>
      <c r="CZ16" s="1038" t="s">
        <v>122</v>
      </c>
      <c r="DA16" s="1038"/>
      <c r="DB16" s="1038"/>
      <c r="DC16" s="1038"/>
      <c r="DD16" s="1006" t="s">
        <v>122</v>
      </c>
      <c r="DE16" s="1001"/>
      <c r="DF16" s="1001"/>
      <c r="DG16" s="1001"/>
      <c r="DH16" s="1001"/>
      <c r="DI16" s="1001"/>
      <c r="DJ16" s="1001"/>
      <c r="DK16" s="1001"/>
      <c r="DL16" s="1001"/>
      <c r="DM16" s="1001"/>
      <c r="DN16" s="1001"/>
      <c r="DO16" s="1001"/>
      <c r="DP16" s="1002"/>
      <c r="DQ16" s="1006" t="s">
        <v>122</v>
      </c>
      <c r="DR16" s="1001"/>
      <c r="DS16" s="1001"/>
      <c r="DT16" s="1001"/>
      <c r="DU16" s="1001"/>
      <c r="DV16" s="1001"/>
      <c r="DW16" s="1001"/>
      <c r="DX16" s="1001"/>
      <c r="DY16" s="1001"/>
      <c r="DZ16" s="1001"/>
      <c r="EA16" s="1001"/>
      <c r="EB16" s="1001"/>
      <c r="EC16" s="1037"/>
    </row>
    <row r="17" spans="2:133" ht="11.25" customHeight="1" x14ac:dyDescent="0.15">
      <c r="B17" s="997" t="s">
        <v>254</v>
      </c>
      <c r="C17" s="998"/>
      <c r="D17" s="998"/>
      <c r="E17" s="998"/>
      <c r="F17" s="998"/>
      <c r="G17" s="998"/>
      <c r="H17" s="998"/>
      <c r="I17" s="998"/>
      <c r="J17" s="998"/>
      <c r="K17" s="998"/>
      <c r="L17" s="998"/>
      <c r="M17" s="998"/>
      <c r="N17" s="998"/>
      <c r="O17" s="998"/>
      <c r="P17" s="998"/>
      <c r="Q17" s="999"/>
      <c r="R17" s="1000">
        <v>56663</v>
      </c>
      <c r="S17" s="1001"/>
      <c r="T17" s="1001"/>
      <c r="U17" s="1001"/>
      <c r="V17" s="1001"/>
      <c r="W17" s="1001"/>
      <c r="X17" s="1001"/>
      <c r="Y17" s="1002"/>
      <c r="Z17" s="1038">
        <v>0.9</v>
      </c>
      <c r="AA17" s="1038"/>
      <c r="AB17" s="1038"/>
      <c r="AC17" s="1038"/>
      <c r="AD17" s="1039">
        <v>56663</v>
      </c>
      <c r="AE17" s="1039"/>
      <c r="AF17" s="1039"/>
      <c r="AG17" s="1039"/>
      <c r="AH17" s="1039"/>
      <c r="AI17" s="1039"/>
      <c r="AJ17" s="1039"/>
      <c r="AK17" s="1039"/>
      <c r="AL17" s="1003">
        <v>1.4</v>
      </c>
      <c r="AM17" s="1004"/>
      <c r="AN17" s="1004"/>
      <c r="AO17" s="1040"/>
      <c r="AP17" s="997" t="s">
        <v>255</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256</v>
      </c>
      <c r="CE17" s="998"/>
      <c r="CF17" s="998"/>
      <c r="CG17" s="998"/>
      <c r="CH17" s="998"/>
      <c r="CI17" s="998"/>
      <c r="CJ17" s="998"/>
      <c r="CK17" s="998"/>
      <c r="CL17" s="998"/>
      <c r="CM17" s="998"/>
      <c r="CN17" s="998"/>
      <c r="CO17" s="998"/>
      <c r="CP17" s="998"/>
      <c r="CQ17" s="999"/>
      <c r="CR17" s="1000">
        <v>442706</v>
      </c>
      <c r="CS17" s="1001"/>
      <c r="CT17" s="1001"/>
      <c r="CU17" s="1001"/>
      <c r="CV17" s="1001"/>
      <c r="CW17" s="1001"/>
      <c r="CX17" s="1001"/>
      <c r="CY17" s="1002"/>
      <c r="CZ17" s="1038">
        <v>6.9</v>
      </c>
      <c r="DA17" s="1038"/>
      <c r="DB17" s="1038"/>
      <c r="DC17" s="1038"/>
      <c r="DD17" s="1006" t="s">
        <v>122</v>
      </c>
      <c r="DE17" s="1001"/>
      <c r="DF17" s="1001"/>
      <c r="DG17" s="1001"/>
      <c r="DH17" s="1001"/>
      <c r="DI17" s="1001"/>
      <c r="DJ17" s="1001"/>
      <c r="DK17" s="1001"/>
      <c r="DL17" s="1001"/>
      <c r="DM17" s="1001"/>
      <c r="DN17" s="1001"/>
      <c r="DO17" s="1001"/>
      <c r="DP17" s="1002"/>
      <c r="DQ17" s="1006">
        <v>420986</v>
      </c>
      <c r="DR17" s="1001"/>
      <c r="DS17" s="1001"/>
      <c r="DT17" s="1001"/>
      <c r="DU17" s="1001"/>
      <c r="DV17" s="1001"/>
      <c r="DW17" s="1001"/>
      <c r="DX17" s="1001"/>
      <c r="DY17" s="1001"/>
      <c r="DZ17" s="1001"/>
      <c r="EA17" s="1001"/>
      <c r="EB17" s="1001"/>
      <c r="EC17" s="1037"/>
    </row>
    <row r="18" spans="2:133" ht="11.25" customHeight="1" x14ac:dyDescent="0.15">
      <c r="B18" s="997" t="s">
        <v>257</v>
      </c>
      <c r="C18" s="998"/>
      <c r="D18" s="998"/>
      <c r="E18" s="998"/>
      <c r="F18" s="998"/>
      <c r="G18" s="998"/>
      <c r="H18" s="998"/>
      <c r="I18" s="998"/>
      <c r="J18" s="998"/>
      <c r="K18" s="998"/>
      <c r="L18" s="998"/>
      <c r="M18" s="998"/>
      <c r="N18" s="998"/>
      <c r="O18" s="998"/>
      <c r="P18" s="998"/>
      <c r="Q18" s="999"/>
      <c r="R18" s="1000">
        <v>11230</v>
      </c>
      <c r="S18" s="1001"/>
      <c r="T18" s="1001"/>
      <c r="U18" s="1001"/>
      <c r="V18" s="1001"/>
      <c r="W18" s="1001"/>
      <c r="X18" s="1001"/>
      <c r="Y18" s="1002"/>
      <c r="Z18" s="1038">
        <v>0.2</v>
      </c>
      <c r="AA18" s="1038"/>
      <c r="AB18" s="1038"/>
      <c r="AC18" s="1038"/>
      <c r="AD18" s="1039">
        <v>11230</v>
      </c>
      <c r="AE18" s="1039"/>
      <c r="AF18" s="1039"/>
      <c r="AG18" s="1039"/>
      <c r="AH18" s="1039"/>
      <c r="AI18" s="1039"/>
      <c r="AJ18" s="1039"/>
      <c r="AK18" s="1039"/>
      <c r="AL18" s="1003">
        <v>0.3</v>
      </c>
      <c r="AM18" s="1004"/>
      <c r="AN18" s="1004"/>
      <c r="AO18" s="1040"/>
      <c r="AP18" s="997" t="s">
        <v>258</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259</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15">
      <c r="B19" s="997" t="s">
        <v>260</v>
      </c>
      <c r="C19" s="998"/>
      <c r="D19" s="998"/>
      <c r="E19" s="998"/>
      <c r="F19" s="998"/>
      <c r="G19" s="998"/>
      <c r="H19" s="998"/>
      <c r="I19" s="998"/>
      <c r="J19" s="998"/>
      <c r="K19" s="998"/>
      <c r="L19" s="998"/>
      <c r="M19" s="998"/>
      <c r="N19" s="998"/>
      <c r="O19" s="998"/>
      <c r="P19" s="998"/>
      <c r="Q19" s="999"/>
      <c r="R19" s="1000">
        <v>45330</v>
      </c>
      <c r="S19" s="1001"/>
      <c r="T19" s="1001"/>
      <c r="U19" s="1001"/>
      <c r="V19" s="1001"/>
      <c r="W19" s="1001"/>
      <c r="X19" s="1001"/>
      <c r="Y19" s="1002"/>
      <c r="Z19" s="1038">
        <v>0.7</v>
      </c>
      <c r="AA19" s="1038"/>
      <c r="AB19" s="1038"/>
      <c r="AC19" s="1038"/>
      <c r="AD19" s="1039">
        <v>45330</v>
      </c>
      <c r="AE19" s="1039"/>
      <c r="AF19" s="1039"/>
      <c r="AG19" s="1039"/>
      <c r="AH19" s="1039"/>
      <c r="AI19" s="1039"/>
      <c r="AJ19" s="1039"/>
      <c r="AK19" s="1039"/>
      <c r="AL19" s="1003">
        <v>1.2</v>
      </c>
      <c r="AM19" s="1004"/>
      <c r="AN19" s="1004"/>
      <c r="AO19" s="1040"/>
      <c r="AP19" s="997" t="s">
        <v>261</v>
      </c>
      <c r="AQ19" s="998"/>
      <c r="AR19" s="998"/>
      <c r="AS19" s="998"/>
      <c r="AT19" s="998"/>
      <c r="AU19" s="998"/>
      <c r="AV19" s="998"/>
      <c r="AW19" s="998"/>
      <c r="AX19" s="998"/>
      <c r="AY19" s="998"/>
      <c r="AZ19" s="998"/>
      <c r="BA19" s="998"/>
      <c r="BB19" s="998"/>
      <c r="BC19" s="998"/>
      <c r="BD19" s="998"/>
      <c r="BE19" s="998"/>
      <c r="BF19" s="999"/>
      <c r="BG19" s="1000" t="s">
        <v>122</v>
      </c>
      <c r="BH19" s="1001"/>
      <c r="BI19" s="1001"/>
      <c r="BJ19" s="1001"/>
      <c r="BK19" s="1001"/>
      <c r="BL19" s="1001"/>
      <c r="BM19" s="1001"/>
      <c r="BN19" s="1002"/>
      <c r="BO19" s="1038" t="s">
        <v>122</v>
      </c>
      <c r="BP19" s="1038"/>
      <c r="BQ19" s="1038"/>
      <c r="BR19" s="1038"/>
      <c r="BS19" s="1039" t="s">
        <v>122</v>
      </c>
      <c r="BT19" s="1039"/>
      <c r="BU19" s="1039"/>
      <c r="BV19" s="1039"/>
      <c r="BW19" s="1039"/>
      <c r="BX19" s="1039"/>
      <c r="BY19" s="1039"/>
      <c r="BZ19" s="1039"/>
      <c r="CA19" s="1039"/>
      <c r="CB19" s="1079"/>
      <c r="CD19" s="997" t="s">
        <v>262</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15">
      <c r="B20" s="1067" t="s">
        <v>263</v>
      </c>
      <c r="C20" s="1068"/>
      <c r="D20" s="1068"/>
      <c r="E20" s="1068"/>
      <c r="F20" s="1068"/>
      <c r="G20" s="1068"/>
      <c r="H20" s="1068"/>
      <c r="I20" s="1068"/>
      <c r="J20" s="1068"/>
      <c r="K20" s="1068"/>
      <c r="L20" s="1068"/>
      <c r="M20" s="1068"/>
      <c r="N20" s="1068"/>
      <c r="O20" s="1068"/>
      <c r="P20" s="1068"/>
      <c r="Q20" s="1069"/>
      <c r="R20" s="1000">
        <v>103</v>
      </c>
      <c r="S20" s="1001"/>
      <c r="T20" s="1001"/>
      <c r="U20" s="1001"/>
      <c r="V20" s="1001"/>
      <c r="W20" s="1001"/>
      <c r="X20" s="1001"/>
      <c r="Y20" s="1002"/>
      <c r="Z20" s="1038">
        <v>0</v>
      </c>
      <c r="AA20" s="1038"/>
      <c r="AB20" s="1038"/>
      <c r="AC20" s="1038"/>
      <c r="AD20" s="1039">
        <v>103</v>
      </c>
      <c r="AE20" s="1039"/>
      <c r="AF20" s="1039"/>
      <c r="AG20" s="1039"/>
      <c r="AH20" s="1039"/>
      <c r="AI20" s="1039"/>
      <c r="AJ20" s="1039"/>
      <c r="AK20" s="1039"/>
      <c r="AL20" s="1003">
        <v>0</v>
      </c>
      <c r="AM20" s="1004"/>
      <c r="AN20" s="1004"/>
      <c r="AO20" s="1040"/>
      <c r="AP20" s="997" t="s">
        <v>264</v>
      </c>
      <c r="AQ20" s="998"/>
      <c r="AR20" s="998"/>
      <c r="AS20" s="998"/>
      <c r="AT20" s="998"/>
      <c r="AU20" s="998"/>
      <c r="AV20" s="998"/>
      <c r="AW20" s="998"/>
      <c r="AX20" s="998"/>
      <c r="AY20" s="998"/>
      <c r="AZ20" s="998"/>
      <c r="BA20" s="998"/>
      <c r="BB20" s="998"/>
      <c r="BC20" s="998"/>
      <c r="BD20" s="998"/>
      <c r="BE20" s="998"/>
      <c r="BF20" s="999"/>
      <c r="BG20" s="1000" t="s">
        <v>122</v>
      </c>
      <c r="BH20" s="1001"/>
      <c r="BI20" s="1001"/>
      <c r="BJ20" s="1001"/>
      <c r="BK20" s="1001"/>
      <c r="BL20" s="1001"/>
      <c r="BM20" s="1001"/>
      <c r="BN20" s="1002"/>
      <c r="BO20" s="1038" t="s">
        <v>122</v>
      </c>
      <c r="BP20" s="1038"/>
      <c r="BQ20" s="1038"/>
      <c r="BR20" s="1038"/>
      <c r="BS20" s="1039" t="s">
        <v>122</v>
      </c>
      <c r="BT20" s="1039"/>
      <c r="BU20" s="1039"/>
      <c r="BV20" s="1039"/>
      <c r="BW20" s="1039"/>
      <c r="BX20" s="1039"/>
      <c r="BY20" s="1039"/>
      <c r="BZ20" s="1039"/>
      <c r="CA20" s="1039"/>
      <c r="CB20" s="1079"/>
      <c r="CD20" s="997" t="s">
        <v>265</v>
      </c>
      <c r="CE20" s="998"/>
      <c r="CF20" s="998"/>
      <c r="CG20" s="998"/>
      <c r="CH20" s="998"/>
      <c r="CI20" s="998"/>
      <c r="CJ20" s="998"/>
      <c r="CK20" s="998"/>
      <c r="CL20" s="998"/>
      <c r="CM20" s="998"/>
      <c r="CN20" s="998"/>
      <c r="CO20" s="998"/>
      <c r="CP20" s="998"/>
      <c r="CQ20" s="999"/>
      <c r="CR20" s="1000">
        <v>6376830</v>
      </c>
      <c r="CS20" s="1001"/>
      <c r="CT20" s="1001"/>
      <c r="CU20" s="1001"/>
      <c r="CV20" s="1001"/>
      <c r="CW20" s="1001"/>
      <c r="CX20" s="1001"/>
      <c r="CY20" s="1002"/>
      <c r="CZ20" s="1038">
        <v>100</v>
      </c>
      <c r="DA20" s="1038"/>
      <c r="DB20" s="1038"/>
      <c r="DC20" s="1038"/>
      <c r="DD20" s="1006">
        <v>820676</v>
      </c>
      <c r="DE20" s="1001"/>
      <c r="DF20" s="1001"/>
      <c r="DG20" s="1001"/>
      <c r="DH20" s="1001"/>
      <c r="DI20" s="1001"/>
      <c r="DJ20" s="1001"/>
      <c r="DK20" s="1001"/>
      <c r="DL20" s="1001"/>
      <c r="DM20" s="1001"/>
      <c r="DN20" s="1001"/>
      <c r="DO20" s="1001"/>
      <c r="DP20" s="1002"/>
      <c r="DQ20" s="1006">
        <v>4475148</v>
      </c>
      <c r="DR20" s="1001"/>
      <c r="DS20" s="1001"/>
      <c r="DT20" s="1001"/>
      <c r="DU20" s="1001"/>
      <c r="DV20" s="1001"/>
      <c r="DW20" s="1001"/>
      <c r="DX20" s="1001"/>
      <c r="DY20" s="1001"/>
      <c r="DZ20" s="1001"/>
      <c r="EA20" s="1001"/>
      <c r="EB20" s="1001"/>
      <c r="EC20" s="1037"/>
    </row>
    <row r="21" spans="2:133" ht="11.25" customHeight="1" x14ac:dyDescent="0.15">
      <c r="B21" s="997" t="s">
        <v>266</v>
      </c>
      <c r="C21" s="998"/>
      <c r="D21" s="998"/>
      <c r="E21" s="998"/>
      <c r="F21" s="998"/>
      <c r="G21" s="998"/>
      <c r="H21" s="998"/>
      <c r="I21" s="998"/>
      <c r="J21" s="998"/>
      <c r="K21" s="998"/>
      <c r="L21" s="998"/>
      <c r="M21" s="998"/>
      <c r="N21" s="998"/>
      <c r="O21" s="998"/>
      <c r="P21" s="998"/>
      <c r="Q21" s="999"/>
      <c r="R21" s="1000">
        <v>2432758</v>
      </c>
      <c r="S21" s="1001"/>
      <c r="T21" s="1001"/>
      <c r="U21" s="1001"/>
      <c r="V21" s="1001"/>
      <c r="W21" s="1001"/>
      <c r="X21" s="1001"/>
      <c r="Y21" s="1002"/>
      <c r="Z21" s="1038">
        <v>36.6</v>
      </c>
      <c r="AA21" s="1038"/>
      <c r="AB21" s="1038"/>
      <c r="AC21" s="1038"/>
      <c r="AD21" s="1039">
        <v>2021109</v>
      </c>
      <c r="AE21" s="1039"/>
      <c r="AF21" s="1039"/>
      <c r="AG21" s="1039"/>
      <c r="AH21" s="1039"/>
      <c r="AI21" s="1039"/>
      <c r="AJ21" s="1039"/>
      <c r="AK21" s="1039"/>
      <c r="AL21" s="1003">
        <v>51.3</v>
      </c>
      <c r="AM21" s="1004"/>
      <c r="AN21" s="1004"/>
      <c r="AO21" s="1040"/>
      <c r="AP21" s="997" t="s">
        <v>267</v>
      </c>
      <c r="AQ21" s="1077"/>
      <c r="AR21" s="1077"/>
      <c r="AS21" s="1077"/>
      <c r="AT21" s="1077"/>
      <c r="AU21" s="1077"/>
      <c r="AV21" s="1077"/>
      <c r="AW21" s="1077"/>
      <c r="AX21" s="1077"/>
      <c r="AY21" s="1077"/>
      <c r="AZ21" s="1077"/>
      <c r="BA21" s="1077"/>
      <c r="BB21" s="1077"/>
      <c r="BC21" s="1077"/>
      <c r="BD21" s="1077"/>
      <c r="BE21" s="1077"/>
      <c r="BF21" s="1078"/>
      <c r="BG21" s="1000" t="s">
        <v>122</v>
      </c>
      <c r="BH21" s="1001"/>
      <c r="BI21" s="1001"/>
      <c r="BJ21" s="1001"/>
      <c r="BK21" s="1001"/>
      <c r="BL21" s="1001"/>
      <c r="BM21" s="1001"/>
      <c r="BN21" s="1002"/>
      <c r="BO21" s="1038" t="s">
        <v>122</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268</v>
      </c>
      <c r="C22" s="998"/>
      <c r="D22" s="998"/>
      <c r="E22" s="998"/>
      <c r="F22" s="998"/>
      <c r="G22" s="998"/>
      <c r="H22" s="998"/>
      <c r="I22" s="998"/>
      <c r="J22" s="998"/>
      <c r="K22" s="998"/>
      <c r="L22" s="998"/>
      <c r="M22" s="998"/>
      <c r="N22" s="998"/>
      <c r="O22" s="998"/>
      <c r="P22" s="998"/>
      <c r="Q22" s="999"/>
      <c r="R22" s="1000">
        <v>2021109</v>
      </c>
      <c r="S22" s="1001"/>
      <c r="T22" s="1001"/>
      <c r="U22" s="1001"/>
      <c r="V22" s="1001"/>
      <c r="W22" s="1001"/>
      <c r="X22" s="1001"/>
      <c r="Y22" s="1002"/>
      <c r="Z22" s="1038">
        <v>30.4</v>
      </c>
      <c r="AA22" s="1038"/>
      <c r="AB22" s="1038"/>
      <c r="AC22" s="1038"/>
      <c r="AD22" s="1039">
        <v>2021109</v>
      </c>
      <c r="AE22" s="1039"/>
      <c r="AF22" s="1039"/>
      <c r="AG22" s="1039"/>
      <c r="AH22" s="1039"/>
      <c r="AI22" s="1039"/>
      <c r="AJ22" s="1039"/>
      <c r="AK22" s="1039"/>
      <c r="AL22" s="1003">
        <v>51.3</v>
      </c>
      <c r="AM22" s="1004"/>
      <c r="AN22" s="1004"/>
      <c r="AO22" s="1040"/>
      <c r="AP22" s="997" t="s">
        <v>269</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270</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271</v>
      </c>
      <c r="C23" s="998"/>
      <c r="D23" s="998"/>
      <c r="E23" s="998"/>
      <c r="F23" s="998"/>
      <c r="G23" s="998"/>
      <c r="H23" s="998"/>
      <c r="I23" s="998"/>
      <c r="J23" s="998"/>
      <c r="K23" s="998"/>
      <c r="L23" s="998"/>
      <c r="M23" s="998"/>
      <c r="N23" s="998"/>
      <c r="O23" s="998"/>
      <c r="P23" s="998"/>
      <c r="Q23" s="999"/>
      <c r="R23" s="1000">
        <v>256355</v>
      </c>
      <c r="S23" s="1001"/>
      <c r="T23" s="1001"/>
      <c r="U23" s="1001"/>
      <c r="V23" s="1001"/>
      <c r="W23" s="1001"/>
      <c r="X23" s="1001"/>
      <c r="Y23" s="1002"/>
      <c r="Z23" s="1038">
        <v>3.9</v>
      </c>
      <c r="AA23" s="1038"/>
      <c r="AB23" s="1038"/>
      <c r="AC23" s="1038"/>
      <c r="AD23" s="1039" t="s">
        <v>122</v>
      </c>
      <c r="AE23" s="1039"/>
      <c r="AF23" s="1039"/>
      <c r="AG23" s="1039"/>
      <c r="AH23" s="1039"/>
      <c r="AI23" s="1039"/>
      <c r="AJ23" s="1039"/>
      <c r="AK23" s="1039"/>
      <c r="AL23" s="1003" t="s">
        <v>122</v>
      </c>
      <c r="AM23" s="1004"/>
      <c r="AN23" s="1004"/>
      <c r="AO23" s="1040"/>
      <c r="AP23" s="997" t="s">
        <v>272</v>
      </c>
      <c r="AQ23" s="1077"/>
      <c r="AR23" s="1077"/>
      <c r="AS23" s="1077"/>
      <c r="AT23" s="1077"/>
      <c r="AU23" s="1077"/>
      <c r="AV23" s="1077"/>
      <c r="AW23" s="1077"/>
      <c r="AX23" s="1077"/>
      <c r="AY23" s="1077"/>
      <c r="AZ23" s="1077"/>
      <c r="BA23" s="1077"/>
      <c r="BB23" s="1077"/>
      <c r="BC23" s="1077"/>
      <c r="BD23" s="1077"/>
      <c r="BE23" s="1077"/>
      <c r="BF23" s="1078"/>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9"/>
      <c r="CD23" s="1052" t="s">
        <v>212</v>
      </c>
      <c r="CE23" s="1053"/>
      <c r="CF23" s="1053"/>
      <c r="CG23" s="1053"/>
      <c r="CH23" s="1053"/>
      <c r="CI23" s="1053"/>
      <c r="CJ23" s="1053"/>
      <c r="CK23" s="1053"/>
      <c r="CL23" s="1053"/>
      <c r="CM23" s="1053"/>
      <c r="CN23" s="1053"/>
      <c r="CO23" s="1053"/>
      <c r="CP23" s="1053"/>
      <c r="CQ23" s="1054"/>
      <c r="CR23" s="1052" t="s">
        <v>273</v>
      </c>
      <c r="CS23" s="1053"/>
      <c r="CT23" s="1053"/>
      <c r="CU23" s="1053"/>
      <c r="CV23" s="1053"/>
      <c r="CW23" s="1053"/>
      <c r="CX23" s="1053"/>
      <c r="CY23" s="1054"/>
      <c r="CZ23" s="1052" t="s">
        <v>274</v>
      </c>
      <c r="DA23" s="1053"/>
      <c r="DB23" s="1053"/>
      <c r="DC23" s="1054"/>
      <c r="DD23" s="1052" t="s">
        <v>275</v>
      </c>
      <c r="DE23" s="1053"/>
      <c r="DF23" s="1053"/>
      <c r="DG23" s="1053"/>
      <c r="DH23" s="1053"/>
      <c r="DI23" s="1053"/>
      <c r="DJ23" s="1053"/>
      <c r="DK23" s="1054"/>
      <c r="DL23" s="1090" t="s">
        <v>276</v>
      </c>
      <c r="DM23" s="1091"/>
      <c r="DN23" s="1091"/>
      <c r="DO23" s="1091"/>
      <c r="DP23" s="1091"/>
      <c r="DQ23" s="1091"/>
      <c r="DR23" s="1091"/>
      <c r="DS23" s="1091"/>
      <c r="DT23" s="1091"/>
      <c r="DU23" s="1091"/>
      <c r="DV23" s="1092"/>
      <c r="DW23" s="1052" t="s">
        <v>277</v>
      </c>
      <c r="DX23" s="1053"/>
      <c r="DY23" s="1053"/>
      <c r="DZ23" s="1053"/>
      <c r="EA23" s="1053"/>
      <c r="EB23" s="1053"/>
      <c r="EC23" s="1054"/>
    </row>
    <row r="24" spans="2:133" ht="11.25" customHeight="1" x14ac:dyDescent="0.15">
      <c r="B24" s="997" t="s">
        <v>278</v>
      </c>
      <c r="C24" s="998"/>
      <c r="D24" s="998"/>
      <c r="E24" s="998"/>
      <c r="F24" s="998"/>
      <c r="G24" s="998"/>
      <c r="H24" s="998"/>
      <c r="I24" s="998"/>
      <c r="J24" s="998"/>
      <c r="K24" s="998"/>
      <c r="L24" s="998"/>
      <c r="M24" s="998"/>
      <c r="N24" s="998"/>
      <c r="O24" s="998"/>
      <c r="P24" s="998"/>
      <c r="Q24" s="999"/>
      <c r="R24" s="1000">
        <v>155294</v>
      </c>
      <c r="S24" s="1001"/>
      <c r="T24" s="1001"/>
      <c r="U24" s="1001"/>
      <c r="V24" s="1001"/>
      <c r="W24" s="1001"/>
      <c r="X24" s="1001"/>
      <c r="Y24" s="1002"/>
      <c r="Z24" s="1038">
        <v>2.2999999999999998</v>
      </c>
      <c r="AA24" s="1038"/>
      <c r="AB24" s="1038"/>
      <c r="AC24" s="1038"/>
      <c r="AD24" s="1039" t="s">
        <v>122</v>
      </c>
      <c r="AE24" s="1039"/>
      <c r="AF24" s="1039"/>
      <c r="AG24" s="1039"/>
      <c r="AH24" s="1039"/>
      <c r="AI24" s="1039"/>
      <c r="AJ24" s="1039"/>
      <c r="AK24" s="1039"/>
      <c r="AL24" s="1003" t="s">
        <v>122</v>
      </c>
      <c r="AM24" s="1004"/>
      <c r="AN24" s="1004"/>
      <c r="AO24" s="1040"/>
      <c r="AP24" s="997" t="s">
        <v>279</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280</v>
      </c>
      <c r="CE24" s="1059"/>
      <c r="CF24" s="1059"/>
      <c r="CG24" s="1059"/>
      <c r="CH24" s="1059"/>
      <c r="CI24" s="1059"/>
      <c r="CJ24" s="1059"/>
      <c r="CK24" s="1059"/>
      <c r="CL24" s="1059"/>
      <c r="CM24" s="1059"/>
      <c r="CN24" s="1059"/>
      <c r="CO24" s="1059"/>
      <c r="CP24" s="1059"/>
      <c r="CQ24" s="1060"/>
      <c r="CR24" s="1055">
        <v>2652398</v>
      </c>
      <c r="CS24" s="1056"/>
      <c r="CT24" s="1056"/>
      <c r="CU24" s="1056"/>
      <c r="CV24" s="1056"/>
      <c r="CW24" s="1056"/>
      <c r="CX24" s="1056"/>
      <c r="CY24" s="1081"/>
      <c r="CZ24" s="1082">
        <v>41.6</v>
      </c>
      <c r="DA24" s="1064"/>
      <c r="DB24" s="1064"/>
      <c r="DC24" s="1084"/>
      <c r="DD24" s="1080">
        <v>1998306</v>
      </c>
      <c r="DE24" s="1056"/>
      <c r="DF24" s="1056"/>
      <c r="DG24" s="1056"/>
      <c r="DH24" s="1056"/>
      <c r="DI24" s="1056"/>
      <c r="DJ24" s="1056"/>
      <c r="DK24" s="1081"/>
      <c r="DL24" s="1080">
        <v>1807739</v>
      </c>
      <c r="DM24" s="1056"/>
      <c r="DN24" s="1056"/>
      <c r="DO24" s="1056"/>
      <c r="DP24" s="1056"/>
      <c r="DQ24" s="1056"/>
      <c r="DR24" s="1056"/>
      <c r="DS24" s="1056"/>
      <c r="DT24" s="1056"/>
      <c r="DU24" s="1056"/>
      <c r="DV24" s="1081"/>
      <c r="DW24" s="1082">
        <v>45.9</v>
      </c>
      <c r="DX24" s="1064"/>
      <c r="DY24" s="1064"/>
      <c r="DZ24" s="1064"/>
      <c r="EA24" s="1064"/>
      <c r="EB24" s="1064"/>
      <c r="EC24" s="1083"/>
    </row>
    <row r="25" spans="2:133" ht="11.25" customHeight="1" x14ac:dyDescent="0.15">
      <c r="B25" s="997" t="s">
        <v>281</v>
      </c>
      <c r="C25" s="998"/>
      <c r="D25" s="998"/>
      <c r="E25" s="998"/>
      <c r="F25" s="998"/>
      <c r="G25" s="998"/>
      <c r="H25" s="998"/>
      <c r="I25" s="998"/>
      <c r="J25" s="998"/>
      <c r="K25" s="998"/>
      <c r="L25" s="998"/>
      <c r="M25" s="998"/>
      <c r="N25" s="998"/>
      <c r="O25" s="998"/>
      <c r="P25" s="998"/>
      <c r="Q25" s="999"/>
      <c r="R25" s="1000">
        <v>4339387</v>
      </c>
      <c r="S25" s="1001"/>
      <c r="T25" s="1001"/>
      <c r="U25" s="1001"/>
      <c r="V25" s="1001"/>
      <c r="W25" s="1001"/>
      <c r="X25" s="1001"/>
      <c r="Y25" s="1002"/>
      <c r="Z25" s="1038">
        <v>65.2</v>
      </c>
      <c r="AA25" s="1038"/>
      <c r="AB25" s="1038"/>
      <c r="AC25" s="1038"/>
      <c r="AD25" s="1039">
        <v>3927738</v>
      </c>
      <c r="AE25" s="1039"/>
      <c r="AF25" s="1039"/>
      <c r="AG25" s="1039"/>
      <c r="AH25" s="1039"/>
      <c r="AI25" s="1039"/>
      <c r="AJ25" s="1039"/>
      <c r="AK25" s="1039"/>
      <c r="AL25" s="1003">
        <v>99.7</v>
      </c>
      <c r="AM25" s="1004"/>
      <c r="AN25" s="1004"/>
      <c r="AO25" s="1040"/>
      <c r="AP25" s="997" t="s">
        <v>282</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283</v>
      </c>
      <c r="CE25" s="998"/>
      <c r="CF25" s="998"/>
      <c r="CG25" s="998"/>
      <c r="CH25" s="998"/>
      <c r="CI25" s="998"/>
      <c r="CJ25" s="998"/>
      <c r="CK25" s="998"/>
      <c r="CL25" s="998"/>
      <c r="CM25" s="998"/>
      <c r="CN25" s="998"/>
      <c r="CO25" s="998"/>
      <c r="CP25" s="998"/>
      <c r="CQ25" s="999"/>
      <c r="CR25" s="1000">
        <v>1467954</v>
      </c>
      <c r="CS25" s="1013"/>
      <c r="CT25" s="1013"/>
      <c r="CU25" s="1013"/>
      <c r="CV25" s="1013"/>
      <c r="CW25" s="1013"/>
      <c r="CX25" s="1013"/>
      <c r="CY25" s="1014"/>
      <c r="CZ25" s="1003">
        <v>23</v>
      </c>
      <c r="DA25" s="1015"/>
      <c r="DB25" s="1015"/>
      <c r="DC25" s="1016"/>
      <c r="DD25" s="1006">
        <v>1245415</v>
      </c>
      <c r="DE25" s="1013"/>
      <c r="DF25" s="1013"/>
      <c r="DG25" s="1013"/>
      <c r="DH25" s="1013"/>
      <c r="DI25" s="1013"/>
      <c r="DJ25" s="1013"/>
      <c r="DK25" s="1014"/>
      <c r="DL25" s="1006">
        <v>1213811</v>
      </c>
      <c r="DM25" s="1013"/>
      <c r="DN25" s="1013"/>
      <c r="DO25" s="1013"/>
      <c r="DP25" s="1013"/>
      <c r="DQ25" s="1013"/>
      <c r="DR25" s="1013"/>
      <c r="DS25" s="1013"/>
      <c r="DT25" s="1013"/>
      <c r="DU25" s="1013"/>
      <c r="DV25" s="1014"/>
      <c r="DW25" s="1003">
        <v>30.8</v>
      </c>
      <c r="DX25" s="1015"/>
      <c r="DY25" s="1015"/>
      <c r="DZ25" s="1015"/>
      <c r="EA25" s="1015"/>
      <c r="EB25" s="1015"/>
      <c r="EC25" s="1027"/>
    </row>
    <row r="26" spans="2:133" ht="11.25" customHeight="1" x14ac:dyDescent="0.15">
      <c r="B26" s="997" t="s">
        <v>284</v>
      </c>
      <c r="C26" s="998"/>
      <c r="D26" s="998"/>
      <c r="E26" s="998"/>
      <c r="F26" s="998"/>
      <c r="G26" s="998"/>
      <c r="H26" s="998"/>
      <c r="I26" s="998"/>
      <c r="J26" s="998"/>
      <c r="K26" s="998"/>
      <c r="L26" s="998"/>
      <c r="M26" s="998"/>
      <c r="N26" s="998"/>
      <c r="O26" s="998"/>
      <c r="P26" s="998"/>
      <c r="Q26" s="999"/>
      <c r="R26" s="1000">
        <v>798</v>
      </c>
      <c r="S26" s="1001"/>
      <c r="T26" s="1001"/>
      <c r="U26" s="1001"/>
      <c r="V26" s="1001"/>
      <c r="W26" s="1001"/>
      <c r="X26" s="1001"/>
      <c r="Y26" s="1002"/>
      <c r="Z26" s="1038">
        <v>0</v>
      </c>
      <c r="AA26" s="1038"/>
      <c r="AB26" s="1038"/>
      <c r="AC26" s="1038"/>
      <c r="AD26" s="1039">
        <v>798</v>
      </c>
      <c r="AE26" s="1039"/>
      <c r="AF26" s="1039"/>
      <c r="AG26" s="1039"/>
      <c r="AH26" s="1039"/>
      <c r="AI26" s="1039"/>
      <c r="AJ26" s="1039"/>
      <c r="AK26" s="1039"/>
      <c r="AL26" s="1003">
        <v>0</v>
      </c>
      <c r="AM26" s="1004"/>
      <c r="AN26" s="1004"/>
      <c r="AO26" s="1040"/>
      <c r="AP26" s="997" t="s">
        <v>285</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286</v>
      </c>
      <c r="CE26" s="998"/>
      <c r="CF26" s="998"/>
      <c r="CG26" s="998"/>
      <c r="CH26" s="998"/>
      <c r="CI26" s="998"/>
      <c r="CJ26" s="998"/>
      <c r="CK26" s="998"/>
      <c r="CL26" s="998"/>
      <c r="CM26" s="998"/>
      <c r="CN26" s="998"/>
      <c r="CO26" s="998"/>
      <c r="CP26" s="998"/>
      <c r="CQ26" s="999"/>
      <c r="CR26" s="1000">
        <v>805677</v>
      </c>
      <c r="CS26" s="1001"/>
      <c r="CT26" s="1001"/>
      <c r="CU26" s="1001"/>
      <c r="CV26" s="1001"/>
      <c r="CW26" s="1001"/>
      <c r="CX26" s="1001"/>
      <c r="CY26" s="1002"/>
      <c r="CZ26" s="1003">
        <v>12.6</v>
      </c>
      <c r="DA26" s="1015"/>
      <c r="DB26" s="1015"/>
      <c r="DC26" s="1016"/>
      <c r="DD26" s="1006">
        <v>684710</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15">
      <c r="B27" s="997" t="s">
        <v>287</v>
      </c>
      <c r="C27" s="998"/>
      <c r="D27" s="998"/>
      <c r="E27" s="998"/>
      <c r="F27" s="998"/>
      <c r="G27" s="998"/>
      <c r="H27" s="998"/>
      <c r="I27" s="998"/>
      <c r="J27" s="998"/>
      <c r="K27" s="998"/>
      <c r="L27" s="998"/>
      <c r="M27" s="998"/>
      <c r="N27" s="998"/>
      <c r="O27" s="998"/>
      <c r="P27" s="998"/>
      <c r="Q27" s="999"/>
      <c r="R27" s="1000">
        <v>9685</v>
      </c>
      <c r="S27" s="1001"/>
      <c r="T27" s="1001"/>
      <c r="U27" s="1001"/>
      <c r="V27" s="1001"/>
      <c r="W27" s="1001"/>
      <c r="X27" s="1001"/>
      <c r="Y27" s="1002"/>
      <c r="Z27" s="1038">
        <v>0.1</v>
      </c>
      <c r="AA27" s="1038"/>
      <c r="AB27" s="1038"/>
      <c r="AC27" s="1038"/>
      <c r="AD27" s="1039" t="s">
        <v>122</v>
      </c>
      <c r="AE27" s="1039"/>
      <c r="AF27" s="1039"/>
      <c r="AG27" s="1039"/>
      <c r="AH27" s="1039"/>
      <c r="AI27" s="1039"/>
      <c r="AJ27" s="1039"/>
      <c r="AK27" s="1039"/>
      <c r="AL27" s="1003" t="s">
        <v>122</v>
      </c>
      <c r="AM27" s="1004"/>
      <c r="AN27" s="1004"/>
      <c r="AO27" s="1040"/>
      <c r="AP27" s="997" t="s">
        <v>288</v>
      </c>
      <c r="AQ27" s="998"/>
      <c r="AR27" s="998"/>
      <c r="AS27" s="998"/>
      <c r="AT27" s="998"/>
      <c r="AU27" s="998"/>
      <c r="AV27" s="998"/>
      <c r="AW27" s="998"/>
      <c r="AX27" s="998"/>
      <c r="AY27" s="998"/>
      <c r="AZ27" s="998"/>
      <c r="BA27" s="998"/>
      <c r="BB27" s="998"/>
      <c r="BC27" s="998"/>
      <c r="BD27" s="998"/>
      <c r="BE27" s="998"/>
      <c r="BF27" s="999"/>
      <c r="BG27" s="1000">
        <v>1422523</v>
      </c>
      <c r="BH27" s="1001"/>
      <c r="BI27" s="1001"/>
      <c r="BJ27" s="1001"/>
      <c r="BK27" s="1001"/>
      <c r="BL27" s="1001"/>
      <c r="BM27" s="1001"/>
      <c r="BN27" s="1002"/>
      <c r="BO27" s="1038">
        <v>100</v>
      </c>
      <c r="BP27" s="1038"/>
      <c r="BQ27" s="1038"/>
      <c r="BR27" s="1038"/>
      <c r="BS27" s="1039" t="s">
        <v>122</v>
      </c>
      <c r="BT27" s="1039"/>
      <c r="BU27" s="1039"/>
      <c r="BV27" s="1039"/>
      <c r="BW27" s="1039"/>
      <c r="BX27" s="1039"/>
      <c r="BY27" s="1039"/>
      <c r="BZ27" s="1039"/>
      <c r="CA27" s="1039"/>
      <c r="CB27" s="1079"/>
      <c r="CD27" s="997" t="s">
        <v>289</v>
      </c>
      <c r="CE27" s="998"/>
      <c r="CF27" s="998"/>
      <c r="CG27" s="998"/>
      <c r="CH27" s="998"/>
      <c r="CI27" s="998"/>
      <c r="CJ27" s="998"/>
      <c r="CK27" s="998"/>
      <c r="CL27" s="998"/>
      <c r="CM27" s="998"/>
      <c r="CN27" s="998"/>
      <c r="CO27" s="998"/>
      <c r="CP27" s="998"/>
      <c r="CQ27" s="999"/>
      <c r="CR27" s="1000">
        <v>741738</v>
      </c>
      <c r="CS27" s="1013"/>
      <c r="CT27" s="1013"/>
      <c r="CU27" s="1013"/>
      <c r="CV27" s="1013"/>
      <c r="CW27" s="1013"/>
      <c r="CX27" s="1013"/>
      <c r="CY27" s="1014"/>
      <c r="CZ27" s="1003">
        <v>11.6</v>
      </c>
      <c r="DA27" s="1015"/>
      <c r="DB27" s="1015"/>
      <c r="DC27" s="1016"/>
      <c r="DD27" s="1006">
        <v>331905</v>
      </c>
      <c r="DE27" s="1013"/>
      <c r="DF27" s="1013"/>
      <c r="DG27" s="1013"/>
      <c r="DH27" s="1013"/>
      <c r="DI27" s="1013"/>
      <c r="DJ27" s="1013"/>
      <c r="DK27" s="1014"/>
      <c r="DL27" s="1006">
        <v>175071</v>
      </c>
      <c r="DM27" s="1013"/>
      <c r="DN27" s="1013"/>
      <c r="DO27" s="1013"/>
      <c r="DP27" s="1013"/>
      <c r="DQ27" s="1013"/>
      <c r="DR27" s="1013"/>
      <c r="DS27" s="1013"/>
      <c r="DT27" s="1013"/>
      <c r="DU27" s="1013"/>
      <c r="DV27" s="1014"/>
      <c r="DW27" s="1003">
        <v>4.4000000000000004</v>
      </c>
      <c r="DX27" s="1015"/>
      <c r="DY27" s="1015"/>
      <c r="DZ27" s="1015"/>
      <c r="EA27" s="1015"/>
      <c r="EB27" s="1015"/>
      <c r="EC27" s="1027"/>
    </row>
    <row r="28" spans="2:133" ht="11.25" customHeight="1" x14ac:dyDescent="0.15">
      <c r="B28" s="997" t="s">
        <v>290</v>
      </c>
      <c r="C28" s="998"/>
      <c r="D28" s="998"/>
      <c r="E28" s="998"/>
      <c r="F28" s="998"/>
      <c r="G28" s="998"/>
      <c r="H28" s="998"/>
      <c r="I28" s="998"/>
      <c r="J28" s="998"/>
      <c r="K28" s="998"/>
      <c r="L28" s="998"/>
      <c r="M28" s="998"/>
      <c r="N28" s="998"/>
      <c r="O28" s="998"/>
      <c r="P28" s="998"/>
      <c r="Q28" s="999"/>
      <c r="R28" s="1000">
        <v>85783</v>
      </c>
      <c r="S28" s="1001"/>
      <c r="T28" s="1001"/>
      <c r="U28" s="1001"/>
      <c r="V28" s="1001"/>
      <c r="W28" s="1001"/>
      <c r="X28" s="1001"/>
      <c r="Y28" s="1002"/>
      <c r="Z28" s="1038">
        <v>1.3</v>
      </c>
      <c r="AA28" s="1038"/>
      <c r="AB28" s="1038"/>
      <c r="AC28" s="1038"/>
      <c r="AD28" s="1039">
        <v>2129</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291</v>
      </c>
      <c r="CE28" s="998"/>
      <c r="CF28" s="998"/>
      <c r="CG28" s="998"/>
      <c r="CH28" s="998"/>
      <c r="CI28" s="998"/>
      <c r="CJ28" s="998"/>
      <c r="CK28" s="998"/>
      <c r="CL28" s="998"/>
      <c r="CM28" s="998"/>
      <c r="CN28" s="998"/>
      <c r="CO28" s="998"/>
      <c r="CP28" s="998"/>
      <c r="CQ28" s="999"/>
      <c r="CR28" s="1000">
        <v>442706</v>
      </c>
      <c r="CS28" s="1001"/>
      <c r="CT28" s="1001"/>
      <c r="CU28" s="1001"/>
      <c r="CV28" s="1001"/>
      <c r="CW28" s="1001"/>
      <c r="CX28" s="1001"/>
      <c r="CY28" s="1002"/>
      <c r="CZ28" s="1003">
        <v>6.9</v>
      </c>
      <c r="DA28" s="1015"/>
      <c r="DB28" s="1015"/>
      <c r="DC28" s="1016"/>
      <c r="DD28" s="1006">
        <v>420986</v>
      </c>
      <c r="DE28" s="1001"/>
      <c r="DF28" s="1001"/>
      <c r="DG28" s="1001"/>
      <c r="DH28" s="1001"/>
      <c r="DI28" s="1001"/>
      <c r="DJ28" s="1001"/>
      <c r="DK28" s="1002"/>
      <c r="DL28" s="1006">
        <v>418857</v>
      </c>
      <c r="DM28" s="1001"/>
      <c r="DN28" s="1001"/>
      <c r="DO28" s="1001"/>
      <c r="DP28" s="1001"/>
      <c r="DQ28" s="1001"/>
      <c r="DR28" s="1001"/>
      <c r="DS28" s="1001"/>
      <c r="DT28" s="1001"/>
      <c r="DU28" s="1001"/>
      <c r="DV28" s="1002"/>
      <c r="DW28" s="1003">
        <v>10.6</v>
      </c>
      <c r="DX28" s="1015"/>
      <c r="DY28" s="1015"/>
      <c r="DZ28" s="1015"/>
      <c r="EA28" s="1015"/>
      <c r="EB28" s="1015"/>
      <c r="EC28" s="1027"/>
    </row>
    <row r="29" spans="2:133" ht="11.25" customHeight="1" x14ac:dyDescent="0.15">
      <c r="B29" s="997" t="s">
        <v>292</v>
      </c>
      <c r="C29" s="998"/>
      <c r="D29" s="998"/>
      <c r="E29" s="998"/>
      <c r="F29" s="998"/>
      <c r="G29" s="998"/>
      <c r="H29" s="998"/>
      <c r="I29" s="998"/>
      <c r="J29" s="998"/>
      <c r="K29" s="998"/>
      <c r="L29" s="998"/>
      <c r="M29" s="998"/>
      <c r="N29" s="998"/>
      <c r="O29" s="998"/>
      <c r="P29" s="998"/>
      <c r="Q29" s="999"/>
      <c r="R29" s="1000">
        <v>6430</v>
      </c>
      <c r="S29" s="1001"/>
      <c r="T29" s="1001"/>
      <c r="U29" s="1001"/>
      <c r="V29" s="1001"/>
      <c r="W29" s="1001"/>
      <c r="X29" s="1001"/>
      <c r="Y29" s="1002"/>
      <c r="Z29" s="1038">
        <v>0.1</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293</v>
      </c>
      <c r="CE29" s="1020"/>
      <c r="CF29" s="997" t="s">
        <v>67</v>
      </c>
      <c r="CG29" s="998"/>
      <c r="CH29" s="998"/>
      <c r="CI29" s="998"/>
      <c r="CJ29" s="998"/>
      <c r="CK29" s="998"/>
      <c r="CL29" s="998"/>
      <c r="CM29" s="998"/>
      <c r="CN29" s="998"/>
      <c r="CO29" s="998"/>
      <c r="CP29" s="998"/>
      <c r="CQ29" s="999"/>
      <c r="CR29" s="1000">
        <v>442706</v>
      </c>
      <c r="CS29" s="1013"/>
      <c r="CT29" s="1013"/>
      <c r="CU29" s="1013"/>
      <c r="CV29" s="1013"/>
      <c r="CW29" s="1013"/>
      <c r="CX29" s="1013"/>
      <c r="CY29" s="1014"/>
      <c r="CZ29" s="1003">
        <v>6.9</v>
      </c>
      <c r="DA29" s="1015"/>
      <c r="DB29" s="1015"/>
      <c r="DC29" s="1016"/>
      <c r="DD29" s="1006">
        <v>420986</v>
      </c>
      <c r="DE29" s="1013"/>
      <c r="DF29" s="1013"/>
      <c r="DG29" s="1013"/>
      <c r="DH29" s="1013"/>
      <c r="DI29" s="1013"/>
      <c r="DJ29" s="1013"/>
      <c r="DK29" s="1014"/>
      <c r="DL29" s="1006">
        <v>418857</v>
      </c>
      <c r="DM29" s="1013"/>
      <c r="DN29" s="1013"/>
      <c r="DO29" s="1013"/>
      <c r="DP29" s="1013"/>
      <c r="DQ29" s="1013"/>
      <c r="DR29" s="1013"/>
      <c r="DS29" s="1013"/>
      <c r="DT29" s="1013"/>
      <c r="DU29" s="1013"/>
      <c r="DV29" s="1014"/>
      <c r="DW29" s="1003">
        <v>10.6</v>
      </c>
      <c r="DX29" s="1015"/>
      <c r="DY29" s="1015"/>
      <c r="DZ29" s="1015"/>
      <c r="EA29" s="1015"/>
      <c r="EB29" s="1015"/>
      <c r="EC29" s="1027"/>
    </row>
    <row r="30" spans="2:133" ht="11.25" customHeight="1" x14ac:dyDescent="0.15">
      <c r="B30" s="997" t="s">
        <v>294</v>
      </c>
      <c r="C30" s="998"/>
      <c r="D30" s="998"/>
      <c r="E30" s="998"/>
      <c r="F30" s="998"/>
      <c r="G30" s="998"/>
      <c r="H30" s="998"/>
      <c r="I30" s="998"/>
      <c r="J30" s="998"/>
      <c r="K30" s="998"/>
      <c r="L30" s="998"/>
      <c r="M30" s="998"/>
      <c r="N30" s="998"/>
      <c r="O30" s="998"/>
      <c r="P30" s="998"/>
      <c r="Q30" s="999"/>
      <c r="R30" s="1000">
        <v>721979</v>
      </c>
      <c r="S30" s="1001"/>
      <c r="T30" s="1001"/>
      <c r="U30" s="1001"/>
      <c r="V30" s="1001"/>
      <c r="W30" s="1001"/>
      <c r="X30" s="1001"/>
      <c r="Y30" s="1002"/>
      <c r="Z30" s="1038">
        <v>10.9</v>
      </c>
      <c r="AA30" s="1038"/>
      <c r="AB30" s="1038"/>
      <c r="AC30" s="1038"/>
      <c r="AD30" s="1039" t="s">
        <v>122</v>
      </c>
      <c r="AE30" s="1039"/>
      <c r="AF30" s="1039"/>
      <c r="AG30" s="1039"/>
      <c r="AH30" s="1039"/>
      <c r="AI30" s="1039"/>
      <c r="AJ30" s="1039"/>
      <c r="AK30" s="1039"/>
      <c r="AL30" s="1003" t="s">
        <v>122</v>
      </c>
      <c r="AM30" s="1004"/>
      <c r="AN30" s="1004"/>
      <c r="AO30" s="1040"/>
      <c r="AP30" s="1052" t="s">
        <v>212</v>
      </c>
      <c r="AQ30" s="1053"/>
      <c r="AR30" s="1053"/>
      <c r="AS30" s="1053"/>
      <c r="AT30" s="1053"/>
      <c r="AU30" s="1053"/>
      <c r="AV30" s="1053"/>
      <c r="AW30" s="1053"/>
      <c r="AX30" s="1053"/>
      <c r="AY30" s="1053"/>
      <c r="AZ30" s="1053"/>
      <c r="BA30" s="1053"/>
      <c r="BB30" s="1053"/>
      <c r="BC30" s="1053"/>
      <c r="BD30" s="1053"/>
      <c r="BE30" s="1053"/>
      <c r="BF30" s="1054"/>
      <c r="BG30" s="1052" t="s">
        <v>295</v>
      </c>
      <c r="BH30" s="1075"/>
      <c r="BI30" s="1075"/>
      <c r="BJ30" s="1075"/>
      <c r="BK30" s="1075"/>
      <c r="BL30" s="1075"/>
      <c r="BM30" s="1075"/>
      <c r="BN30" s="1075"/>
      <c r="BO30" s="1075"/>
      <c r="BP30" s="1075"/>
      <c r="BQ30" s="1076"/>
      <c r="BR30" s="1052" t="s">
        <v>296</v>
      </c>
      <c r="BS30" s="1075"/>
      <c r="BT30" s="1075"/>
      <c r="BU30" s="1075"/>
      <c r="BV30" s="1075"/>
      <c r="BW30" s="1075"/>
      <c r="BX30" s="1075"/>
      <c r="BY30" s="1075"/>
      <c r="BZ30" s="1075"/>
      <c r="CA30" s="1075"/>
      <c r="CB30" s="1076"/>
      <c r="CD30" s="1021"/>
      <c r="CE30" s="1022"/>
      <c r="CF30" s="997" t="s">
        <v>297</v>
      </c>
      <c r="CG30" s="998"/>
      <c r="CH30" s="998"/>
      <c r="CI30" s="998"/>
      <c r="CJ30" s="998"/>
      <c r="CK30" s="998"/>
      <c r="CL30" s="998"/>
      <c r="CM30" s="998"/>
      <c r="CN30" s="998"/>
      <c r="CO30" s="998"/>
      <c r="CP30" s="998"/>
      <c r="CQ30" s="999"/>
      <c r="CR30" s="1000">
        <v>430425</v>
      </c>
      <c r="CS30" s="1001"/>
      <c r="CT30" s="1001"/>
      <c r="CU30" s="1001"/>
      <c r="CV30" s="1001"/>
      <c r="CW30" s="1001"/>
      <c r="CX30" s="1001"/>
      <c r="CY30" s="1002"/>
      <c r="CZ30" s="1003">
        <v>6.7</v>
      </c>
      <c r="DA30" s="1015"/>
      <c r="DB30" s="1015"/>
      <c r="DC30" s="1016"/>
      <c r="DD30" s="1006">
        <v>410036</v>
      </c>
      <c r="DE30" s="1001"/>
      <c r="DF30" s="1001"/>
      <c r="DG30" s="1001"/>
      <c r="DH30" s="1001"/>
      <c r="DI30" s="1001"/>
      <c r="DJ30" s="1001"/>
      <c r="DK30" s="1002"/>
      <c r="DL30" s="1006">
        <v>407907</v>
      </c>
      <c r="DM30" s="1001"/>
      <c r="DN30" s="1001"/>
      <c r="DO30" s="1001"/>
      <c r="DP30" s="1001"/>
      <c r="DQ30" s="1001"/>
      <c r="DR30" s="1001"/>
      <c r="DS30" s="1001"/>
      <c r="DT30" s="1001"/>
      <c r="DU30" s="1001"/>
      <c r="DV30" s="1002"/>
      <c r="DW30" s="1003">
        <v>10.4</v>
      </c>
      <c r="DX30" s="1015"/>
      <c r="DY30" s="1015"/>
      <c r="DZ30" s="1015"/>
      <c r="EA30" s="1015"/>
      <c r="EB30" s="1015"/>
      <c r="EC30" s="1027"/>
    </row>
    <row r="31" spans="2:133" ht="11.25" customHeight="1" x14ac:dyDescent="0.15">
      <c r="B31" s="1067" t="s">
        <v>298</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0" t="s">
        <v>299</v>
      </c>
      <c r="AQ31" s="1071"/>
      <c r="AR31" s="1071"/>
      <c r="AS31" s="1071"/>
      <c r="AT31" s="1072" t="s">
        <v>300</v>
      </c>
      <c r="AU31" s="200"/>
      <c r="AV31" s="200"/>
      <c r="AW31" s="200"/>
      <c r="AX31" s="1058" t="s">
        <v>178</v>
      </c>
      <c r="AY31" s="1059"/>
      <c r="AZ31" s="1059"/>
      <c r="BA31" s="1059"/>
      <c r="BB31" s="1059"/>
      <c r="BC31" s="1059"/>
      <c r="BD31" s="1059"/>
      <c r="BE31" s="1059"/>
      <c r="BF31" s="1060"/>
      <c r="BG31" s="1062">
        <v>99.5</v>
      </c>
      <c r="BH31" s="1063"/>
      <c r="BI31" s="1063"/>
      <c r="BJ31" s="1063"/>
      <c r="BK31" s="1063"/>
      <c r="BL31" s="1063"/>
      <c r="BM31" s="1064">
        <v>98.3</v>
      </c>
      <c r="BN31" s="1063"/>
      <c r="BO31" s="1063"/>
      <c r="BP31" s="1063"/>
      <c r="BQ31" s="1065"/>
      <c r="BR31" s="1062">
        <v>99.3</v>
      </c>
      <c r="BS31" s="1063"/>
      <c r="BT31" s="1063"/>
      <c r="BU31" s="1063"/>
      <c r="BV31" s="1063"/>
      <c r="BW31" s="1063"/>
      <c r="BX31" s="1064">
        <v>98.1</v>
      </c>
      <c r="BY31" s="1063"/>
      <c r="BZ31" s="1063"/>
      <c r="CA31" s="1063"/>
      <c r="CB31" s="1065"/>
      <c r="CD31" s="1021"/>
      <c r="CE31" s="1022"/>
      <c r="CF31" s="997" t="s">
        <v>301</v>
      </c>
      <c r="CG31" s="998"/>
      <c r="CH31" s="998"/>
      <c r="CI31" s="998"/>
      <c r="CJ31" s="998"/>
      <c r="CK31" s="998"/>
      <c r="CL31" s="998"/>
      <c r="CM31" s="998"/>
      <c r="CN31" s="998"/>
      <c r="CO31" s="998"/>
      <c r="CP31" s="998"/>
      <c r="CQ31" s="999"/>
      <c r="CR31" s="1000">
        <v>12281</v>
      </c>
      <c r="CS31" s="1013"/>
      <c r="CT31" s="1013"/>
      <c r="CU31" s="1013"/>
      <c r="CV31" s="1013"/>
      <c r="CW31" s="1013"/>
      <c r="CX31" s="1013"/>
      <c r="CY31" s="1014"/>
      <c r="CZ31" s="1003">
        <v>0.2</v>
      </c>
      <c r="DA31" s="1015"/>
      <c r="DB31" s="1015"/>
      <c r="DC31" s="1016"/>
      <c r="DD31" s="1006">
        <v>10950</v>
      </c>
      <c r="DE31" s="1013"/>
      <c r="DF31" s="1013"/>
      <c r="DG31" s="1013"/>
      <c r="DH31" s="1013"/>
      <c r="DI31" s="1013"/>
      <c r="DJ31" s="1013"/>
      <c r="DK31" s="1014"/>
      <c r="DL31" s="1006">
        <v>10950</v>
      </c>
      <c r="DM31" s="1013"/>
      <c r="DN31" s="1013"/>
      <c r="DO31" s="1013"/>
      <c r="DP31" s="1013"/>
      <c r="DQ31" s="1013"/>
      <c r="DR31" s="1013"/>
      <c r="DS31" s="1013"/>
      <c r="DT31" s="1013"/>
      <c r="DU31" s="1013"/>
      <c r="DV31" s="1014"/>
      <c r="DW31" s="1003">
        <v>0.3</v>
      </c>
      <c r="DX31" s="1015"/>
      <c r="DY31" s="1015"/>
      <c r="DZ31" s="1015"/>
      <c r="EA31" s="1015"/>
      <c r="EB31" s="1015"/>
      <c r="EC31" s="1027"/>
    </row>
    <row r="32" spans="2:133" ht="11.25" customHeight="1" x14ac:dyDescent="0.15">
      <c r="B32" s="997" t="s">
        <v>302</v>
      </c>
      <c r="C32" s="998"/>
      <c r="D32" s="998"/>
      <c r="E32" s="998"/>
      <c r="F32" s="998"/>
      <c r="G32" s="998"/>
      <c r="H32" s="998"/>
      <c r="I32" s="998"/>
      <c r="J32" s="998"/>
      <c r="K32" s="998"/>
      <c r="L32" s="998"/>
      <c r="M32" s="998"/>
      <c r="N32" s="998"/>
      <c r="O32" s="998"/>
      <c r="P32" s="998"/>
      <c r="Q32" s="999"/>
      <c r="R32" s="1000">
        <v>646714</v>
      </c>
      <c r="S32" s="1001"/>
      <c r="T32" s="1001"/>
      <c r="U32" s="1001"/>
      <c r="V32" s="1001"/>
      <c r="W32" s="1001"/>
      <c r="X32" s="1001"/>
      <c r="Y32" s="1002"/>
      <c r="Z32" s="1038">
        <v>9.6999999999999993</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3"/>
      <c r="AU32" s="196" t="s">
        <v>303</v>
      </c>
      <c r="AX32" s="997" t="s">
        <v>304</v>
      </c>
      <c r="AY32" s="998"/>
      <c r="AZ32" s="998"/>
      <c r="BA32" s="998"/>
      <c r="BB32" s="998"/>
      <c r="BC32" s="998"/>
      <c r="BD32" s="998"/>
      <c r="BE32" s="998"/>
      <c r="BF32" s="999"/>
      <c r="BG32" s="1066">
        <v>99.5</v>
      </c>
      <c r="BH32" s="1013"/>
      <c r="BI32" s="1013"/>
      <c r="BJ32" s="1013"/>
      <c r="BK32" s="1013"/>
      <c r="BL32" s="1013"/>
      <c r="BM32" s="1004">
        <v>98.6</v>
      </c>
      <c r="BN32" s="1013"/>
      <c r="BO32" s="1013"/>
      <c r="BP32" s="1013"/>
      <c r="BQ32" s="1036"/>
      <c r="BR32" s="1066">
        <v>99.4</v>
      </c>
      <c r="BS32" s="1013"/>
      <c r="BT32" s="1013"/>
      <c r="BU32" s="1013"/>
      <c r="BV32" s="1013"/>
      <c r="BW32" s="1013"/>
      <c r="BX32" s="1004">
        <v>98.4</v>
      </c>
      <c r="BY32" s="1013"/>
      <c r="BZ32" s="1013"/>
      <c r="CA32" s="1013"/>
      <c r="CB32" s="1036"/>
      <c r="CD32" s="1023"/>
      <c r="CE32" s="1024"/>
      <c r="CF32" s="997" t="s">
        <v>305</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15">
      <c r="B33" s="997" t="s">
        <v>306</v>
      </c>
      <c r="C33" s="998"/>
      <c r="D33" s="998"/>
      <c r="E33" s="998"/>
      <c r="F33" s="998"/>
      <c r="G33" s="998"/>
      <c r="H33" s="998"/>
      <c r="I33" s="998"/>
      <c r="J33" s="998"/>
      <c r="K33" s="998"/>
      <c r="L33" s="998"/>
      <c r="M33" s="998"/>
      <c r="N33" s="998"/>
      <c r="O33" s="998"/>
      <c r="P33" s="998"/>
      <c r="Q33" s="999"/>
      <c r="R33" s="1000">
        <v>15998</v>
      </c>
      <c r="S33" s="1001"/>
      <c r="T33" s="1001"/>
      <c r="U33" s="1001"/>
      <c r="V33" s="1001"/>
      <c r="W33" s="1001"/>
      <c r="X33" s="1001"/>
      <c r="Y33" s="1002"/>
      <c r="Z33" s="1038">
        <v>0.2</v>
      </c>
      <c r="AA33" s="1038"/>
      <c r="AB33" s="1038"/>
      <c r="AC33" s="1038"/>
      <c r="AD33" s="1039">
        <v>6333</v>
      </c>
      <c r="AE33" s="1039"/>
      <c r="AF33" s="1039"/>
      <c r="AG33" s="1039"/>
      <c r="AH33" s="1039"/>
      <c r="AI33" s="1039"/>
      <c r="AJ33" s="1039"/>
      <c r="AK33" s="1039"/>
      <c r="AL33" s="1003">
        <v>0.2</v>
      </c>
      <c r="AM33" s="1004"/>
      <c r="AN33" s="1004"/>
      <c r="AO33" s="1040"/>
      <c r="AP33" s="1043"/>
      <c r="AQ33" s="1044"/>
      <c r="AR33" s="1044"/>
      <c r="AS33" s="1044"/>
      <c r="AT33" s="1074"/>
      <c r="AU33" s="201"/>
      <c r="AV33" s="201"/>
      <c r="AW33" s="201"/>
      <c r="AX33" s="981" t="s">
        <v>307</v>
      </c>
      <c r="AY33" s="982"/>
      <c r="AZ33" s="982"/>
      <c r="BA33" s="982"/>
      <c r="BB33" s="982"/>
      <c r="BC33" s="982"/>
      <c r="BD33" s="982"/>
      <c r="BE33" s="982"/>
      <c r="BF33" s="983"/>
      <c r="BG33" s="1061">
        <v>99.5</v>
      </c>
      <c r="BH33" s="985"/>
      <c r="BI33" s="985"/>
      <c r="BJ33" s="985"/>
      <c r="BK33" s="985"/>
      <c r="BL33" s="985"/>
      <c r="BM33" s="1031">
        <v>98.1</v>
      </c>
      <c r="BN33" s="985"/>
      <c r="BO33" s="985"/>
      <c r="BP33" s="985"/>
      <c r="BQ33" s="1048"/>
      <c r="BR33" s="1061">
        <v>99.2</v>
      </c>
      <c r="BS33" s="985"/>
      <c r="BT33" s="985"/>
      <c r="BU33" s="985"/>
      <c r="BV33" s="985"/>
      <c r="BW33" s="985"/>
      <c r="BX33" s="1031">
        <v>97.7</v>
      </c>
      <c r="BY33" s="985"/>
      <c r="BZ33" s="985"/>
      <c r="CA33" s="985"/>
      <c r="CB33" s="1048"/>
      <c r="CD33" s="997" t="s">
        <v>308</v>
      </c>
      <c r="CE33" s="998"/>
      <c r="CF33" s="998"/>
      <c r="CG33" s="998"/>
      <c r="CH33" s="998"/>
      <c r="CI33" s="998"/>
      <c r="CJ33" s="998"/>
      <c r="CK33" s="998"/>
      <c r="CL33" s="998"/>
      <c r="CM33" s="998"/>
      <c r="CN33" s="998"/>
      <c r="CO33" s="998"/>
      <c r="CP33" s="998"/>
      <c r="CQ33" s="999"/>
      <c r="CR33" s="1000">
        <v>2903756</v>
      </c>
      <c r="CS33" s="1013"/>
      <c r="CT33" s="1013"/>
      <c r="CU33" s="1013"/>
      <c r="CV33" s="1013"/>
      <c r="CW33" s="1013"/>
      <c r="CX33" s="1013"/>
      <c r="CY33" s="1014"/>
      <c r="CZ33" s="1003">
        <v>45.5</v>
      </c>
      <c r="DA33" s="1015"/>
      <c r="DB33" s="1015"/>
      <c r="DC33" s="1016"/>
      <c r="DD33" s="1006">
        <v>2222996</v>
      </c>
      <c r="DE33" s="1013"/>
      <c r="DF33" s="1013"/>
      <c r="DG33" s="1013"/>
      <c r="DH33" s="1013"/>
      <c r="DI33" s="1013"/>
      <c r="DJ33" s="1013"/>
      <c r="DK33" s="1014"/>
      <c r="DL33" s="1006">
        <v>1680056</v>
      </c>
      <c r="DM33" s="1013"/>
      <c r="DN33" s="1013"/>
      <c r="DO33" s="1013"/>
      <c r="DP33" s="1013"/>
      <c r="DQ33" s="1013"/>
      <c r="DR33" s="1013"/>
      <c r="DS33" s="1013"/>
      <c r="DT33" s="1013"/>
      <c r="DU33" s="1013"/>
      <c r="DV33" s="1014"/>
      <c r="DW33" s="1003">
        <v>42.6</v>
      </c>
      <c r="DX33" s="1015"/>
      <c r="DY33" s="1015"/>
      <c r="DZ33" s="1015"/>
      <c r="EA33" s="1015"/>
      <c r="EB33" s="1015"/>
      <c r="EC33" s="1027"/>
    </row>
    <row r="34" spans="2:133" ht="11.25" customHeight="1" x14ac:dyDescent="0.15">
      <c r="B34" s="997" t="s">
        <v>309</v>
      </c>
      <c r="C34" s="998"/>
      <c r="D34" s="998"/>
      <c r="E34" s="998"/>
      <c r="F34" s="998"/>
      <c r="G34" s="998"/>
      <c r="H34" s="998"/>
      <c r="I34" s="998"/>
      <c r="J34" s="998"/>
      <c r="K34" s="998"/>
      <c r="L34" s="998"/>
      <c r="M34" s="998"/>
      <c r="N34" s="998"/>
      <c r="O34" s="998"/>
      <c r="P34" s="998"/>
      <c r="Q34" s="999"/>
      <c r="R34" s="1000">
        <v>141054</v>
      </c>
      <c r="S34" s="1001"/>
      <c r="T34" s="1001"/>
      <c r="U34" s="1001"/>
      <c r="V34" s="1001"/>
      <c r="W34" s="1001"/>
      <c r="X34" s="1001"/>
      <c r="Y34" s="1002"/>
      <c r="Z34" s="1038">
        <v>2.1</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310</v>
      </c>
      <c r="CE34" s="998"/>
      <c r="CF34" s="998"/>
      <c r="CG34" s="998"/>
      <c r="CH34" s="998"/>
      <c r="CI34" s="998"/>
      <c r="CJ34" s="998"/>
      <c r="CK34" s="998"/>
      <c r="CL34" s="998"/>
      <c r="CM34" s="998"/>
      <c r="CN34" s="998"/>
      <c r="CO34" s="998"/>
      <c r="CP34" s="998"/>
      <c r="CQ34" s="999"/>
      <c r="CR34" s="1000">
        <v>1195529</v>
      </c>
      <c r="CS34" s="1001"/>
      <c r="CT34" s="1001"/>
      <c r="CU34" s="1001"/>
      <c r="CV34" s="1001"/>
      <c r="CW34" s="1001"/>
      <c r="CX34" s="1001"/>
      <c r="CY34" s="1002"/>
      <c r="CZ34" s="1003">
        <v>18.7</v>
      </c>
      <c r="DA34" s="1015"/>
      <c r="DB34" s="1015"/>
      <c r="DC34" s="1016"/>
      <c r="DD34" s="1006">
        <v>894512</v>
      </c>
      <c r="DE34" s="1001"/>
      <c r="DF34" s="1001"/>
      <c r="DG34" s="1001"/>
      <c r="DH34" s="1001"/>
      <c r="DI34" s="1001"/>
      <c r="DJ34" s="1001"/>
      <c r="DK34" s="1002"/>
      <c r="DL34" s="1006">
        <v>716332</v>
      </c>
      <c r="DM34" s="1001"/>
      <c r="DN34" s="1001"/>
      <c r="DO34" s="1001"/>
      <c r="DP34" s="1001"/>
      <c r="DQ34" s="1001"/>
      <c r="DR34" s="1001"/>
      <c r="DS34" s="1001"/>
      <c r="DT34" s="1001"/>
      <c r="DU34" s="1001"/>
      <c r="DV34" s="1002"/>
      <c r="DW34" s="1003">
        <v>18.2</v>
      </c>
      <c r="DX34" s="1015"/>
      <c r="DY34" s="1015"/>
      <c r="DZ34" s="1015"/>
      <c r="EA34" s="1015"/>
      <c r="EB34" s="1015"/>
      <c r="EC34" s="1027"/>
    </row>
    <row r="35" spans="2:133" ht="11.25" customHeight="1" x14ac:dyDescent="0.15">
      <c r="B35" s="997" t="s">
        <v>311</v>
      </c>
      <c r="C35" s="998"/>
      <c r="D35" s="998"/>
      <c r="E35" s="998"/>
      <c r="F35" s="998"/>
      <c r="G35" s="998"/>
      <c r="H35" s="998"/>
      <c r="I35" s="998"/>
      <c r="J35" s="998"/>
      <c r="K35" s="998"/>
      <c r="L35" s="998"/>
      <c r="M35" s="998"/>
      <c r="N35" s="998"/>
      <c r="O35" s="998"/>
      <c r="P35" s="998"/>
      <c r="Q35" s="999"/>
      <c r="R35" s="1000">
        <v>242253</v>
      </c>
      <c r="S35" s="1001"/>
      <c r="T35" s="1001"/>
      <c r="U35" s="1001"/>
      <c r="V35" s="1001"/>
      <c r="W35" s="1001"/>
      <c r="X35" s="1001"/>
      <c r="Y35" s="1002"/>
      <c r="Z35" s="1038">
        <v>3.6</v>
      </c>
      <c r="AA35" s="1038"/>
      <c r="AB35" s="1038"/>
      <c r="AC35" s="1038"/>
      <c r="AD35" s="1039" t="s">
        <v>122</v>
      </c>
      <c r="AE35" s="1039"/>
      <c r="AF35" s="1039"/>
      <c r="AG35" s="1039"/>
      <c r="AH35" s="1039"/>
      <c r="AI35" s="1039"/>
      <c r="AJ35" s="1039"/>
      <c r="AK35" s="1039"/>
      <c r="AL35" s="1003" t="s">
        <v>122</v>
      </c>
      <c r="AM35" s="1004"/>
      <c r="AN35" s="1004"/>
      <c r="AO35" s="1040"/>
      <c r="AP35" s="206"/>
      <c r="AQ35" s="1052" t="s">
        <v>312</v>
      </c>
      <c r="AR35" s="1053"/>
      <c r="AS35" s="1053"/>
      <c r="AT35" s="1053"/>
      <c r="AU35" s="1053"/>
      <c r="AV35" s="1053"/>
      <c r="AW35" s="1053"/>
      <c r="AX35" s="1053"/>
      <c r="AY35" s="1053"/>
      <c r="AZ35" s="1053"/>
      <c r="BA35" s="1053"/>
      <c r="BB35" s="1053"/>
      <c r="BC35" s="1053"/>
      <c r="BD35" s="1053"/>
      <c r="BE35" s="1053"/>
      <c r="BF35" s="1054"/>
      <c r="BG35" s="1052" t="s">
        <v>313</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314</v>
      </c>
      <c r="CE35" s="998"/>
      <c r="CF35" s="998"/>
      <c r="CG35" s="998"/>
      <c r="CH35" s="998"/>
      <c r="CI35" s="998"/>
      <c r="CJ35" s="998"/>
      <c r="CK35" s="998"/>
      <c r="CL35" s="998"/>
      <c r="CM35" s="998"/>
      <c r="CN35" s="998"/>
      <c r="CO35" s="998"/>
      <c r="CP35" s="998"/>
      <c r="CQ35" s="999"/>
      <c r="CR35" s="1000">
        <v>51167</v>
      </c>
      <c r="CS35" s="1013"/>
      <c r="CT35" s="1013"/>
      <c r="CU35" s="1013"/>
      <c r="CV35" s="1013"/>
      <c r="CW35" s="1013"/>
      <c r="CX35" s="1013"/>
      <c r="CY35" s="1014"/>
      <c r="CZ35" s="1003">
        <v>0.8</v>
      </c>
      <c r="DA35" s="1015"/>
      <c r="DB35" s="1015"/>
      <c r="DC35" s="1016"/>
      <c r="DD35" s="1006">
        <v>47613</v>
      </c>
      <c r="DE35" s="1013"/>
      <c r="DF35" s="1013"/>
      <c r="DG35" s="1013"/>
      <c r="DH35" s="1013"/>
      <c r="DI35" s="1013"/>
      <c r="DJ35" s="1013"/>
      <c r="DK35" s="1014"/>
      <c r="DL35" s="1006">
        <v>41177</v>
      </c>
      <c r="DM35" s="1013"/>
      <c r="DN35" s="1013"/>
      <c r="DO35" s="1013"/>
      <c r="DP35" s="1013"/>
      <c r="DQ35" s="1013"/>
      <c r="DR35" s="1013"/>
      <c r="DS35" s="1013"/>
      <c r="DT35" s="1013"/>
      <c r="DU35" s="1013"/>
      <c r="DV35" s="1014"/>
      <c r="DW35" s="1003">
        <v>1</v>
      </c>
      <c r="DX35" s="1015"/>
      <c r="DY35" s="1015"/>
      <c r="DZ35" s="1015"/>
      <c r="EA35" s="1015"/>
      <c r="EB35" s="1015"/>
      <c r="EC35" s="1027"/>
    </row>
    <row r="36" spans="2:133" ht="11.25" customHeight="1" x14ac:dyDescent="0.15">
      <c r="B36" s="997" t="s">
        <v>315</v>
      </c>
      <c r="C36" s="998"/>
      <c r="D36" s="998"/>
      <c r="E36" s="998"/>
      <c r="F36" s="998"/>
      <c r="G36" s="998"/>
      <c r="H36" s="998"/>
      <c r="I36" s="998"/>
      <c r="J36" s="998"/>
      <c r="K36" s="998"/>
      <c r="L36" s="998"/>
      <c r="M36" s="998"/>
      <c r="N36" s="998"/>
      <c r="O36" s="998"/>
      <c r="P36" s="998"/>
      <c r="Q36" s="999"/>
      <c r="R36" s="1000">
        <v>129488</v>
      </c>
      <c r="S36" s="1001"/>
      <c r="T36" s="1001"/>
      <c r="U36" s="1001"/>
      <c r="V36" s="1001"/>
      <c r="W36" s="1001"/>
      <c r="X36" s="1001"/>
      <c r="Y36" s="1002"/>
      <c r="Z36" s="1038">
        <v>1.9</v>
      </c>
      <c r="AA36" s="1038"/>
      <c r="AB36" s="1038"/>
      <c r="AC36" s="1038"/>
      <c r="AD36" s="1039" t="s">
        <v>122</v>
      </c>
      <c r="AE36" s="1039"/>
      <c r="AF36" s="1039"/>
      <c r="AG36" s="1039"/>
      <c r="AH36" s="1039"/>
      <c r="AI36" s="1039"/>
      <c r="AJ36" s="1039"/>
      <c r="AK36" s="1039"/>
      <c r="AL36" s="1003" t="s">
        <v>122</v>
      </c>
      <c r="AM36" s="1004"/>
      <c r="AN36" s="1004"/>
      <c r="AO36" s="1040"/>
      <c r="AP36" s="206"/>
      <c r="AQ36" s="1049" t="s">
        <v>316</v>
      </c>
      <c r="AR36" s="1050"/>
      <c r="AS36" s="1050"/>
      <c r="AT36" s="1050"/>
      <c r="AU36" s="1050"/>
      <c r="AV36" s="1050"/>
      <c r="AW36" s="1050"/>
      <c r="AX36" s="1050"/>
      <c r="AY36" s="1051"/>
      <c r="AZ36" s="1055">
        <v>806335</v>
      </c>
      <c r="BA36" s="1056"/>
      <c r="BB36" s="1056"/>
      <c r="BC36" s="1056"/>
      <c r="BD36" s="1056"/>
      <c r="BE36" s="1056"/>
      <c r="BF36" s="1057"/>
      <c r="BG36" s="1058" t="s">
        <v>317</v>
      </c>
      <c r="BH36" s="1059"/>
      <c r="BI36" s="1059"/>
      <c r="BJ36" s="1059"/>
      <c r="BK36" s="1059"/>
      <c r="BL36" s="1059"/>
      <c r="BM36" s="1059"/>
      <c r="BN36" s="1059"/>
      <c r="BO36" s="1059"/>
      <c r="BP36" s="1059"/>
      <c r="BQ36" s="1059"/>
      <c r="BR36" s="1059"/>
      <c r="BS36" s="1059"/>
      <c r="BT36" s="1059"/>
      <c r="BU36" s="1060"/>
      <c r="BV36" s="1055">
        <v>56575</v>
      </c>
      <c r="BW36" s="1056"/>
      <c r="BX36" s="1056"/>
      <c r="BY36" s="1056"/>
      <c r="BZ36" s="1056"/>
      <c r="CA36" s="1056"/>
      <c r="CB36" s="1057"/>
      <c r="CD36" s="997" t="s">
        <v>318</v>
      </c>
      <c r="CE36" s="998"/>
      <c r="CF36" s="998"/>
      <c r="CG36" s="998"/>
      <c r="CH36" s="998"/>
      <c r="CI36" s="998"/>
      <c r="CJ36" s="998"/>
      <c r="CK36" s="998"/>
      <c r="CL36" s="998"/>
      <c r="CM36" s="998"/>
      <c r="CN36" s="998"/>
      <c r="CO36" s="998"/>
      <c r="CP36" s="998"/>
      <c r="CQ36" s="999"/>
      <c r="CR36" s="1000">
        <v>879136</v>
      </c>
      <c r="CS36" s="1001"/>
      <c r="CT36" s="1001"/>
      <c r="CU36" s="1001"/>
      <c r="CV36" s="1001"/>
      <c r="CW36" s="1001"/>
      <c r="CX36" s="1001"/>
      <c r="CY36" s="1002"/>
      <c r="CZ36" s="1003">
        <v>13.8</v>
      </c>
      <c r="DA36" s="1015"/>
      <c r="DB36" s="1015"/>
      <c r="DC36" s="1016"/>
      <c r="DD36" s="1006">
        <v>764804</v>
      </c>
      <c r="DE36" s="1001"/>
      <c r="DF36" s="1001"/>
      <c r="DG36" s="1001"/>
      <c r="DH36" s="1001"/>
      <c r="DI36" s="1001"/>
      <c r="DJ36" s="1001"/>
      <c r="DK36" s="1002"/>
      <c r="DL36" s="1006">
        <v>558447</v>
      </c>
      <c r="DM36" s="1001"/>
      <c r="DN36" s="1001"/>
      <c r="DO36" s="1001"/>
      <c r="DP36" s="1001"/>
      <c r="DQ36" s="1001"/>
      <c r="DR36" s="1001"/>
      <c r="DS36" s="1001"/>
      <c r="DT36" s="1001"/>
      <c r="DU36" s="1001"/>
      <c r="DV36" s="1002"/>
      <c r="DW36" s="1003">
        <v>14.2</v>
      </c>
      <c r="DX36" s="1015"/>
      <c r="DY36" s="1015"/>
      <c r="DZ36" s="1015"/>
      <c r="EA36" s="1015"/>
      <c r="EB36" s="1015"/>
      <c r="EC36" s="1027"/>
    </row>
    <row r="37" spans="2:133" ht="11.25" customHeight="1" x14ac:dyDescent="0.15">
      <c r="B37" s="997" t="s">
        <v>319</v>
      </c>
      <c r="C37" s="998"/>
      <c r="D37" s="998"/>
      <c r="E37" s="998"/>
      <c r="F37" s="998"/>
      <c r="G37" s="998"/>
      <c r="H37" s="998"/>
      <c r="I37" s="998"/>
      <c r="J37" s="998"/>
      <c r="K37" s="998"/>
      <c r="L37" s="998"/>
      <c r="M37" s="998"/>
      <c r="N37" s="998"/>
      <c r="O37" s="998"/>
      <c r="P37" s="998"/>
      <c r="Q37" s="999"/>
      <c r="R37" s="1000">
        <v>151678</v>
      </c>
      <c r="S37" s="1001"/>
      <c r="T37" s="1001"/>
      <c r="U37" s="1001"/>
      <c r="V37" s="1001"/>
      <c r="W37" s="1001"/>
      <c r="X37" s="1001"/>
      <c r="Y37" s="1002"/>
      <c r="Z37" s="1038">
        <v>2.2999999999999998</v>
      </c>
      <c r="AA37" s="1038"/>
      <c r="AB37" s="1038"/>
      <c r="AC37" s="1038"/>
      <c r="AD37" s="1039">
        <v>3118</v>
      </c>
      <c r="AE37" s="1039"/>
      <c r="AF37" s="1039"/>
      <c r="AG37" s="1039"/>
      <c r="AH37" s="1039"/>
      <c r="AI37" s="1039"/>
      <c r="AJ37" s="1039"/>
      <c r="AK37" s="1039"/>
      <c r="AL37" s="1003">
        <v>0.1</v>
      </c>
      <c r="AM37" s="1004"/>
      <c r="AN37" s="1004"/>
      <c r="AO37" s="1040"/>
      <c r="AQ37" s="1033" t="s">
        <v>320</v>
      </c>
      <c r="AR37" s="1034"/>
      <c r="AS37" s="1034"/>
      <c r="AT37" s="1034"/>
      <c r="AU37" s="1034"/>
      <c r="AV37" s="1034"/>
      <c r="AW37" s="1034"/>
      <c r="AX37" s="1034"/>
      <c r="AY37" s="1035"/>
      <c r="AZ37" s="1000">
        <v>155235</v>
      </c>
      <c r="BA37" s="1001"/>
      <c r="BB37" s="1001"/>
      <c r="BC37" s="1001"/>
      <c r="BD37" s="1013"/>
      <c r="BE37" s="1013"/>
      <c r="BF37" s="1036"/>
      <c r="BG37" s="997" t="s">
        <v>321</v>
      </c>
      <c r="BH37" s="998"/>
      <c r="BI37" s="998"/>
      <c r="BJ37" s="998"/>
      <c r="BK37" s="998"/>
      <c r="BL37" s="998"/>
      <c r="BM37" s="998"/>
      <c r="BN37" s="998"/>
      <c r="BO37" s="998"/>
      <c r="BP37" s="998"/>
      <c r="BQ37" s="998"/>
      <c r="BR37" s="998"/>
      <c r="BS37" s="998"/>
      <c r="BT37" s="998"/>
      <c r="BU37" s="999"/>
      <c r="BV37" s="1000">
        <v>56575</v>
      </c>
      <c r="BW37" s="1001"/>
      <c r="BX37" s="1001"/>
      <c r="BY37" s="1001"/>
      <c r="BZ37" s="1001"/>
      <c r="CA37" s="1001"/>
      <c r="CB37" s="1037"/>
      <c r="CD37" s="997" t="s">
        <v>322</v>
      </c>
      <c r="CE37" s="998"/>
      <c r="CF37" s="998"/>
      <c r="CG37" s="998"/>
      <c r="CH37" s="998"/>
      <c r="CI37" s="998"/>
      <c r="CJ37" s="998"/>
      <c r="CK37" s="998"/>
      <c r="CL37" s="998"/>
      <c r="CM37" s="998"/>
      <c r="CN37" s="998"/>
      <c r="CO37" s="998"/>
      <c r="CP37" s="998"/>
      <c r="CQ37" s="999"/>
      <c r="CR37" s="1000">
        <v>339438</v>
      </c>
      <c r="CS37" s="1013"/>
      <c r="CT37" s="1013"/>
      <c r="CU37" s="1013"/>
      <c r="CV37" s="1013"/>
      <c r="CW37" s="1013"/>
      <c r="CX37" s="1013"/>
      <c r="CY37" s="1014"/>
      <c r="CZ37" s="1003">
        <v>5.3</v>
      </c>
      <c r="DA37" s="1015"/>
      <c r="DB37" s="1015"/>
      <c r="DC37" s="1016"/>
      <c r="DD37" s="1006">
        <v>339438</v>
      </c>
      <c r="DE37" s="1013"/>
      <c r="DF37" s="1013"/>
      <c r="DG37" s="1013"/>
      <c r="DH37" s="1013"/>
      <c r="DI37" s="1013"/>
      <c r="DJ37" s="1013"/>
      <c r="DK37" s="1014"/>
      <c r="DL37" s="1006">
        <v>339430</v>
      </c>
      <c r="DM37" s="1013"/>
      <c r="DN37" s="1013"/>
      <c r="DO37" s="1013"/>
      <c r="DP37" s="1013"/>
      <c r="DQ37" s="1013"/>
      <c r="DR37" s="1013"/>
      <c r="DS37" s="1013"/>
      <c r="DT37" s="1013"/>
      <c r="DU37" s="1013"/>
      <c r="DV37" s="1014"/>
      <c r="DW37" s="1003">
        <v>8.6</v>
      </c>
      <c r="DX37" s="1015"/>
      <c r="DY37" s="1015"/>
      <c r="DZ37" s="1015"/>
      <c r="EA37" s="1015"/>
      <c r="EB37" s="1015"/>
      <c r="EC37" s="1027"/>
    </row>
    <row r="38" spans="2:133" ht="11.25" customHeight="1" x14ac:dyDescent="0.15">
      <c r="B38" s="997" t="s">
        <v>323</v>
      </c>
      <c r="C38" s="998"/>
      <c r="D38" s="998"/>
      <c r="E38" s="998"/>
      <c r="F38" s="998"/>
      <c r="G38" s="998"/>
      <c r="H38" s="998"/>
      <c r="I38" s="998"/>
      <c r="J38" s="998"/>
      <c r="K38" s="998"/>
      <c r="L38" s="998"/>
      <c r="M38" s="998"/>
      <c r="N38" s="998"/>
      <c r="O38" s="998"/>
      <c r="P38" s="998"/>
      <c r="Q38" s="999"/>
      <c r="R38" s="1000">
        <v>161300</v>
      </c>
      <c r="S38" s="1001"/>
      <c r="T38" s="1001"/>
      <c r="U38" s="1001"/>
      <c r="V38" s="1001"/>
      <c r="W38" s="1001"/>
      <c r="X38" s="1001"/>
      <c r="Y38" s="1002"/>
      <c r="Z38" s="1038">
        <v>2.4</v>
      </c>
      <c r="AA38" s="1038"/>
      <c r="AB38" s="1038"/>
      <c r="AC38" s="1038"/>
      <c r="AD38" s="1039" t="s">
        <v>122</v>
      </c>
      <c r="AE38" s="1039"/>
      <c r="AF38" s="1039"/>
      <c r="AG38" s="1039"/>
      <c r="AH38" s="1039"/>
      <c r="AI38" s="1039"/>
      <c r="AJ38" s="1039"/>
      <c r="AK38" s="1039"/>
      <c r="AL38" s="1003" t="s">
        <v>122</v>
      </c>
      <c r="AM38" s="1004"/>
      <c r="AN38" s="1004"/>
      <c r="AO38" s="1040"/>
      <c r="AQ38" s="1033" t="s">
        <v>324</v>
      </c>
      <c r="AR38" s="1034"/>
      <c r="AS38" s="1034"/>
      <c r="AT38" s="1034"/>
      <c r="AU38" s="1034"/>
      <c r="AV38" s="1034"/>
      <c r="AW38" s="1034"/>
      <c r="AX38" s="1034"/>
      <c r="AY38" s="1035"/>
      <c r="AZ38" s="1000">
        <v>59684</v>
      </c>
      <c r="BA38" s="1001"/>
      <c r="BB38" s="1001"/>
      <c r="BC38" s="1001"/>
      <c r="BD38" s="1013"/>
      <c r="BE38" s="1013"/>
      <c r="BF38" s="1036"/>
      <c r="BG38" s="997" t="s">
        <v>325</v>
      </c>
      <c r="BH38" s="998"/>
      <c r="BI38" s="998"/>
      <c r="BJ38" s="998"/>
      <c r="BK38" s="998"/>
      <c r="BL38" s="998"/>
      <c r="BM38" s="998"/>
      <c r="BN38" s="998"/>
      <c r="BO38" s="998"/>
      <c r="BP38" s="998"/>
      <c r="BQ38" s="998"/>
      <c r="BR38" s="998"/>
      <c r="BS38" s="998"/>
      <c r="BT38" s="998"/>
      <c r="BU38" s="999"/>
      <c r="BV38" s="1000">
        <v>1512</v>
      </c>
      <c r="BW38" s="1001"/>
      <c r="BX38" s="1001"/>
      <c r="BY38" s="1001"/>
      <c r="BZ38" s="1001"/>
      <c r="CA38" s="1001"/>
      <c r="CB38" s="1037"/>
      <c r="CD38" s="997" t="s">
        <v>326</v>
      </c>
      <c r="CE38" s="998"/>
      <c r="CF38" s="998"/>
      <c r="CG38" s="998"/>
      <c r="CH38" s="998"/>
      <c r="CI38" s="998"/>
      <c r="CJ38" s="998"/>
      <c r="CK38" s="998"/>
      <c r="CL38" s="998"/>
      <c r="CM38" s="998"/>
      <c r="CN38" s="998"/>
      <c r="CO38" s="998"/>
      <c r="CP38" s="998"/>
      <c r="CQ38" s="999"/>
      <c r="CR38" s="1000">
        <v>577266</v>
      </c>
      <c r="CS38" s="1001"/>
      <c r="CT38" s="1001"/>
      <c r="CU38" s="1001"/>
      <c r="CV38" s="1001"/>
      <c r="CW38" s="1001"/>
      <c r="CX38" s="1001"/>
      <c r="CY38" s="1002"/>
      <c r="CZ38" s="1003">
        <v>9.1</v>
      </c>
      <c r="DA38" s="1015"/>
      <c r="DB38" s="1015"/>
      <c r="DC38" s="1016"/>
      <c r="DD38" s="1006">
        <v>481224</v>
      </c>
      <c r="DE38" s="1001"/>
      <c r="DF38" s="1001"/>
      <c r="DG38" s="1001"/>
      <c r="DH38" s="1001"/>
      <c r="DI38" s="1001"/>
      <c r="DJ38" s="1001"/>
      <c r="DK38" s="1002"/>
      <c r="DL38" s="1006">
        <v>364100</v>
      </c>
      <c r="DM38" s="1001"/>
      <c r="DN38" s="1001"/>
      <c r="DO38" s="1001"/>
      <c r="DP38" s="1001"/>
      <c r="DQ38" s="1001"/>
      <c r="DR38" s="1001"/>
      <c r="DS38" s="1001"/>
      <c r="DT38" s="1001"/>
      <c r="DU38" s="1001"/>
      <c r="DV38" s="1002"/>
      <c r="DW38" s="1003">
        <v>9.1999999999999993</v>
      </c>
      <c r="DX38" s="1015"/>
      <c r="DY38" s="1015"/>
      <c r="DZ38" s="1015"/>
      <c r="EA38" s="1015"/>
      <c r="EB38" s="1015"/>
      <c r="EC38" s="1027"/>
    </row>
    <row r="39" spans="2:133" ht="11.25" customHeight="1" x14ac:dyDescent="0.15">
      <c r="B39" s="997" t="s">
        <v>327</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328</v>
      </c>
      <c r="AR39" s="1034"/>
      <c r="AS39" s="1034"/>
      <c r="AT39" s="1034"/>
      <c r="AU39" s="1034"/>
      <c r="AV39" s="1034"/>
      <c r="AW39" s="1034"/>
      <c r="AX39" s="1034"/>
      <c r="AY39" s="1035"/>
      <c r="AZ39" s="1000">
        <v>14150</v>
      </c>
      <c r="BA39" s="1001"/>
      <c r="BB39" s="1001"/>
      <c r="BC39" s="1001"/>
      <c r="BD39" s="1013"/>
      <c r="BE39" s="1013"/>
      <c r="BF39" s="1036"/>
      <c r="BG39" s="997" t="s">
        <v>329</v>
      </c>
      <c r="BH39" s="998"/>
      <c r="BI39" s="998"/>
      <c r="BJ39" s="998"/>
      <c r="BK39" s="998"/>
      <c r="BL39" s="998"/>
      <c r="BM39" s="998"/>
      <c r="BN39" s="998"/>
      <c r="BO39" s="998"/>
      <c r="BP39" s="998"/>
      <c r="BQ39" s="998"/>
      <c r="BR39" s="998"/>
      <c r="BS39" s="998"/>
      <c r="BT39" s="998"/>
      <c r="BU39" s="999"/>
      <c r="BV39" s="1000">
        <v>2216</v>
      </c>
      <c r="BW39" s="1001"/>
      <c r="BX39" s="1001"/>
      <c r="BY39" s="1001"/>
      <c r="BZ39" s="1001"/>
      <c r="CA39" s="1001"/>
      <c r="CB39" s="1037"/>
      <c r="CD39" s="997" t="s">
        <v>330</v>
      </c>
      <c r="CE39" s="998"/>
      <c r="CF39" s="998"/>
      <c r="CG39" s="998"/>
      <c r="CH39" s="998"/>
      <c r="CI39" s="998"/>
      <c r="CJ39" s="998"/>
      <c r="CK39" s="998"/>
      <c r="CL39" s="998"/>
      <c r="CM39" s="998"/>
      <c r="CN39" s="998"/>
      <c r="CO39" s="998"/>
      <c r="CP39" s="998"/>
      <c r="CQ39" s="999"/>
      <c r="CR39" s="1000">
        <v>157158</v>
      </c>
      <c r="CS39" s="1013"/>
      <c r="CT39" s="1013"/>
      <c r="CU39" s="1013"/>
      <c r="CV39" s="1013"/>
      <c r="CW39" s="1013"/>
      <c r="CX39" s="1013"/>
      <c r="CY39" s="1014"/>
      <c r="CZ39" s="1003">
        <v>2.5</v>
      </c>
      <c r="DA39" s="1015"/>
      <c r="DB39" s="1015"/>
      <c r="DC39" s="1016"/>
      <c r="DD39" s="1006">
        <v>21343</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15">
      <c r="B40" s="997" t="s">
        <v>331</v>
      </c>
      <c r="C40" s="998"/>
      <c r="D40" s="998"/>
      <c r="E40" s="998"/>
      <c r="F40" s="998"/>
      <c r="G40" s="998"/>
      <c r="H40" s="998"/>
      <c r="I40" s="998"/>
      <c r="J40" s="998"/>
      <c r="K40" s="998"/>
      <c r="L40" s="998"/>
      <c r="M40" s="998"/>
      <c r="N40" s="998"/>
      <c r="O40" s="998"/>
      <c r="P40" s="998"/>
      <c r="Q40" s="999"/>
      <c r="R40" s="1000" t="s">
        <v>122</v>
      </c>
      <c r="S40" s="1001"/>
      <c r="T40" s="1001"/>
      <c r="U40" s="1001"/>
      <c r="V40" s="1001"/>
      <c r="W40" s="1001"/>
      <c r="X40" s="1001"/>
      <c r="Y40" s="1002"/>
      <c r="Z40" s="1038" t="s">
        <v>122</v>
      </c>
      <c r="AA40" s="1038"/>
      <c r="AB40" s="1038"/>
      <c r="AC40" s="1038"/>
      <c r="AD40" s="1039" t="s">
        <v>122</v>
      </c>
      <c r="AE40" s="1039"/>
      <c r="AF40" s="1039"/>
      <c r="AG40" s="1039"/>
      <c r="AH40" s="1039"/>
      <c r="AI40" s="1039"/>
      <c r="AJ40" s="1039"/>
      <c r="AK40" s="1039"/>
      <c r="AL40" s="1003" t="s">
        <v>122</v>
      </c>
      <c r="AM40" s="1004"/>
      <c r="AN40" s="1004"/>
      <c r="AO40" s="1040"/>
      <c r="AQ40" s="1033" t="s">
        <v>332</v>
      </c>
      <c r="AR40" s="1034"/>
      <c r="AS40" s="1034"/>
      <c r="AT40" s="1034"/>
      <c r="AU40" s="1034"/>
      <c r="AV40" s="1034"/>
      <c r="AW40" s="1034"/>
      <c r="AX40" s="1034"/>
      <c r="AY40" s="1035"/>
      <c r="AZ40" s="1000" t="s">
        <v>122</v>
      </c>
      <c r="BA40" s="1001"/>
      <c r="BB40" s="1001"/>
      <c r="BC40" s="1001"/>
      <c r="BD40" s="1013"/>
      <c r="BE40" s="1013"/>
      <c r="BF40" s="1036"/>
      <c r="BG40" s="1041" t="s">
        <v>333</v>
      </c>
      <c r="BH40" s="1042"/>
      <c r="BI40" s="1042"/>
      <c r="BJ40" s="1042"/>
      <c r="BK40" s="1042"/>
      <c r="BL40" s="202"/>
      <c r="BM40" s="998" t="s">
        <v>334</v>
      </c>
      <c r="BN40" s="998"/>
      <c r="BO40" s="998"/>
      <c r="BP40" s="998"/>
      <c r="BQ40" s="998"/>
      <c r="BR40" s="998"/>
      <c r="BS40" s="998"/>
      <c r="BT40" s="998"/>
      <c r="BU40" s="999"/>
      <c r="BV40" s="1000">
        <v>101</v>
      </c>
      <c r="BW40" s="1001"/>
      <c r="BX40" s="1001"/>
      <c r="BY40" s="1001"/>
      <c r="BZ40" s="1001"/>
      <c r="CA40" s="1001"/>
      <c r="CB40" s="1037"/>
      <c r="CD40" s="997" t="s">
        <v>335</v>
      </c>
      <c r="CE40" s="998"/>
      <c r="CF40" s="998"/>
      <c r="CG40" s="998"/>
      <c r="CH40" s="998"/>
      <c r="CI40" s="998"/>
      <c r="CJ40" s="998"/>
      <c r="CK40" s="998"/>
      <c r="CL40" s="998"/>
      <c r="CM40" s="998"/>
      <c r="CN40" s="998"/>
      <c r="CO40" s="998"/>
      <c r="CP40" s="998"/>
      <c r="CQ40" s="999"/>
      <c r="CR40" s="1000">
        <v>43500</v>
      </c>
      <c r="CS40" s="1001"/>
      <c r="CT40" s="1001"/>
      <c r="CU40" s="1001"/>
      <c r="CV40" s="1001"/>
      <c r="CW40" s="1001"/>
      <c r="CX40" s="1001"/>
      <c r="CY40" s="1002"/>
      <c r="CZ40" s="1003">
        <v>0.7</v>
      </c>
      <c r="DA40" s="1015"/>
      <c r="DB40" s="1015"/>
      <c r="DC40" s="1016"/>
      <c r="DD40" s="1006">
        <v>13500</v>
      </c>
      <c r="DE40" s="1001"/>
      <c r="DF40" s="1001"/>
      <c r="DG40" s="1001"/>
      <c r="DH40" s="1001"/>
      <c r="DI40" s="1001"/>
      <c r="DJ40" s="1001"/>
      <c r="DK40" s="1002"/>
      <c r="DL40" s="1006" t="s">
        <v>122</v>
      </c>
      <c r="DM40" s="1001"/>
      <c r="DN40" s="1001"/>
      <c r="DO40" s="1001"/>
      <c r="DP40" s="1001"/>
      <c r="DQ40" s="1001"/>
      <c r="DR40" s="1001"/>
      <c r="DS40" s="1001"/>
      <c r="DT40" s="1001"/>
      <c r="DU40" s="1001"/>
      <c r="DV40" s="1002"/>
      <c r="DW40" s="1003" t="s">
        <v>122</v>
      </c>
      <c r="DX40" s="1015"/>
      <c r="DY40" s="1015"/>
      <c r="DZ40" s="1015"/>
      <c r="EA40" s="1015"/>
      <c r="EB40" s="1015"/>
      <c r="EC40" s="1027"/>
    </row>
    <row r="41" spans="2:133" ht="11.25" customHeight="1" x14ac:dyDescent="0.15">
      <c r="B41" s="981" t="s">
        <v>336</v>
      </c>
      <c r="C41" s="982"/>
      <c r="D41" s="982"/>
      <c r="E41" s="982"/>
      <c r="F41" s="982"/>
      <c r="G41" s="982"/>
      <c r="H41" s="982"/>
      <c r="I41" s="982"/>
      <c r="J41" s="982"/>
      <c r="K41" s="982"/>
      <c r="L41" s="982"/>
      <c r="M41" s="982"/>
      <c r="N41" s="982"/>
      <c r="O41" s="982"/>
      <c r="P41" s="982"/>
      <c r="Q41" s="983"/>
      <c r="R41" s="984">
        <v>6652547</v>
      </c>
      <c r="S41" s="1025"/>
      <c r="T41" s="1025"/>
      <c r="U41" s="1025"/>
      <c r="V41" s="1025"/>
      <c r="W41" s="1025"/>
      <c r="X41" s="1025"/>
      <c r="Y41" s="1028"/>
      <c r="Z41" s="1029">
        <v>100</v>
      </c>
      <c r="AA41" s="1029"/>
      <c r="AB41" s="1029"/>
      <c r="AC41" s="1029"/>
      <c r="AD41" s="1030">
        <v>3940116</v>
      </c>
      <c r="AE41" s="1030"/>
      <c r="AF41" s="1030"/>
      <c r="AG41" s="1030"/>
      <c r="AH41" s="1030"/>
      <c r="AI41" s="1030"/>
      <c r="AJ41" s="1030"/>
      <c r="AK41" s="1030"/>
      <c r="AL41" s="987">
        <v>100</v>
      </c>
      <c r="AM41" s="1031"/>
      <c r="AN41" s="1031"/>
      <c r="AO41" s="1032"/>
      <c r="AQ41" s="1033" t="s">
        <v>337</v>
      </c>
      <c r="AR41" s="1034"/>
      <c r="AS41" s="1034"/>
      <c r="AT41" s="1034"/>
      <c r="AU41" s="1034"/>
      <c r="AV41" s="1034"/>
      <c r="AW41" s="1034"/>
      <c r="AX41" s="1034"/>
      <c r="AY41" s="1035"/>
      <c r="AZ41" s="1000">
        <v>113560</v>
      </c>
      <c r="BA41" s="1001"/>
      <c r="BB41" s="1001"/>
      <c r="BC41" s="1001"/>
      <c r="BD41" s="1013"/>
      <c r="BE41" s="1013"/>
      <c r="BF41" s="1036"/>
      <c r="BG41" s="1041"/>
      <c r="BH41" s="1042"/>
      <c r="BI41" s="1042"/>
      <c r="BJ41" s="1042"/>
      <c r="BK41" s="1042"/>
      <c r="BL41" s="202"/>
      <c r="BM41" s="998" t="s">
        <v>338</v>
      </c>
      <c r="BN41" s="998"/>
      <c r="BO41" s="998"/>
      <c r="BP41" s="998"/>
      <c r="BQ41" s="998"/>
      <c r="BR41" s="998"/>
      <c r="BS41" s="998"/>
      <c r="BT41" s="998"/>
      <c r="BU41" s="999"/>
      <c r="BV41" s="1000">
        <v>2</v>
      </c>
      <c r="BW41" s="1001"/>
      <c r="BX41" s="1001"/>
      <c r="BY41" s="1001"/>
      <c r="BZ41" s="1001"/>
      <c r="CA41" s="1001"/>
      <c r="CB41" s="1037"/>
      <c r="CD41" s="997" t="s">
        <v>339</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340</v>
      </c>
      <c r="AR42" s="1046"/>
      <c r="AS42" s="1046"/>
      <c r="AT42" s="1046"/>
      <c r="AU42" s="1046"/>
      <c r="AV42" s="1046"/>
      <c r="AW42" s="1046"/>
      <c r="AX42" s="1046"/>
      <c r="AY42" s="1047"/>
      <c r="AZ42" s="984">
        <v>463706</v>
      </c>
      <c r="BA42" s="1025"/>
      <c r="BB42" s="1025"/>
      <c r="BC42" s="1025"/>
      <c r="BD42" s="985"/>
      <c r="BE42" s="985"/>
      <c r="BF42" s="1048"/>
      <c r="BG42" s="1043"/>
      <c r="BH42" s="1044"/>
      <c r="BI42" s="1044"/>
      <c r="BJ42" s="1044"/>
      <c r="BK42" s="1044"/>
      <c r="BL42" s="203"/>
      <c r="BM42" s="982" t="s">
        <v>341</v>
      </c>
      <c r="BN42" s="982"/>
      <c r="BO42" s="982"/>
      <c r="BP42" s="982"/>
      <c r="BQ42" s="982"/>
      <c r="BR42" s="982"/>
      <c r="BS42" s="982"/>
      <c r="BT42" s="982"/>
      <c r="BU42" s="983"/>
      <c r="BV42" s="984">
        <v>381</v>
      </c>
      <c r="BW42" s="1025"/>
      <c r="BX42" s="1025"/>
      <c r="BY42" s="1025"/>
      <c r="BZ42" s="1025"/>
      <c r="CA42" s="1025"/>
      <c r="CB42" s="1026"/>
      <c r="CD42" s="997" t="s">
        <v>342</v>
      </c>
      <c r="CE42" s="998"/>
      <c r="CF42" s="998"/>
      <c r="CG42" s="998"/>
      <c r="CH42" s="998"/>
      <c r="CI42" s="998"/>
      <c r="CJ42" s="998"/>
      <c r="CK42" s="998"/>
      <c r="CL42" s="998"/>
      <c r="CM42" s="998"/>
      <c r="CN42" s="998"/>
      <c r="CO42" s="998"/>
      <c r="CP42" s="998"/>
      <c r="CQ42" s="999"/>
      <c r="CR42" s="1000">
        <v>820676</v>
      </c>
      <c r="CS42" s="1013"/>
      <c r="CT42" s="1013"/>
      <c r="CU42" s="1013"/>
      <c r="CV42" s="1013"/>
      <c r="CW42" s="1013"/>
      <c r="CX42" s="1013"/>
      <c r="CY42" s="1014"/>
      <c r="CZ42" s="1003">
        <v>12.9</v>
      </c>
      <c r="DA42" s="1015"/>
      <c r="DB42" s="1015"/>
      <c r="DC42" s="1016"/>
      <c r="DD42" s="1006">
        <v>253846</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343</v>
      </c>
      <c r="CD43" s="997" t="s">
        <v>344</v>
      </c>
      <c r="CE43" s="998"/>
      <c r="CF43" s="998"/>
      <c r="CG43" s="998"/>
      <c r="CH43" s="998"/>
      <c r="CI43" s="998"/>
      <c r="CJ43" s="998"/>
      <c r="CK43" s="998"/>
      <c r="CL43" s="998"/>
      <c r="CM43" s="998"/>
      <c r="CN43" s="998"/>
      <c r="CO43" s="998"/>
      <c r="CP43" s="998"/>
      <c r="CQ43" s="999"/>
      <c r="CR43" s="1000">
        <v>35180</v>
      </c>
      <c r="CS43" s="1013"/>
      <c r="CT43" s="1013"/>
      <c r="CU43" s="1013"/>
      <c r="CV43" s="1013"/>
      <c r="CW43" s="1013"/>
      <c r="CX43" s="1013"/>
      <c r="CY43" s="1014"/>
      <c r="CZ43" s="1003">
        <v>0.6</v>
      </c>
      <c r="DA43" s="1015"/>
      <c r="DB43" s="1015"/>
      <c r="DC43" s="1016"/>
      <c r="DD43" s="1006">
        <v>35180</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345</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293</v>
      </c>
      <c r="CE44" s="1020"/>
      <c r="CF44" s="997" t="s">
        <v>346</v>
      </c>
      <c r="CG44" s="998"/>
      <c r="CH44" s="998"/>
      <c r="CI44" s="998"/>
      <c r="CJ44" s="998"/>
      <c r="CK44" s="998"/>
      <c r="CL44" s="998"/>
      <c r="CM44" s="998"/>
      <c r="CN44" s="998"/>
      <c r="CO44" s="998"/>
      <c r="CP44" s="998"/>
      <c r="CQ44" s="999"/>
      <c r="CR44" s="1000">
        <v>820676</v>
      </c>
      <c r="CS44" s="1001"/>
      <c r="CT44" s="1001"/>
      <c r="CU44" s="1001"/>
      <c r="CV44" s="1001"/>
      <c r="CW44" s="1001"/>
      <c r="CX44" s="1001"/>
      <c r="CY44" s="1002"/>
      <c r="CZ44" s="1003">
        <v>12.9</v>
      </c>
      <c r="DA44" s="1004"/>
      <c r="DB44" s="1004"/>
      <c r="DC44" s="1005"/>
      <c r="DD44" s="1006">
        <v>253846</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347</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348</v>
      </c>
      <c r="CG45" s="998"/>
      <c r="CH45" s="998"/>
      <c r="CI45" s="998"/>
      <c r="CJ45" s="998"/>
      <c r="CK45" s="998"/>
      <c r="CL45" s="998"/>
      <c r="CM45" s="998"/>
      <c r="CN45" s="998"/>
      <c r="CO45" s="998"/>
      <c r="CP45" s="998"/>
      <c r="CQ45" s="999"/>
      <c r="CR45" s="1000">
        <v>456242</v>
      </c>
      <c r="CS45" s="1013"/>
      <c r="CT45" s="1013"/>
      <c r="CU45" s="1013"/>
      <c r="CV45" s="1013"/>
      <c r="CW45" s="1013"/>
      <c r="CX45" s="1013"/>
      <c r="CY45" s="1014"/>
      <c r="CZ45" s="1003">
        <v>7.2</v>
      </c>
      <c r="DA45" s="1015"/>
      <c r="DB45" s="1015"/>
      <c r="DC45" s="1016"/>
      <c r="DD45" s="1006">
        <v>35384</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349</v>
      </c>
      <c r="CG46" s="998"/>
      <c r="CH46" s="998"/>
      <c r="CI46" s="998"/>
      <c r="CJ46" s="998"/>
      <c r="CK46" s="998"/>
      <c r="CL46" s="998"/>
      <c r="CM46" s="998"/>
      <c r="CN46" s="998"/>
      <c r="CO46" s="998"/>
      <c r="CP46" s="998"/>
      <c r="CQ46" s="999"/>
      <c r="CR46" s="1000">
        <v>353238</v>
      </c>
      <c r="CS46" s="1001"/>
      <c r="CT46" s="1001"/>
      <c r="CU46" s="1001"/>
      <c r="CV46" s="1001"/>
      <c r="CW46" s="1001"/>
      <c r="CX46" s="1001"/>
      <c r="CY46" s="1002"/>
      <c r="CZ46" s="1003">
        <v>5.5</v>
      </c>
      <c r="DA46" s="1004"/>
      <c r="DB46" s="1004"/>
      <c r="DC46" s="1005"/>
      <c r="DD46" s="1006">
        <v>215066</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350</v>
      </c>
      <c r="CG47" s="998"/>
      <c r="CH47" s="998"/>
      <c r="CI47" s="998"/>
      <c r="CJ47" s="998"/>
      <c r="CK47" s="998"/>
      <c r="CL47" s="998"/>
      <c r="CM47" s="998"/>
      <c r="CN47" s="998"/>
      <c r="CO47" s="998"/>
      <c r="CP47" s="998"/>
      <c r="CQ47" s="999"/>
      <c r="CR47" s="1000" t="s">
        <v>122</v>
      </c>
      <c r="CS47" s="1013"/>
      <c r="CT47" s="1013"/>
      <c r="CU47" s="1013"/>
      <c r="CV47" s="1013"/>
      <c r="CW47" s="1013"/>
      <c r="CX47" s="1013"/>
      <c r="CY47" s="1014"/>
      <c r="CZ47" s="1003" t="s">
        <v>122</v>
      </c>
      <c r="DA47" s="1015"/>
      <c r="DB47" s="1015"/>
      <c r="DC47" s="1016"/>
      <c r="DD47" s="1006" t="s">
        <v>122</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351</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352</v>
      </c>
      <c r="CE49" s="982"/>
      <c r="CF49" s="982"/>
      <c r="CG49" s="982"/>
      <c r="CH49" s="982"/>
      <c r="CI49" s="982"/>
      <c r="CJ49" s="982"/>
      <c r="CK49" s="982"/>
      <c r="CL49" s="982"/>
      <c r="CM49" s="982"/>
      <c r="CN49" s="982"/>
      <c r="CO49" s="982"/>
      <c r="CP49" s="982"/>
      <c r="CQ49" s="983"/>
      <c r="CR49" s="984">
        <v>6376830</v>
      </c>
      <c r="CS49" s="985"/>
      <c r="CT49" s="985"/>
      <c r="CU49" s="985"/>
      <c r="CV49" s="985"/>
      <c r="CW49" s="985"/>
      <c r="CX49" s="985"/>
      <c r="CY49" s="986"/>
      <c r="CZ49" s="987">
        <v>100</v>
      </c>
      <c r="DA49" s="988"/>
      <c r="DB49" s="988"/>
      <c r="DC49" s="989"/>
      <c r="DD49" s="990">
        <v>4475148</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QyzW13NHw6OIlIGy8swFuhDlZ4wS6ThUnzKwIaoqNgAxoWdBWSgnZbwW85GbVdViDf5R+bxkauvTwtvxMSBpKw==" saltValue="P8IjSad2pebvpx5l/ZU8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AK8" sqref="AK8:AO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0" t="s">
        <v>353</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354</v>
      </c>
      <c r="DK2" s="722"/>
      <c r="DL2" s="722"/>
      <c r="DM2" s="722"/>
      <c r="DN2" s="722"/>
      <c r="DO2" s="723"/>
      <c r="DP2" s="210"/>
      <c r="DQ2" s="721" t="s">
        <v>355</v>
      </c>
      <c r="DR2" s="722"/>
      <c r="DS2" s="722"/>
      <c r="DT2" s="722"/>
      <c r="DU2" s="722"/>
      <c r="DV2" s="722"/>
      <c r="DW2" s="722"/>
      <c r="DX2" s="722"/>
      <c r="DY2" s="722"/>
      <c r="DZ2" s="72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689" t="s">
        <v>356</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357</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15">
      <c r="A5" s="625" t="s">
        <v>358</v>
      </c>
      <c r="B5" s="626"/>
      <c r="C5" s="626"/>
      <c r="D5" s="626"/>
      <c r="E5" s="626"/>
      <c r="F5" s="626"/>
      <c r="G5" s="626"/>
      <c r="H5" s="626"/>
      <c r="I5" s="626"/>
      <c r="J5" s="626"/>
      <c r="K5" s="626"/>
      <c r="L5" s="626"/>
      <c r="M5" s="626"/>
      <c r="N5" s="626"/>
      <c r="O5" s="626"/>
      <c r="P5" s="627"/>
      <c r="Q5" s="631" t="s">
        <v>359</v>
      </c>
      <c r="R5" s="632"/>
      <c r="S5" s="632"/>
      <c r="T5" s="632"/>
      <c r="U5" s="633"/>
      <c r="V5" s="631" t="s">
        <v>360</v>
      </c>
      <c r="W5" s="632"/>
      <c r="X5" s="632"/>
      <c r="Y5" s="632"/>
      <c r="Z5" s="633"/>
      <c r="AA5" s="631" t="s">
        <v>361</v>
      </c>
      <c r="AB5" s="632"/>
      <c r="AC5" s="632"/>
      <c r="AD5" s="632"/>
      <c r="AE5" s="632"/>
      <c r="AF5" s="724" t="s">
        <v>362</v>
      </c>
      <c r="AG5" s="632"/>
      <c r="AH5" s="632"/>
      <c r="AI5" s="632"/>
      <c r="AJ5" s="645"/>
      <c r="AK5" s="632" t="s">
        <v>363</v>
      </c>
      <c r="AL5" s="632"/>
      <c r="AM5" s="632"/>
      <c r="AN5" s="632"/>
      <c r="AO5" s="633"/>
      <c r="AP5" s="631" t="s">
        <v>364</v>
      </c>
      <c r="AQ5" s="632"/>
      <c r="AR5" s="632"/>
      <c r="AS5" s="632"/>
      <c r="AT5" s="633"/>
      <c r="AU5" s="631" t="s">
        <v>365</v>
      </c>
      <c r="AV5" s="632"/>
      <c r="AW5" s="632"/>
      <c r="AX5" s="632"/>
      <c r="AY5" s="645"/>
      <c r="AZ5" s="214"/>
      <c r="BA5" s="214"/>
      <c r="BB5" s="214"/>
      <c r="BC5" s="214"/>
      <c r="BD5" s="214"/>
      <c r="BE5" s="215"/>
      <c r="BF5" s="215"/>
      <c r="BG5" s="215"/>
      <c r="BH5" s="215"/>
      <c r="BI5" s="215"/>
      <c r="BJ5" s="215"/>
      <c r="BK5" s="215"/>
      <c r="BL5" s="215"/>
      <c r="BM5" s="215"/>
      <c r="BN5" s="215"/>
      <c r="BO5" s="215"/>
      <c r="BP5" s="215"/>
      <c r="BQ5" s="625" t="s">
        <v>366</v>
      </c>
      <c r="BR5" s="626"/>
      <c r="BS5" s="626"/>
      <c r="BT5" s="626"/>
      <c r="BU5" s="626"/>
      <c r="BV5" s="626"/>
      <c r="BW5" s="626"/>
      <c r="BX5" s="626"/>
      <c r="BY5" s="626"/>
      <c r="BZ5" s="626"/>
      <c r="CA5" s="626"/>
      <c r="CB5" s="626"/>
      <c r="CC5" s="626"/>
      <c r="CD5" s="626"/>
      <c r="CE5" s="626"/>
      <c r="CF5" s="626"/>
      <c r="CG5" s="627"/>
      <c r="CH5" s="631" t="s">
        <v>367</v>
      </c>
      <c r="CI5" s="632"/>
      <c r="CJ5" s="632"/>
      <c r="CK5" s="632"/>
      <c r="CL5" s="633"/>
      <c r="CM5" s="631" t="s">
        <v>368</v>
      </c>
      <c r="CN5" s="632"/>
      <c r="CO5" s="632"/>
      <c r="CP5" s="632"/>
      <c r="CQ5" s="633"/>
      <c r="CR5" s="631" t="s">
        <v>369</v>
      </c>
      <c r="CS5" s="632"/>
      <c r="CT5" s="632"/>
      <c r="CU5" s="632"/>
      <c r="CV5" s="633"/>
      <c r="CW5" s="631" t="s">
        <v>370</v>
      </c>
      <c r="CX5" s="632"/>
      <c r="CY5" s="632"/>
      <c r="CZ5" s="632"/>
      <c r="DA5" s="633"/>
      <c r="DB5" s="631" t="s">
        <v>371</v>
      </c>
      <c r="DC5" s="632"/>
      <c r="DD5" s="632"/>
      <c r="DE5" s="632"/>
      <c r="DF5" s="633"/>
      <c r="DG5" s="714" t="s">
        <v>372</v>
      </c>
      <c r="DH5" s="715"/>
      <c r="DI5" s="715"/>
      <c r="DJ5" s="715"/>
      <c r="DK5" s="716"/>
      <c r="DL5" s="714" t="s">
        <v>373</v>
      </c>
      <c r="DM5" s="715"/>
      <c r="DN5" s="715"/>
      <c r="DO5" s="715"/>
      <c r="DP5" s="716"/>
      <c r="DQ5" s="631" t="s">
        <v>374</v>
      </c>
      <c r="DR5" s="632"/>
      <c r="DS5" s="632"/>
      <c r="DT5" s="632"/>
      <c r="DU5" s="633"/>
      <c r="DV5" s="631" t="s">
        <v>365</v>
      </c>
      <c r="DW5" s="632"/>
      <c r="DX5" s="632"/>
      <c r="DY5" s="632"/>
      <c r="DZ5" s="645"/>
      <c r="EA5" s="217"/>
    </row>
    <row r="6" spans="1:131" s="218"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15">
      <c r="A7" s="219">
        <v>1</v>
      </c>
      <c r="B7" s="677" t="s">
        <v>375</v>
      </c>
      <c r="C7" s="678"/>
      <c r="D7" s="678"/>
      <c r="E7" s="678"/>
      <c r="F7" s="678"/>
      <c r="G7" s="678"/>
      <c r="H7" s="678"/>
      <c r="I7" s="678"/>
      <c r="J7" s="678"/>
      <c r="K7" s="678"/>
      <c r="L7" s="678"/>
      <c r="M7" s="678"/>
      <c r="N7" s="678"/>
      <c r="O7" s="678"/>
      <c r="P7" s="679"/>
      <c r="Q7" s="732">
        <v>6653</v>
      </c>
      <c r="R7" s="733"/>
      <c r="S7" s="733"/>
      <c r="T7" s="733"/>
      <c r="U7" s="733"/>
      <c r="V7" s="733">
        <v>6377</v>
      </c>
      <c r="W7" s="733"/>
      <c r="X7" s="733"/>
      <c r="Y7" s="733"/>
      <c r="Z7" s="733"/>
      <c r="AA7" s="733">
        <v>276</v>
      </c>
      <c r="AB7" s="733"/>
      <c r="AC7" s="733"/>
      <c r="AD7" s="733"/>
      <c r="AE7" s="734"/>
      <c r="AF7" s="735">
        <v>256</v>
      </c>
      <c r="AG7" s="736"/>
      <c r="AH7" s="736"/>
      <c r="AI7" s="736"/>
      <c r="AJ7" s="737"/>
      <c r="AK7" s="738">
        <v>33</v>
      </c>
      <c r="AL7" s="739"/>
      <c r="AM7" s="739"/>
      <c r="AN7" s="739"/>
      <c r="AO7" s="739"/>
      <c r="AP7" s="739">
        <v>4085</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559</v>
      </c>
      <c r="BT7" s="730"/>
      <c r="BU7" s="730"/>
      <c r="BV7" s="730"/>
      <c r="BW7" s="730"/>
      <c r="BX7" s="730"/>
      <c r="BY7" s="730"/>
      <c r="BZ7" s="730"/>
      <c r="CA7" s="730"/>
      <c r="CB7" s="730"/>
      <c r="CC7" s="730"/>
      <c r="CD7" s="730"/>
      <c r="CE7" s="730"/>
      <c r="CF7" s="730"/>
      <c r="CG7" s="742"/>
      <c r="CH7" s="726">
        <v>4</v>
      </c>
      <c r="CI7" s="727"/>
      <c r="CJ7" s="727"/>
      <c r="CK7" s="727"/>
      <c r="CL7" s="728"/>
      <c r="CM7" s="726">
        <v>19</v>
      </c>
      <c r="CN7" s="727"/>
      <c r="CO7" s="727"/>
      <c r="CP7" s="727"/>
      <c r="CQ7" s="728"/>
      <c r="CR7" s="726">
        <v>0</v>
      </c>
      <c r="CS7" s="727"/>
      <c r="CT7" s="727"/>
      <c r="CU7" s="727"/>
      <c r="CV7" s="728"/>
      <c r="CW7" s="726">
        <v>8</v>
      </c>
      <c r="CX7" s="727"/>
      <c r="CY7" s="727"/>
      <c r="CZ7" s="727"/>
      <c r="DA7" s="728"/>
      <c r="DB7" s="726">
        <v>0</v>
      </c>
      <c r="DC7" s="727"/>
      <c r="DD7" s="727"/>
      <c r="DE7" s="727"/>
      <c r="DF7" s="728"/>
      <c r="DG7" s="726">
        <v>0</v>
      </c>
      <c r="DH7" s="727"/>
      <c r="DI7" s="727"/>
      <c r="DJ7" s="727"/>
      <c r="DK7" s="728"/>
      <c r="DL7" s="726">
        <v>0</v>
      </c>
      <c r="DM7" s="727"/>
      <c r="DN7" s="727"/>
      <c r="DO7" s="727"/>
      <c r="DP7" s="728"/>
      <c r="DQ7" s="726">
        <v>0</v>
      </c>
      <c r="DR7" s="727"/>
      <c r="DS7" s="727"/>
      <c r="DT7" s="727"/>
      <c r="DU7" s="728"/>
      <c r="DV7" s="729"/>
      <c r="DW7" s="730"/>
      <c r="DX7" s="730"/>
      <c r="DY7" s="730"/>
      <c r="DZ7" s="731"/>
      <c r="EA7" s="217"/>
    </row>
    <row r="8" spans="1:131" s="218" customFormat="1" ht="26.25" customHeight="1" x14ac:dyDescent="0.15">
      <c r="A8" s="221">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t="s">
        <v>560</v>
      </c>
      <c r="BT8" s="623"/>
      <c r="BU8" s="623"/>
      <c r="BV8" s="623"/>
      <c r="BW8" s="623"/>
      <c r="BX8" s="623"/>
      <c r="BY8" s="623"/>
      <c r="BZ8" s="623"/>
      <c r="CA8" s="623"/>
      <c r="CB8" s="623"/>
      <c r="CC8" s="623"/>
      <c r="CD8" s="623"/>
      <c r="CE8" s="623"/>
      <c r="CF8" s="623"/>
      <c r="CG8" s="644"/>
      <c r="CH8" s="619">
        <v>0</v>
      </c>
      <c r="CI8" s="620"/>
      <c r="CJ8" s="620"/>
      <c r="CK8" s="620"/>
      <c r="CL8" s="621"/>
      <c r="CM8" s="619">
        <v>8</v>
      </c>
      <c r="CN8" s="620"/>
      <c r="CO8" s="620"/>
      <c r="CP8" s="620"/>
      <c r="CQ8" s="621"/>
      <c r="CR8" s="619">
        <v>0</v>
      </c>
      <c r="CS8" s="620"/>
      <c r="CT8" s="620"/>
      <c r="CU8" s="620"/>
      <c r="CV8" s="621"/>
      <c r="CW8" s="619">
        <v>0</v>
      </c>
      <c r="CX8" s="620"/>
      <c r="CY8" s="620"/>
      <c r="CZ8" s="620"/>
      <c r="DA8" s="621"/>
      <c r="DB8" s="619">
        <v>0</v>
      </c>
      <c r="DC8" s="620"/>
      <c r="DD8" s="620"/>
      <c r="DE8" s="620"/>
      <c r="DF8" s="621"/>
      <c r="DG8" s="619">
        <v>0</v>
      </c>
      <c r="DH8" s="620"/>
      <c r="DI8" s="620"/>
      <c r="DJ8" s="620"/>
      <c r="DK8" s="621"/>
      <c r="DL8" s="619">
        <v>46</v>
      </c>
      <c r="DM8" s="620"/>
      <c r="DN8" s="620"/>
      <c r="DO8" s="620"/>
      <c r="DP8" s="621"/>
      <c r="DQ8" s="619">
        <v>46</v>
      </c>
      <c r="DR8" s="620"/>
      <c r="DS8" s="620"/>
      <c r="DT8" s="620"/>
      <c r="DU8" s="621"/>
      <c r="DV8" s="622"/>
      <c r="DW8" s="623"/>
      <c r="DX8" s="623"/>
      <c r="DY8" s="623"/>
      <c r="DZ8" s="624"/>
      <c r="EA8" s="217"/>
    </row>
    <row r="9" spans="1:131" s="218" customFormat="1" ht="26.25" customHeight="1" x14ac:dyDescent="0.15">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7"/>
    </row>
    <row r="10" spans="1:131" s="218" customFormat="1" ht="26.25" customHeight="1" x14ac:dyDescent="0.15">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15">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15">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15">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15">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15">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15">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15">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15">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15">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15">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15">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376</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
      <c r="A23" s="223" t="s">
        <v>377</v>
      </c>
      <c r="B23" s="567" t="s">
        <v>378</v>
      </c>
      <c r="C23" s="568"/>
      <c r="D23" s="568"/>
      <c r="E23" s="568"/>
      <c r="F23" s="568"/>
      <c r="G23" s="568"/>
      <c r="H23" s="568"/>
      <c r="I23" s="568"/>
      <c r="J23" s="568"/>
      <c r="K23" s="568"/>
      <c r="L23" s="568"/>
      <c r="M23" s="568"/>
      <c r="N23" s="568"/>
      <c r="O23" s="568"/>
      <c r="P23" s="578"/>
      <c r="Q23" s="697"/>
      <c r="R23" s="691"/>
      <c r="S23" s="691"/>
      <c r="T23" s="691"/>
      <c r="U23" s="691"/>
      <c r="V23" s="691"/>
      <c r="W23" s="691"/>
      <c r="X23" s="691"/>
      <c r="Y23" s="691"/>
      <c r="Z23" s="691"/>
      <c r="AA23" s="691"/>
      <c r="AB23" s="691"/>
      <c r="AC23" s="691"/>
      <c r="AD23" s="691"/>
      <c r="AE23" s="698"/>
      <c r="AF23" s="699">
        <v>256</v>
      </c>
      <c r="AG23" s="691"/>
      <c r="AH23" s="691"/>
      <c r="AI23" s="691"/>
      <c r="AJ23" s="700"/>
      <c r="AK23" s="701"/>
      <c r="AL23" s="702"/>
      <c r="AM23" s="702"/>
      <c r="AN23" s="702"/>
      <c r="AO23" s="702"/>
      <c r="AP23" s="691"/>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15">
      <c r="A24" s="690" t="s">
        <v>379</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
      <c r="A25" s="689" t="s">
        <v>380</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358</v>
      </c>
      <c r="B26" s="626"/>
      <c r="C26" s="626"/>
      <c r="D26" s="626"/>
      <c r="E26" s="626"/>
      <c r="F26" s="626"/>
      <c r="G26" s="626"/>
      <c r="H26" s="626"/>
      <c r="I26" s="626"/>
      <c r="J26" s="626"/>
      <c r="K26" s="626"/>
      <c r="L26" s="626"/>
      <c r="M26" s="626"/>
      <c r="N26" s="626"/>
      <c r="O26" s="626"/>
      <c r="P26" s="627"/>
      <c r="Q26" s="631" t="s">
        <v>381</v>
      </c>
      <c r="R26" s="632"/>
      <c r="S26" s="632"/>
      <c r="T26" s="632"/>
      <c r="U26" s="633"/>
      <c r="V26" s="631" t="s">
        <v>382</v>
      </c>
      <c r="W26" s="632"/>
      <c r="X26" s="632"/>
      <c r="Y26" s="632"/>
      <c r="Z26" s="633"/>
      <c r="AA26" s="631" t="s">
        <v>383</v>
      </c>
      <c r="AB26" s="632"/>
      <c r="AC26" s="632"/>
      <c r="AD26" s="632"/>
      <c r="AE26" s="632"/>
      <c r="AF26" s="685" t="s">
        <v>384</v>
      </c>
      <c r="AG26" s="638"/>
      <c r="AH26" s="638"/>
      <c r="AI26" s="638"/>
      <c r="AJ26" s="686"/>
      <c r="AK26" s="632" t="s">
        <v>385</v>
      </c>
      <c r="AL26" s="632"/>
      <c r="AM26" s="632"/>
      <c r="AN26" s="632"/>
      <c r="AO26" s="633"/>
      <c r="AP26" s="631" t="s">
        <v>386</v>
      </c>
      <c r="AQ26" s="632"/>
      <c r="AR26" s="632"/>
      <c r="AS26" s="632"/>
      <c r="AT26" s="633"/>
      <c r="AU26" s="631" t="s">
        <v>387</v>
      </c>
      <c r="AV26" s="632"/>
      <c r="AW26" s="632"/>
      <c r="AX26" s="632"/>
      <c r="AY26" s="633"/>
      <c r="AZ26" s="631" t="s">
        <v>388</v>
      </c>
      <c r="BA26" s="632"/>
      <c r="BB26" s="632"/>
      <c r="BC26" s="632"/>
      <c r="BD26" s="633"/>
      <c r="BE26" s="631" t="s">
        <v>365</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5">
        <v>1</v>
      </c>
      <c r="B28" s="677" t="s">
        <v>389</v>
      </c>
      <c r="C28" s="678"/>
      <c r="D28" s="678"/>
      <c r="E28" s="678"/>
      <c r="F28" s="678"/>
      <c r="G28" s="678"/>
      <c r="H28" s="678"/>
      <c r="I28" s="678"/>
      <c r="J28" s="678"/>
      <c r="K28" s="678"/>
      <c r="L28" s="678"/>
      <c r="M28" s="678"/>
      <c r="N28" s="678"/>
      <c r="O28" s="678"/>
      <c r="P28" s="679"/>
      <c r="Q28" s="680">
        <v>1267</v>
      </c>
      <c r="R28" s="681"/>
      <c r="S28" s="681"/>
      <c r="T28" s="681"/>
      <c r="U28" s="681"/>
      <c r="V28" s="681">
        <v>1210</v>
      </c>
      <c r="W28" s="681"/>
      <c r="X28" s="681"/>
      <c r="Y28" s="681"/>
      <c r="Z28" s="681"/>
      <c r="AA28" s="681">
        <v>57</v>
      </c>
      <c r="AB28" s="681"/>
      <c r="AC28" s="681"/>
      <c r="AD28" s="681"/>
      <c r="AE28" s="682"/>
      <c r="AF28" s="683">
        <v>57</v>
      </c>
      <c r="AG28" s="681"/>
      <c r="AH28" s="681"/>
      <c r="AI28" s="681"/>
      <c r="AJ28" s="684"/>
      <c r="AK28" s="672">
        <v>114</v>
      </c>
      <c r="AL28" s="673"/>
      <c r="AM28" s="673"/>
      <c r="AN28" s="673"/>
      <c r="AO28" s="673"/>
      <c r="AP28" s="673">
        <v>0</v>
      </c>
      <c r="AQ28" s="673"/>
      <c r="AR28" s="673"/>
      <c r="AS28" s="673"/>
      <c r="AT28" s="673"/>
      <c r="AU28" s="673">
        <v>0</v>
      </c>
      <c r="AV28" s="673"/>
      <c r="AW28" s="673"/>
      <c r="AX28" s="673"/>
      <c r="AY28" s="673"/>
      <c r="AZ28" s="674"/>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5">
        <v>2</v>
      </c>
      <c r="B29" s="660" t="s">
        <v>390</v>
      </c>
      <c r="C29" s="661"/>
      <c r="D29" s="661"/>
      <c r="E29" s="661"/>
      <c r="F29" s="661"/>
      <c r="G29" s="661"/>
      <c r="H29" s="661"/>
      <c r="I29" s="661"/>
      <c r="J29" s="661"/>
      <c r="K29" s="661"/>
      <c r="L29" s="661"/>
      <c r="M29" s="661"/>
      <c r="N29" s="661"/>
      <c r="O29" s="661"/>
      <c r="P29" s="662"/>
      <c r="Q29" s="668">
        <v>1800</v>
      </c>
      <c r="R29" s="669"/>
      <c r="S29" s="669"/>
      <c r="T29" s="669"/>
      <c r="U29" s="669"/>
      <c r="V29" s="669">
        <v>1621</v>
      </c>
      <c r="W29" s="669"/>
      <c r="X29" s="669"/>
      <c r="Y29" s="669"/>
      <c r="Z29" s="669"/>
      <c r="AA29" s="669">
        <v>178</v>
      </c>
      <c r="AB29" s="669"/>
      <c r="AC29" s="669"/>
      <c r="AD29" s="669"/>
      <c r="AE29" s="670"/>
      <c r="AF29" s="665">
        <v>178</v>
      </c>
      <c r="AG29" s="666"/>
      <c r="AH29" s="666"/>
      <c r="AI29" s="666"/>
      <c r="AJ29" s="667"/>
      <c r="AK29" s="610">
        <v>268</v>
      </c>
      <c r="AL29" s="601"/>
      <c r="AM29" s="601"/>
      <c r="AN29" s="601"/>
      <c r="AO29" s="601"/>
      <c r="AP29" s="601">
        <v>0</v>
      </c>
      <c r="AQ29" s="601"/>
      <c r="AR29" s="601"/>
      <c r="AS29" s="601"/>
      <c r="AT29" s="601"/>
      <c r="AU29" s="601">
        <v>0</v>
      </c>
      <c r="AV29" s="601"/>
      <c r="AW29" s="601"/>
      <c r="AX29" s="601"/>
      <c r="AY29" s="601"/>
      <c r="AZ29" s="671"/>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5">
        <v>3</v>
      </c>
      <c r="B30" s="660" t="s">
        <v>391</v>
      </c>
      <c r="C30" s="661"/>
      <c r="D30" s="661"/>
      <c r="E30" s="661"/>
      <c r="F30" s="661"/>
      <c r="G30" s="661"/>
      <c r="H30" s="661"/>
      <c r="I30" s="661"/>
      <c r="J30" s="661"/>
      <c r="K30" s="661"/>
      <c r="L30" s="661"/>
      <c r="M30" s="661"/>
      <c r="N30" s="661"/>
      <c r="O30" s="661"/>
      <c r="P30" s="662"/>
      <c r="Q30" s="668">
        <v>213</v>
      </c>
      <c r="R30" s="669"/>
      <c r="S30" s="669"/>
      <c r="T30" s="669"/>
      <c r="U30" s="669"/>
      <c r="V30" s="669">
        <v>212</v>
      </c>
      <c r="W30" s="669"/>
      <c r="X30" s="669"/>
      <c r="Y30" s="669"/>
      <c r="Z30" s="669"/>
      <c r="AA30" s="669">
        <v>1</v>
      </c>
      <c r="AB30" s="669"/>
      <c r="AC30" s="669"/>
      <c r="AD30" s="669"/>
      <c r="AE30" s="670"/>
      <c r="AF30" s="665">
        <v>1</v>
      </c>
      <c r="AG30" s="666"/>
      <c r="AH30" s="666"/>
      <c r="AI30" s="666"/>
      <c r="AJ30" s="667"/>
      <c r="AK30" s="610">
        <v>196</v>
      </c>
      <c r="AL30" s="601"/>
      <c r="AM30" s="601"/>
      <c r="AN30" s="601"/>
      <c r="AO30" s="601"/>
      <c r="AP30" s="601">
        <v>0</v>
      </c>
      <c r="AQ30" s="601"/>
      <c r="AR30" s="601"/>
      <c r="AS30" s="601"/>
      <c r="AT30" s="601"/>
      <c r="AU30" s="601">
        <v>0</v>
      </c>
      <c r="AV30" s="601"/>
      <c r="AW30" s="601"/>
      <c r="AX30" s="601"/>
      <c r="AY30" s="601"/>
      <c r="AZ30" s="671"/>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5">
        <v>4</v>
      </c>
      <c r="B31" s="660" t="s">
        <v>392</v>
      </c>
      <c r="C31" s="661"/>
      <c r="D31" s="661"/>
      <c r="E31" s="661"/>
      <c r="F31" s="661"/>
      <c r="G31" s="661"/>
      <c r="H31" s="661"/>
      <c r="I31" s="661"/>
      <c r="J31" s="661"/>
      <c r="K31" s="661"/>
      <c r="L31" s="661"/>
      <c r="M31" s="661"/>
      <c r="N31" s="661"/>
      <c r="O31" s="661"/>
      <c r="P31" s="662"/>
      <c r="Q31" s="668">
        <v>751</v>
      </c>
      <c r="R31" s="669"/>
      <c r="S31" s="669"/>
      <c r="T31" s="669"/>
      <c r="U31" s="669"/>
      <c r="V31" s="669">
        <v>25</v>
      </c>
      <c r="W31" s="669"/>
      <c r="X31" s="669"/>
      <c r="Y31" s="669"/>
      <c r="Z31" s="669"/>
      <c r="AA31" s="669">
        <v>726</v>
      </c>
      <c r="AB31" s="669"/>
      <c r="AC31" s="669"/>
      <c r="AD31" s="669"/>
      <c r="AE31" s="670"/>
      <c r="AF31" s="665">
        <v>726</v>
      </c>
      <c r="AG31" s="666"/>
      <c r="AH31" s="666"/>
      <c r="AI31" s="666"/>
      <c r="AJ31" s="667"/>
      <c r="AK31" s="610">
        <v>14</v>
      </c>
      <c r="AL31" s="601"/>
      <c r="AM31" s="601"/>
      <c r="AN31" s="601"/>
      <c r="AO31" s="601"/>
      <c r="AP31" s="601">
        <v>665</v>
      </c>
      <c r="AQ31" s="601"/>
      <c r="AR31" s="601"/>
      <c r="AS31" s="601"/>
      <c r="AT31" s="601"/>
      <c r="AU31" s="601">
        <v>0</v>
      </c>
      <c r="AV31" s="601"/>
      <c r="AW31" s="601"/>
      <c r="AX31" s="601"/>
      <c r="AY31" s="601"/>
      <c r="AZ31" s="671"/>
      <c r="BA31" s="671"/>
      <c r="BB31" s="671"/>
      <c r="BC31" s="671"/>
      <c r="BD31" s="671"/>
      <c r="BE31" s="602" t="s">
        <v>393</v>
      </c>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5">
        <v>5</v>
      </c>
      <c r="B32" s="660" t="s">
        <v>394</v>
      </c>
      <c r="C32" s="661"/>
      <c r="D32" s="661"/>
      <c r="E32" s="661"/>
      <c r="F32" s="661"/>
      <c r="G32" s="661"/>
      <c r="H32" s="661"/>
      <c r="I32" s="661"/>
      <c r="J32" s="661"/>
      <c r="K32" s="661"/>
      <c r="L32" s="661"/>
      <c r="M32" s="661"/>
      <c r="N32" s="661"/>
      <c r="O32" s="661"/>
      <c r="P32" s="662"/>
      <c r="Q32" s="668">
        <v>82</v>
      </c>
      <c r="R32" s="669"/>
      <c r="S32" s="669"/>
      <c r="T32" s="669"/>
      <c r="U32" s="669"/>
      <c r="V32" s="669">
        <v>20</v>
      </c>
      <c r="W32" s="669"/>
      <c r="X32" s="669"/>
      <c r="Y32" s="669"/>
      <c r="Z32" s="669"/>
      <c r="AA32" s="669">
        <v>61</v>
      </c>
      <c r="AB32" s="669"/>
      <c r="AC32" s="669"/>
      <c r="AD32" s="669"/>
      <c r="AE32" s="670"/>
      <c r="AF32" s="665">
        <v>61</v>
      </c>
      <c r="AG32" s="666"/>
      <c r="AH32" s="666"/>
      <c r="AI32" s="666"/>
      <c r="AJ32" s="667"/>
      <c r="AK32" s="610">
        <v>155</v>
      </c>
      <c r="AL32" s="601"/>
      <c r="AM32" s="601"/>
      <c r="AN32" s="601"/>
      <c r="AO32" s="601"/>
      <c r="AP32" s="601">
        <v>1163</v>
      </c>
      <c r="AQ32" s="601"/>
      <c r="AR32" s="601"/>
      <c r="AS32" s="601"/>
      <c r="AT32" s="601"/>
      <c r="AU32" s="601">
        <v>0</v>
      </c>
      <c r="AV32" s="601"/>
      <c r="AW32" s="601"/>
      <c r="AX32" s="601"/>
      <c r="AY32" s="601"/>
      <c r="AZ32" s="671"/>
      <c r="BA32" s="671"/>
      <c r="BB32" s="671"/>
      <c r="BC32" s="671"/>
      <c r="BD32" s="671"/>
      <c r="BE32" s="602" t="s">
        <v>393</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5">
        <v>6</v>
      </c>
      <c r="B33" s="660"/>
      <c r="C33" s="661"/>
      <c r="D33" s="661"/>
      <c r="E33" s="661"/>
      <c r="F33" s="661"/>
      <c r="G33" s="661"/>
      <c r="H33" s="661"/>
      <c r="I33" s="661"/>
      <c r="J33" s="661"/>
      <c r="K33" s="661"/>
      <c r="L33" s="661"/>
      <c r="M33" s="661"/>
      <c r="N33" s="661"/>
      <c r="O33" s="661"/>
      <c r="P33" s="662"/>
      <c r="Q33" s="668"/>
      <c r="R33" s="669"/>
      <c r="S33" s="669"/>
      <c r="T33" s="669"/>
      <c r="U33" s="669"/>
      <c r="V33" s="669"/>
      <c r="W33" s="669"/>
      <c r="X33" s="669"/>
      <c r="Y33" s="669"/>
      <c r="Z33" s="669"/>
      <c r="AA33" s="669"/>
      <c r="AB33" s="669"/>
      <c r="AC33" s="669"/>
      <c r="AD33" s="669"/>
      <c r="AE33" s="670"/>
      <c r="AF33" s="665"/>
      <c r="AG33" s="666"/>
      <c r="AH33" s="666"/>
      <c r="AI33" s="666"/>
      <c r="AJ33" s="667"/>
      <c r="AK33" s="610"/>
      <c r="AL33" s="601"/>
      <c r="AM33" s="601"/>
      <c r="AN33" s="601"/>
      <c r="AO33" s="601"/>
      <c r="AP33" s="601"/>
      <c r="AQ33" s="601"/>
      <c r="AR33" s="601"/>
      <c r="AS33" s="601"/>
      <c r="AT33" s="601"/>
      <c r="AU33" s="601"/>
      <c r="AV33" s="601"/>
      <c r="AW33" s="601"/>
      <c r="AX33" s="601"/>
      <c r="AY33" s="601"/>
      <c r="AZ33" s="671"/>
      <c r="BA33" s="671"/>
      <c r="BB33" s="671"/>
      <c r="BC33" s="671"/>
      <c r="BD33" s="671"/>
      <c r="BE33" s="602"/>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5">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395</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3" t="s">
        <v>377</v>
      </c>
      <c r="B63" s="567" t="s">
        <v>396</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1024</v>
      </c>
      <c r="AG63" s="589"/>
      <c r="AH63" s="589"/>
      <c r="AI63" s="589"/>
      <c r="AJ63" s="652"/>
      <c r="AK63" s="653"/>
      <c r="AL63" s="593"/>
      <c r="AM63" s="593"/>
      <c r="AN63" s="593"/>
      <c r="AO63" s="593"/>
      <c r="AP63" s="589"/>
      <c r="AQ63" s="589"/>
      <c r="AR63" s="589"/>
      <c r="AS63" s="589"/>
      <c r="AT63" s="589"/>
      <c r="AU63" s="589"/>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398</v>
      </c>
      <c r="B66" s="626"/>
      <c r="C66" s="626"/>
      <c r="D66" s="626"/>
      <c r="E66" s="626"/>
      <c r="F66" s="626"/>
      <c r="G66" s="626"/>
      <c r="H66" s="626"/>
      <c r="I66" s="626"/>
      <c r="J66" s="626"/>
      <c r="K66" s="626"/>
      <c r="L66" s="626"/>
      <c r="M66" s="626"/>
      <c r="N66" s="626"/>
      <c r="O66" s="626"/>
      <c r="P66" s="627"/>
      <c r="Q66" s="631" t="s">
        <v>381</v>
      </c>
      <c r="R66" s="632"/>
      <c r="S66" s="632"/>
      <c r="T66" s="632"/>
      <c r="U66" s="633"/>
      <c r="V66" s="631" t="s">
        <v>382</v>
      </c>
      <c r="W66" s="632"/>
      <c r="X66" s="632"/>
      <c r="Y66" s="632"/>
      <c r="Z66" s="633"/>
      <c r="AA66" s="631" t="s">
        <v>383</v>
      </c>
      <c r="AB66" s="632"/>
      <c r="AC66" s="632"/>
      <c r="AD66" s="632"/>
      <c r="AE66" s="633"/>
      <c r="AF66" s="637" t="s">
        <v>384</v>
      </c>
      <c r="AG66" s="638"/>
      <c r="AH66" s="638"/>
      <c r="AI66" s="638"/>
      <c r="AJ66" s="639"/>
      <c r="AK66" s="631" t="s">
        <v>385</v>
      </c>
      <c r="AL66" s="626"/>
      <c r="AM66" s="626"/>
      <c r="AN66" s="626"/>
      <c r="AO66" s="627"/>
      <c r="AP66" s="631" t="s">
        <v>386</v>
      </c>
      <c r="AQ66" s="632"/>
      <c r="AR66" s="632"/>
      <c r="AS66" s="632"/>
      <c r="AT66" s="633"/>
      <c r="AU66" s="631" t="s">
        <v>399</v>
      </c>
      <c r="AV66" s="632"/>
      <c r="AW66" s="632"/>
      <c r="AX66" s="632"/>
      <c r="AY66" s="633"/>
      <c r="AZ66" s="631" t="s">
        <v>365</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9">
        <v>1</v>
      </c>
      <c r="B68" s="615" t="s">
        <v>546</v>
      </c>
      <c r="C68" s="616"/>
      <c r="D68" s="616"/>
      <c r="E68" s="616"/>
      <c r="F68" s="616"/>
      <c r="G68" s="616"/>
      <c r="H68" s="616"/>
      <c r="I68" s="616"/>
      <c r="J68" s="616"/>
      <c r="K68" s="616"/>
      <c r="L68" s="616"/>
      <c r="M68" s="616"/>
      <c r="N68" s="616"/>
      <c r="O68" s="616"/>
      <c r="P68" s="617"/>
      <c r="Q68" s="618">
        <v>6496</v>
      </c>
      <c r="R68" s="612"/>
      <c r="S68" s="612"/>
      <c r="T68" s="612"/>
      <c r="U68" s="612"/>
      <c r="V68" s="612">
        <v>7344</v>
      </c>
      <c r="W68" s="612"/>
      <c r="X68" s="612"/>
      <c r="Y68" s="612"/>
      <c r="Z68" s="612"/>
      <c r="AA68" s="612">
        <v>-848</v>
      </c>
      <c r="AB68" s="612"/>
      <c r="AC68" s="612"/>
      <c r="AD68" s="612"/>
      <c r="AE68" s="612"/>
      <c r="AF68" s="612">
        <v>921</v>
      </c>
      <c r="AG68" s="612"/>
      <c r="AH68" s="612"/>
      <c r="AI68" s="612"/>
      <c r="AJ68" s="612"/>
      <c r="AK68" s="612">
        <v>0</v>
      </c>
      <c r="AL68" s="612"/>
      <c r="AM68" s="612"/>
      <c r="AN68" s="612"/>
      <c r="AO68" s="612"/>
      <c r="AP68" s="612">
        <v>3569</v>
      </c>
      <c r="AQ68" s="612"/>
      <c r="AR68" s="612"/>
      <c r="AS68" s="612"/>
      <c r="AT68" s="612"/>
      <c r="AU68" s="612">
        <v>282</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1">
        <v>2</v>
      </c>
      <c r="B69" s="604" t="s">
        <v>547</v>
      </c>
      <c r="C69" s="605"/>
      <c r="D69" s="605"/>
      <c r="E69" s="605"/>
      <c r="F69" s="605"/>
      <c r="G69" s="605"/>
      <c r="H69" s="605"/>
      <c r="I69" s="605"/>
      <c r="J69" s="605"/>
      <c r="K69" s="605"/>
      <c r="L69" s="605"/>
      <c r="M69" s="605"/>
      <c r="N69" s="605"/>
      <c r="O69" s="605"/>
      <c r="P69" s="606"/>
      <c r="Q69" s="607">
        <v>2428</v>
      </c>
      <c r="R69" s="601"/>
      <c r="S69" s="601"/>
      <c r="T69" s="601"/>
      <c r="U69" s="601"/>
      <c r="V69" s="601">
        <v>2316</v>
      </c>
      <c r="W69" s="601"/>
      <c r="X69" s="601"/>
      <c r="Y69" s="601"/>
      <c r="Z69" s="601"/>
      <c r="AA69" s="601">
        <v>112</v>
      </c>
      <c r="AB69" s="601"/>
      <c r="AC69" s="601"/>
      <c r="AD69" s="601"/>
      <c r="AE69" s="601"/>
      <c r="AF69" s="601">
        <v>36</v>
      </c>
      <c r="AG69" s="601"/>
      <c r="AH69" s="601"/>
      <c r="AI69" s="601"/>
      <c r="AJ69" s="601"/>
      <c r="AK69" s="601">
        <v>107</v>
      </c>
      <c r="AL69" s="601"/>
      <c r="AM69" s="601"/>
      <c r="AN69" s="601"/>
      <c r="AO69" s="601"/>
      <c r="AP69" s="601">
        <v>1569</v>
      </c>
      <c r="AQ69" s="601"/>
      <c r="AR69" s="601"/>
      <c r="AS69" s="601"/>
      <c r="AT69" s="601"/>
      <c r="AU69" s="601">
        <v>231</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1">
        <v>3</v>
      </c>
      <c r="B70" s="604" t="s">
        <v>548</v>
      </c>
      <c r="C70" s="605"/>
      <c r="D70" s="605"/>
      <c r="E70" s="605"/>
      <c r="F70" s="605"/>
      <c r="G70" s="605"/>
      <c r="H70" s="605"/>
      <c r="I70" s="605"/>
      <c r="J70" s="605"/>
      <c r="K70" s="605"/>
      <c r="L70" s="605"/>
      <c r="M70" s="605"/>
      <c r="N70" s="605"/>
      <c r="O70" s="605"/>
      <c r="P70" s="606"/>
      <c r="Q70" s="607">
        <v>58</v>
      </c>
      <c r="R70" s="601"/>
      <c r="S70" s="601"/>
      <c r="T70" s="601"/>
      <c r="U70" s="601"/>
      <c r="V70" s="601">
        <v>57</v>
      </c>
      <c r="W70" s="601"/>
      <c r="X70" s="601"/>
      <c r="Y70" s="601"/>
      <c r="Z70" s="601"/>
      <c r="AA70" s="601">
        <v>1</v>
      </c>
      <c r="AB70" s="601"/>
      <c r="AC70" s="601"/>
      <c r="AD70" s="601"/>
      <c r="AE70" s="601"/>
      <c r="AF70" s="601">
        <v>1</v>
      </c>
      <c r="AG70" s="601"/>
      <c r="AH70" s="601"/>
      <c r="AI70" s="601"/>
      <c r="AJ70" s="601"/>
      <c r="AK70" s="601">
        <v>0</v>
      </c>
      <c r="AL70" s="601"/>
      <c r="AM70" s="601"/>
      <c r="AN70" s="601"/>
      <c r="AO70" s="601"/>
      <c r="AP70" s="601">
        <v>0</v>
      </c>
      <c r="AQ70" s="601"/>
      <c r="AR70" s="601"/>
      <c r="AS70" s="601"/>
      <c r="AT70" s="601"/>
      <c r="AU70" s="601">
        <v>0</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1">
        <v>4</v>
      </c>
      <c r="B71" s="604" t="s">
        <v>549</v>
      </c>
      <c r="C71" s="605"/>
      <c r="D71" s="605"/>
      <c r="E71" s="605"/>
      <c r="F71" s="605"/>
      <c r="G71" s="605"/>
      <c r="H71" s="605"/>
      <c r="I71" s="605"/>
      <c r="J71" s="605"/>
      <c r="K71" s="605"/>
      <c r="L71" s="605"/>
      <c r="M71" s="605"/>
      <c r="N71" s="605"/>
      <c r="O71" s="605"/>
      <c r="P71" s="606"/>
      <c r="Q71" s="607">
        <v>217</v>
      </c>
      <c r="R71" s="601"/>
      <c r="S71" s="601"/>
      <c r="T71" s="601"/>
      <c r="U71" s="601"/>
      <c r="V71" s="601">
        <v>214</v>
      </c>
      <c r="W71" s="601"/>
      <c r="X71" s="601"/>
      <c r="Y71" s="601"/>
      <c r="Z71" s="601"/>
      <c r="AA71" s="601">
        <v>2</v>
      </c>
      <c r="AB71" s="601"/>
      <c r="AC71" s="601"/>
      <c r="AD71" s="601"/>
      <c r="AE71" s="601"/>
      <c r="AF71" s="601">
        <v>2</v>
      </c>
      <c r="AG71" s="601"/>
      <c r="AH71" s="601"/>
      <c r="AI71" s="601"/>
      <c r="AJ71" s="601"/>
      <c r="AK71" s="601">
        <v>0</v>
      </c>
      <c r="AL71" s="601"/>
      <c r="AM71" s="601"/>
      <c r="AN71" s="601"/>
      <c r="AO71" s="601"/>
      <c r="AP71" s="601">
        <v>0</v>
      </c>
      <c r="AQ71" s="601"/>
      <c r="AR71" s="601"/>
      <c r="AS71" s="601"/>
      <c r="AT71" s="601"/>
      <c r="AU71" s="601">
        <v>0</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1">
        <v>5</v>
      </c>
      <c r="B72" s="604" t="s">
        <v>550</v>
      </c>
      <c r="C72" s="605"/>
      <c r="D72" s="605"/>
      <c r="E72" s="605"/>
      <c r="F72" s="605"/>
      <c r="G72" s="605"/>
      <c r="H72" s="605"/>
      <c r="I72" s="605"/>
      <c r="J72" s="605"/>
      <c r="K72" s="605"/>
      <c r="L72" s="605"/>
      <c r="M72" s="605"/>
      <c r="N72" s="605"/>
      <c r="O72" s="605"/>
      <c r="P72" s="606"/>
      <c r="Q72" s="607">
        <v>695</v>
      </c>
      <c r="R72" s="601"/>
      <c r="S72" s="601"/>
      <c r="T72" s="601"/>
      <c r="U72" s="601"/>
      <c r="V72" s="601">
        <v>960</v>
      </c>
      <c r="W72" s="601"/>
      <c r="X72" s="601"/>
      <c r="Y72" s="601"/>
      <c r="Z72" s="601"/>
      <c r="AA72" s="601">
        <v>5</v>
      </c>
      <c r="AB72" s="601"/>
      <c r="AC72" s="601"/>
      <c r="AD72" s="601"/>
      <c r="AE72" s="601"/>
      <c r="AF72" s="601">
        <v>5</v>
      </c>
      <c r="AG72" s="601"/>
      <c r="AH72" s="601"/>
      <c r="AI72" s="601"/>
      <c r="AJ72" s="601"/>
      <c r="AK72" s="601">
        <v>25</v>
      </c>
      <c r="AL72" s="601"/>
      <c r="AM72" s="601"/>
      <c r="AN72" s="601"/>
      <c r="AO72" s="601"/>
      <c r="AP72" s="601">
        <v>82</v>
      </c>
      <c r="AQ72" s="601"/>
      <c r="AR72" s="601"/>
      <c r="AS72" s="601"/>
      <c r="AT72" s="601"/>
      <c r="AU72" s="601">
        <v>10</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1">
        <v>6</v>
      </c>
      <c r="B73" s="604" t="s">
        <v>551</v>
      </c>
      <c r="C73" s="605"/>
      <c r="D73" s="605"/>
      <c r="E73" s="605"/>
      <c r="F73" s="605"/>
      <c r="G73" s="605"/>
      <c r="H73" s="605"/>
      <c r="I73" s="605"/>
      <c r="J73" s="605"/>
      <c r="K73" s="605"/>
      <c r="L73" s="605"/>
      <c r="M73" s="605"/>
      <c r="N73" s="605"/>
      <c r="O73" s="605"/>
      <c r="P73" s="606"/>
      <c r="Q73" s="607">
        <v>4106</v>
      </c>
      <c r="R73" s="601"/>
      <c r="S73" s="601"/>
      <c r="T73" s="601"/>
      <c r="U73" s="601"/>
      <c r="V73" s="601">
        <v>3873</v>
      </c>
      <c r="W73" s="601"/>
      <c r="X73" s="601"/>
      <c r="Y73" s="601"/>
      <c r="Z73" s="601"/>
      <c r="AA73" s="601">
        <v>233</v>
      </c>
      <c r="AB73" s="601"/>
      <c r="AC73" s="601"/>
      <c r="AD73" s="601"/>
      <c r="AE73" s="601"/>
      <c r="AF73" s="601">
        <v>5993</v>
      </c>
      <c r="AG73" s="601"/>
      <c r="AH73" s="601"/>
      <c r="AI73" s="601"/>
      <c r="AJ73" s="601"/>
      <c r="AK73" s="601">
        <v>0</v>
      </c>
      <c r="AL73" s="601"/>
      <c r="AM73" s="601"/>
      <c r="AN73" s="601"/>
      <c r="AO73" s="601"/>
      <c r="AP73" s="601">
        <v>7123</v>
      </c>
      <c r="AQ73" s="601"/>
      <c r="AR73" s="601"/>
      <c r="AS73" s="601"/>
      <c r="AT73" s="601"/>
      <c r="AU73" s="601">
        <v>0</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1">
        <v>7</v>
      </c>
      <c r="B74" s="604" t="s">
        <v>552</v>
      </c>
      <c r="C74" s="605"/>
      <c r="D74" s="605"/>
      <c r="E74" s="605"/>
      <c r="F74" s="605"/>
      <c r="G74" s="605"/>
      <c r="H74" s="605"/>
      <c r="I74" s="605"/>
      <c r="J74" s="605"/>
      <c r="K74" s="605"/>
      <c r="L74" s="605"/>
      <c r="M74" s="605"/>
      <c r="N74" s="605"/>
      <c r="O74" s="605"/>
      <c r="P74" s="606"/>
      <c r="Q74" s="607">
        <v>997</v>
      </c>
      <c r="R74" s="601"/>
      <c r="S74" s="601"/>
      <c r="T74" s="601"/>
      <c r="U74" s="601"/>
      <c r="V74" s="601">
        <v>947</v>
      </c>
      <c r="W74" s="601"/>
      <c r="X74" s="601"/>
      <c r="Y74" s="601"/>
      <c r="Z74" s="601"/>
      <c r="AA74" s="601">
        <v>50</v>
      </c>
      <c r="AB74" s="601"/>
      <c r="AC74" s="601"/>
      <c r="AD74" s="601"/>
      <c r="AE74" s="601"/>
      <c r="AF74" s="601">
        <v>50</v>
      </c>
      <c r="AG74" s="601"/>
      <c r="AH74" s="601"/>
      <c r="AI74" s="601"/>
      <c r="AJ74" s="601"/>
      <c r="AK74" s="601">
        <v>0</v>
      </c>
      <c r="AL74" s="601"/>
      <c r="AM74" s="601"/>
      <c r="AN74" s="601"/>
      <c r="AO74" s="601"/>
      <c r="AP74" s="601">
        <v>0</v>
      </c>
      <c r="AQ74" s="601"/>
      <c r="AR74" s="601"/>
      <c r="AS74" s="601"/>
      <c r="AT74" s="601"/>
      <c r="AU74" s="601">
        <v>0</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1">
        <v>8</v>
      </c>
      <c r="B75" s="604" t="s">
        <v>553</v>
      </c>
      <c r="C75" s="605"/>
      <c r="D75" s="605"/>
      <c r="E75" s="605"/>
      <c r="F75" s="605"/>
      <c r="G75" s="605"/>
      <c r="H75" s="605"/>
      <c r="I75" s="605"/>
      <c r="J75" s="605"/>
      <c r="K75" s="605"/>
      <c r="L75" s="605"/>
      <c r="M75" s="605"/>
      <c r="N75" s="605"/>
      <c r="O75" s="605"/>
      <c r="P75" s="606"/>
      <c r="Q75" s="608">
        <v>259339</v>
      </c>
      <c r="R75" s="609"/>
      <c r="S75" s="609"/>
      <c r="T75" s="609"/>
      <c r="U75" s="610"/>
      <c r="V75" s="611">
        <v>254515</v>
      </c>
      <c r="W75" s="609"/>
      <c r="X75" s="609"/>
      <c r="Y75" s="609"/>
      <c r="Z75" s="610"/>
      <c r="AA75" s="611">
        <v>4824</v>
      </c>
      <c r="AB75" s="609"/>
      <c r="AC75" s="609"/>
      <c r="AD75" s="609"/>
      <c r="AE75" s="610"/>
      <c r="AF75" s="611">
        <v>4824</v>
      </c>
      <c r="AG75" s="609"/>
      <c r="AH75" s="609"/>
      <c r="AI75" s="609"/>
      <c r="AJ75" s="610"/>
      <c r="AK75" s="611">
        <v>1141</v>
      </c>
      <c r="AL75" s="609"/>
      <c r="AM75" s="609"/>
      <c r="AN75" s="609"/>
      <c r="AO75" s="610"/>
      <c r="AP75" s="611">
        <v>0</v>
      </c>
      <c r="AQ75" s="609"/>
      <c r="AR75" s="609"/>
      <c r="AS75" s="609"/>
      <c r="AT75" s="610"/>
      <c r="AU75" s="611">
        <v>0</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1">
        <v>9</v>
      </c>
      <c r="B76" s="604" t="s">
        <v>554</v>
      </c>
      <c r="C76" s="605"/>
      <c r="D76" s="605"/>
      <c r="E76" s="605"/>
      <c r="F76" s="605"/>
      <c r="G76" s="605"/>
      <c r="H76" s="605"/>
      <c r="I76" s="605"/>
      <c r="J76" s="605"/>
      <c r="K76" s="605"/>
      <c r="L76" s="605"/>
      <c r="M76" s="605"/>
      <c r="N76" s="605"/>
      <c r="O76" s="605"/>
      <c r="P76" s="606"/>
      <c r="Q76" s="608">
        <v>8445</v>
      </c>
      <c r="R76" s="609"/>
      <c r="S76" s="609"/>
      <c r="T76" s="609"/>
      <c r="U76" s="610"/>
      <c r="V76" s="611">
        <v>6617</v>
      </c>
      <c r="W76" s="609"/>
      <c r="X76" s="609"/>
      <c r="Y76" s="609"/>
      <c r="Z76" s="610"/>
      <c r="AA76" s="611">
        <v>1828</v>
      </c>
      <c r="AB76" s="609"/>
      <c r="AC76" s="609"/>
      <c r="AD76" s="609"/>
      <c r="AE76" s="610"/>
      <c r="AF76" s="611">
        <v>0</v>
      </c>
      <c r="AG76" s="609"/>
      <c r="AH76" s="609"/>
      <c r="AI76" s="609"/>
      <c r="AJ76" s="610"/>
      <c r="AK76" s="611">
        <v>14</v>
      </c>
      <c r="AL76" s="609"/>
      <c r="AM76" s="609"/>
      <c r="AN76" s="609"/>
      <c r="AO76" s="610"/>
      <c r="AP76" s="611">
        <v>0</v>
      </c>
      <c r="AQ76" s="609"/>
      <c r="AR76" s="609"/>
      <c r="AS76" s="609"/>
      <c r="AT76" s="610"/>
      <c r="AU76" s="611">
        <v>0</v>
      </c>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1">
        <v>10</v>
      </c>
      <c r="B77" s="604" t="s">
        <v>555</v>
      </c>
      <c r="C77" s="605"/>
      <c r="D77" s="605"/>
      <c r="E77" s="605"/>
      <c r="F77" s="605"/>
      <c r="G77" s="605"/>
      <c r="H77" s="605"/>
      <c r="I77" s="605"/>
      <c r="J77" s="605"/>
      <c r="K77" s="605"/>
      <c r="L77" s="605"/>
      <c r="M77" s="605"/>
      <c r="N77" s="605"/>
      <c r="O77" s="605"/>
      <c r="P77" s="606"/>
      <c r="Q77" s="608">
        <v>1514</v>
      </c>
      <c r="R77" s="609"/>
      <c r="S77" s="609"/>
      <c r="T77" s="609"/>
      <c r="U77" s="610"/>
      <c r="V77" s="611">
        <v>1513</v>
      </c>
      <c r="W77" s="609"/>
      <c r="X77" s="609"/>
      <c r="Y77" s="609"/>
      <c r="Z77" s="610"/>
      <c r="AA77" s="611">
        <v>1</v>
      </c>
      <c r="AB77" s="609"/>
      <c r="AC77" s="609"/>
      <c r="AD77" s="609"/>
      <c r="AE77" s="610"/>
      <c r="AF77" s="611">
        <v>0</v>
      </c>
      <c r="AG77" s="609"/>
      <c r="AH77" s="609"/>
      <c r="AI77" s="609"/>
      <c r="AJ77" s="610"/>
      <c r="AK77" s="611">
        <v>0</v>
      </c>
      <c r="AL77" s="609"/>
      <c r="AM77" s="609"/>
      <c r="AN77" s="609"/>
      <c r="AO77" s="610"/>
      <c r="AP77" s="611">
        <v>0</v>
      </c>
      <c r="AQ77" s="609"/>
      <c r="AR77" s="609"/>
      <c r="AS77" s="609"/>
      <c r="AT77" s="610"/>
      <c r="AU77" s="611">
        <v>0</v>
      </c>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1">
        <v>11</v>
      </c>
      <c r="B78" s="604" t="s">
        <v>556</v>
      </c>
      <c r="C78" s="605"/>
      <c r="D78" s="605"/>
      <c r="E78" s="605"/>
      <c r="F78" s="605"/>
      <c r="G78" s="605"/>
      <c r="H78" s="605"/>
      <c r="I78" s="605"/>
      <c r="J78" s="605"/>
      <c r="K78" s="605"/>
      <c r="L78" s="605"/>
      <c r="M78" s="605"/>
      <c r="N78" s="605"/>
      <c r="O78" s="605"/>
      <c r="P78" s="606"/>
      <c r="Q78" s="607">
        <v>2</v>
      </c>
      <c r="R78" s="601"/>
      <c r="S78" s="601"/>
      <c r="T78" s="601"/>
      <c r="U78" s="601"/>
      <c r="V78" s="601">
        <v>0</v>
      </c>
      <c r="W78" s="601"/>
      <c r="X78" s="601"/>
      <c r="Y78" s="601"/>
      <c r="Z78" s="601"/>
      <c r="AA78" s="601">
        <v>2</v>
      </c>
      <c r="AB78" s="601"/>
      <c r="AC78" s="601"/>
      <c r="AD78" s="601"/>
      <c r="AE78" s="601"/>
      <c r="AF78" s="601">
        <v>0</v>
      </c>
      <c r="AG78" s="601"/>
      <c r="AH78" s="601"/>
      <c r="AI78" s="601"/>
      <c r="AJ78" s="601"/>
      <c r="AK78" s="601">
        <v>0</v>
      </c>
      <c r="AL78" s="601"/>
      <c r="AM78" s="601"/>
      <c r="AN78" s="601"/>
      <c r="AO78" s="601"/>
      <c r="AP78" s="601">
        <v>0</v>
      </c>
      <c r="AQ78" s="601"/>
      <c r="AR78" s="601"/>
      <c r="AS78" s="601"/>
      <c r="AT78" s="601"/>
      <c r="AU78" s="601">
        <v>0</v>
      </c>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1">
        <v>12</v>
      </c>
      <c r="B79" s="604" t="s">
        <v>557</v>
      </c>
      <c r="C79" s="605"/>
      <c r="D79" s="605"/>
      <c r="E79" s="605"/>
      <c r="F79" s="605"/>
      <c r="G79" s="605"/>
      <c r="H79" s="605"/>
      <c r="I79" s="605"/>
      <c r="J79" s="605"/>
      <c r="K79" s="605"/>
      <c r="L79" s="605"/>
      <c r="M79" s="605"/>
      <c r="N79" s="605"/>
      <c r="O79" s="605"/>
      <c r="P79" s="606"/>
      <c r="Q79" s="607">
        <v>53</v>
      </c>
      <c r="R79" s="601"/>
      <c r="S79" s="601"/>
      <c r="T79" s="601"/>
      <c r="U79" s="601"/>
      <c r="V79" s="601">
        <v>29</v>
      </c>
      <c r="W79" s="601"/>
      <c r="X79" s="601"/>
      <c r="Y79" s="601"/>
      <c r="Z79" s="601"/>
      <c r="AA79" s="601">
        <v>24</v>
      </c>
      <c r="AB79" s="601"/>
      <c r="AC79" s="601"/>
      <c r="AD79" s="601"/>
      <c r="AE79" s="601"/>
      <c r="AF79" s="601">
        <v>0</v>
      </c>
      <c r="AG79" s="601"/>
      <c r="AH79" s="601"/>
      <c r="AI79" s="601"/>
      <c r="AJ79" s="601"/>
      <c r="AK79" s="601">
        <v>0</v>
      </c>
      <c r="AL79" s="601"/>
      <c r="AM79" s="601"/>
      <c r="AN79" s="601"/>
      <c r="AO79" s="601"/>
      <c r="AP79" s="601">
        <v>0</v>
      </c>
      <c r="AQ79" s="601"/>
      <c r="AR79" s="601"/>
      <c r="AS79" s="601"/>
      <c r="AT79" s="601"/>
      <c r="AU79" s="601">
        <v>0</v>
      </c>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1">
        <v>13</v>
      </c>
      <c r="B80" s="604" t="s">
        <v>558</v>
      </c>
      <c r="C80" s="605"/>
      <c r="D80" s="605"/>
      <c r="E80" s="605"/>
      <c r="F80" s="605"/>
      <c r="G80" s="605"/>
      <c r="H80" s="605"/>
      <c r="I80" s="605"/>
      <c r="J80" s="605"/>
      <c r="K80" s="605"/>
      <c r="L80" s="605"/>
      <c r="M80" s="605"/>
      <c r="N80" s="605"/>
      <c r="O80" s="605"/>
      <c r="P80" s="606"/>
      <c r="Q80" s="607">
        <v>43</v>
      </c>
      <c r="R80" s="601"/>
      <c r="S80" s="601"/>
      <c r="T80" s="601"/>
      <c r="U80" s="601"/>
      <c r="V80" s="601">
        <v>42</v>
      </c>
      <c r="W80" s="601"/>
      <c r="X80" s="601"/>
      <c r="Y80" s="601"/>
      <c r="Z80" s="601"/>
      <c r="AA80" s="601">
        <v>1</v>
      </c>
      <c r="AB80" s="601"/>
      <c r="AC80" s="601"/>
      <c r="AD80" s="601"/>
      <c r="AE80" s="601"/>
      <c r="AF80" s="601">
        <v>0</v>
      </c>
      <c r="AG80" s="601"/>
      <c r="AH80" s="601"/>
      <c r="AI80" s="601"/>
      <c r="AJ80" s="601"/>
      <c r="AK80" s="601">
        <v>0</v>
      </c>
      <c r="AL80" s="601"/>
      <c r="AM80" s="601"/>
      <c r="AN80" s="601"/>
      <c r="AO80" s="601"/>
      <c r="AP80" s="601">
        <v>0</v>
      </c>
      <c r="AQ80" s="601"/>
      <c r="AR80" s="601"/>
      <c r="AS80" s="601"/>
      <c r="AT80" s="601"/>
      <c r="AU80" s="601">
        <v>0</v>
      </c>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3" t="s">
        <v>377</v>
      </c>
      <c r="B88" s="567" t="s">
        <v>400</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c r="AG88" s="589"/>
      <c r="AH88" s="589"/>
      <c r="AI88" s="589"/>
      <c r="AJ88" s="589"/>
      <c r="AK88" s="593"/>
      <c r="AL88" s="593"/>
      <c r="AM88" s="593"/>
      <c r="AN88" s="593"/>
      <c r="AO88" s="593"/>
      <c r="AP88" s="589"/>
      <c r="AQ88" s="589"/>
      <c r="AR88" s="589"/>
      <c r="AS88" s="589"/>
      <c r="AT88" s="589"/>
      <c r="AU88" s="589"/>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567" t="s">
        <v>401</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402</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403</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406</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407</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408</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409</v>
      </c>
      <c r="AB109" s="526"/>
      <c r="AC109" s="526"/>
      <c r="AD109" s="526"/>
      <c r="AE109" s="527"/>
      <c r="AF109" s="528" t="s">
        <v>410</v>
      </c>
      <c r="AG109" s="526"/>
      <c r="AH109" s="526"/>
      <c r="AI109" s="526"/>
      <c r="AJ109" s="527"/>
      <c r="AK109" s="528" t="s">
        <v>295</v>
      </c>
      <c r="AL109" s="526"/>
      <c r="AM109" s="526"/>
      <c r="AN109" s="526"/>
      <c r="AO109" s="527"/>
      <c r="AP109" s="528" t="s">
        <v>411</v>
      </c>
      <c r="AQ109" s="526"/>
      <c r="AR109" s="526"/>
      <c r="AS109" s="526"/>
      <c r="AT109" s="559"/>
      <c r="AU109" s="525" t="s">
        <v>408</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409</v>
      </c>
      <c r="BR109" s="526"/>
      <c r="BS109" s="526"/>
      <c r="BT109" s="526"/>
      <c r="BU109" s="527"/>
      <c r="BV109" s="528" t="s">
        <v>410</v>
      </c>
      <c r="BW109" s="526"/>
      <c r="BX109" s="526"/>
      <c r="BY109" s="526"/>
      <c r="BZ109" s="527"/>
      <c r="CA109" s="528" t="s">
        <v>295</v>
      </c>
      <c r="CB109" s="526"/>
      <c r="CC109" s="526"/>
      <c r="CD109" s="526"/>
      <c r="CE109" s="527"/>
      <c r="CF109" s="566" t="s">
        <v>411</v>
      </c>
      <c r="CG109" s="566"/>
      <c r="CH109" s="566"/>
      <c r="CI109" s="566"/>
      <c r="CJ109" s="566"/>
      <c r="CK109" s="528" t="s">
        <v>412</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409</v>
      </c>
      <c r="DH109" s="526"/>
      <c r="DI109" s="526"/>
      <c r="DJ109" s="526"/>
      <c r="DK109" s="527"/>
      <c r="DL109" s="528" t="s">
        <v>410</v>
      </c>
      <c r="DM109" s="526"/>
      <c r="DN109" s="526"/>
      <c r="DO109" s="526"/>
      <c r="DP109" s="527"/>
      <c r="DQ109" s="528" t="s">
        <v>295</v>
      </c>
      <c r="DR109" s="526"/>
      <c r="DS109" s="526"/>
      <c r="DT109" s="526"/>
      <c r="DU109" s="527"/>
      <c r="DV109" s="528" t="s">
        <v>411</v>
      </c>
      <c r="DW109" s="526"/>
      <c r="DX109" s="526"/>
      <c r="DY109" s="526"/>
      <c r="DZ109" s="559"/>
    </row>
    <row r="110" spans="1:131" s="212" customFormat="1" ht="26.25" customHeight="1" x14ac:dyDescent="0.15">
      <c r="A110" s="437" t="s">
        <v>413</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472629</v>
      </c>
      <c r="AB110" s="519"/>
      <c r="AC110" s="519"/>
      <c r="AD110" s="519"/>
      <c r="AE110" s="520"/>
      <c r="AF110" s="521">
        <v>486378</v>
      </c>
      <c r="AG110" s="519"/>
      <c r="AH110" s="519"/>
      <c r="AI110" s="519"/>
      <c r="AJ110" s="520"/>
      <c r="AK110" s="521">
        <v>442706</v>
      </c>
      <c r="AL110" s="519"/>
      <c r="AM110" s="519"/>
      <c r="AN110" s="519"/>
      <c r="AO110" s="520"/>
      <c r="AP110" s="522">
        <v>12.5</v>
      </c>
      <c r="AQ110" s="523"/>
      <c r="AR110" s="523"/>
      <c r="AS110" s="523"/>
      <c r="AT110" s="524"/>
      <c r="AU110" s="560" t="s">
        <v>70</v>
      </c>
      <c r="AV110" s="561"/>
      <c r="AW110" s="561"/>
      <c r="AX110" s="561"/>
      <c r="AY110" s="561"/>
      <c r="AZ110" s="490" t="s">
        <v>414</v>
      </c>
      <c r="BA110" s="438"/>
      <c r="BB110" s="438"/>
      <c r="BC110" s="438"/>
      <c r="BD110" s="438"/>
      <c r="BE110" s="438"/>
      <c r="BF110" s="438"/>
      <c r="BG110" s="438"/>
      <c r="BH110" s="438"/>
      <c r="BI110" s="438"/>
      <c r="BJ110" s="438"/>
      <c r="BK110" s="438"/>
      <c r="BL110" s="438"/>
      <c r="BM110" s="438"/>
      <c r="BN110" s="438"/>
      <c r="BO110" s="438"/>
      <c r="BP110" s="439"/>
      <c r="BQ110" s="491">
        <v>4770718</v>
      </c>
      <c r="BR110" s="472"/>
      <c r="BS110" s="472"/>
      <c r="BT110" s="472"/>
      <c r="BU110" s="472"/>
      <c r="BV110" s="472">
        <v>4354276</v>
      </c>
      <c r="BW110" s="472"/>
      <c r="BX110" s="472"/>
      <c r="BY110" s="472"/>
      <c r="BZ110" s="472"/>
      <c r="CA110" s="472">
        <v>4085151</v>
      </c>
      <c r="CB110" s="472"/>
      <c r="CC110" s="472"/>
      <c r="CD110" s="472"/>
      <c r="CE110" s="472"/>
      <c r="CF110" s="496">
        <v>115.4</v>
      </c>
      <c r="CG110" s="497"/>
      <c r="CH110" s="497"/>
      <c r="CI110" s="497"/>
      <c r="CJ110" s="497"/>
      <c r="CK110" s="556" t="s">
        <v>415</v>
      </c>
      <c r="CL110" s="449"/>
      <c r="CM110" s="490" t="s">
        <v>416</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15">
      <c r="A111" s="404" t="s">
        <v>417</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418</v>
      </c>
      <c r="BA111" s="382"/>
      <c r="BB111" s="382"/>
      <c r="BC111" s="382"/>
      <c r="BD111" s="382"/>
      <c r="BE111" s="382"/>
      <c r="BF111" s="382"/>
      <c r="BG111" s="382"/>
      <c r="BH111" s="382"/>
      <c r="BI111" s="382"/>
      <c r="BJ111" s="382"/>
      <c r="BK111" s="382"/>
      <c r="BL111" s="382"/>
      <c r="BM111" s="382"/>
      <c r="BN111" s="382"/>
      <c r="BO111" s="382"/>
      <c r="BP111" s="383"/>
      <c r="BQ111" s="446">
        <v>106476</v>
      </c>
      <c r="BR111" s="447"/>
      <c r="BS111" s="447"/>
      <c r="BT111" s="447"/>
      <c r="BU111" s="447"/>
      <c r="BV111" s="447">
        <v>76169</v>
      </c>
      <c r="BW111" s="447"/>
      <c r="BX111" s="447"/>
      <c r="BY111" s="447"/>
      <c r="BZ111" s="447"/>
      <c r="CA111" s="447">
        <v>50361</v>
      </c>
      <c r="CB111" s="447"/>
      <c r="CC111" s="447"/>
      <c r="CD111" s="447"/>
      <c r="CE111" s="447"/>
      <c r="CF111" s="505">
        <v>1.4</v>
      </c>
      <c r="CG111" s="506"/>
      <c r="CH111" s="506"/>
      <c r="CI111" s="506"/>
      <c r="CJ111" s="506"/>
      <c r="CK111" s="557"/>
      <c r="CL111" s="451"/>
      <c r="CM111" s="445" t="s">
        <v>419</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15">
      <c r="A112" s="542" t="s">
        <v>420</v>
      </c>
      <c r="B112" s="543"/>
      <c r="C112" s="382" t="s">
        <v>421</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422</v>
      </c>
      <c r="BA112" s="382"/>
      <c r="BB112" s="382"/>
      <c r="BC112" s="382"/>
      <c r="BD112" s="382"/>
      <c r="BE112" s="382"/>
      <c r="BF112" s="382"/>
      <c r="BG112" s="382"/>
      <c r="BH112" s="382"/>
      <c r="BI112" s="382"/>
      <c r="BJ112" s="382"/>
      <c r="BK112" s="382"/>
      <c r="BL112" s="382"/>
      <c r="BM112" s="382"/>
      <c r="BN112" s="382"/>
      <c r="BO112" s="382"/>
      <c r="BP112" s="383"/>
      <c r="BQ112" s="446">
        <v>1172189</v>
      </c>
      <c r="BR112" s="447"/>
      <c r="BS112" s="447"/>
      <c r="BT112" s="447"/>
      <c r="BU112" s="447"/>
      <c r="BV112" s="447">
        <v>1157689</v>
      </c>
      <c r="BW112" s="447"/>
      <c r="BX112" s="447"/>
      <c r="BY112" s="447"/>
      <c r="BZ112" s="447"/>
      <c r="CA112" s="447">
        <v>1051759</v>
      </c>
      <c r="CB112" s="447"/>
      <c r="CC112" s="447"/>
      <c r="CD112" s="447"/>
      <c r="CE112" s="447"/>
      <c r="CF112" s="505">
        <v>29.7</v>
      </c>
      <c r="CG112" s="506"/>
      <c r="CH112" s="506"/>
      <c r="CI112" s="506"/>
      <c r="CJ112" s="506"/>
      <c r="CK112" s="557"/>
      <c r="CL112" s="451"/>
      <c r="CM112" s="445" t="s">
        <v>423</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15">
      <c r="A113" s="544"/>
      <c r="B113" s="545"/>
      <c r="C113" s="382" t="s">
        <v>424</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160920</v>
      </c>
      <c r="AB113" s="549"/>
      <c r="AC113" s="549"/>
      <c r="AD113" s="549"/>
      <c r="AE113" s="550"/>
      <c r="AF113" s="551">
        <v>160065</v>
      </c>
      <c r="AG113" s="549"/>
      <c r="AH113" s="549"/>
      <c r="AI113" s="549"/>
      <c r="AJ113" s="550"/>
      <c r="AK113" s="551">
        <v>132007</v>
      </c>
      <c r="AL113" s="549"/>
      <c r="AM113" s="549"/>
      <c r="AN113" s="549"/>
      <c r="AO113" s="550"/>
      <c r="AP113" s="552">
        <v>3.7</v>
      </c>
      <c r="AQ113" s="553"/>
      <c r="AR113" s="553"/>
      <c r="AS113" s="553"/>
      <c r="AT113" s="554"/>
      <c r="AU113" s="562"/>
      <c r="AV113" s="563"/>
      <c r="AW113" s="563"/>
      <c r="AX113" s="563"/>
      <c r="AY113" s="563"/>
      <c r="AZ113" s="445" t="s">
        <v>425</v>
      </c>
      <c r="BA113" s="382"/>
      <c r="BB113" s="382"/>
      <c r="BC113" s="382"/>
      <c r="BD113" s="382"/>
      <c r="BE113" s="382"/>
      <c r="BF113" s="382"/>
      <c r="BG113" s="382"/>
      <c r="BH113" s="382"/>
      <c r="BI113" s="382"/>
      <c r="BJ113" s="382"/>
      <c r="BK113" s="382"/>
      <c r="BL113" s="382"/>
      <c r="BM113" s="382"/>
      <c r="BN113" s="382"/>
      <c r="BO113" s="382"/>
      <c r="BP113" s="383"/>
      <c r="BQ113" s="446">
        <v>580029</v>
      </c>
      <c r="BR113" s="447"/>
      <c r="BS113" s="447"/>
      <c r="BT113" s="447"/>
      <c r="BU113" s="447"/>
      <c r="BV113" s="447">
        <v>520144</v>
      </c>
      <c r="BW113" s="447"/>
      <c r="BX113" s="447"/>
      <c r="BY113" s="447"/>
      <c r="BZ113" s="447"/>
      <c r="CA113" s="447">
        <v>522445</v>
      </c>
      <c r="CB113" s="447"/>
      <c r="CC113" s="447"/>
      <c r="CD113" s="447"/>
      <c r="CE113" s="447"/>
      <c r="CF113" s="505">
        <v>14.8</v>
      </c>
      <c r="CG113" s="506"/>
      <c r="CH113" s="506"/>
      <c r="CI113" s="506"/>
      <c r="CJ113" s="506"/>
      <c r="CK113" s="557"/>
      <c r="CL113" s="451"/>
      <c r="CM113" s="445" t="s">
        <v>426</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15">
      <c r="A114" s="544"/>
      <c r="B114" s="545"/>
      <c r="C114" s="382" t="s">
        <v>427</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81756</v>
      </c>
      <c r="AB114" s="410"/>
      <c r="AC114" s="410"/>
      <c r="AD114" s="410"/>
      <c r="AE114" s="411"/>
      <c r="AF114" s="412">
        <v>82281</v>
      </c>
      <c r="AG114" s="410"/>
      <c r="AH114" s="410"/>
      <c r="AI114" s="410"/>
      <c r="AJ114" s="411"/>
      <c r="AK114" s="412">
        <v>78509</v>
      </c>
      <c r="AL114" s="410"/>
      <c r="AM114" s="410"/>
      <c r="AN114" s="410"/>
      <c r="AO114" s="411"/>
      <c r="AP114" s="454">
        <v>2.2000000000000002</v>
      </c>
      <c r="AQ114" s="455"/>
      <c r="AR114" s="455"/>
      <c r="AS114" s="455"/>
      <c r="AT114" s="456"/>
      <c r="AU114" s="562"/>
      <c r="AV114" s="563"/>
      <c r="AW114" s="563"/>
      <c r="AX114" s="563"/>
      <c r="AY114" s="563"/>
      <c r="AZ114" s="445" t="s">
        <v>428</v>
      </c>
      <c r="BA114" s="382"/>
      <c r="BB114" s="382"/>
      <c r="BC114" s="382"/>
      <c r="BD114" s="382"/>
      <c r="BE114" s="382"/>
      <c r="BF114" s="382"/>
      <c r="BG114" s="382"/>
      <c r="BH114" s="382"/>
      <c r="BI114" s="382"/>
      <c r="BJ114" s="382"/>
      <c r="BK114" s="382"/>
      <c r="BL114" s="382"/>
      <c r="BM114" s="382"/>
      <c r="BN114" s="382"/>
      <c r="BO114" s="382"/>
      <c r="BP114" s="383"/>
      <c r="BQ114" s="446">
        <v>433500</v>
      </c>
      <c r="BR114" s="447"/>
      <c r="BS114" s="447"/>
      <c r="BT114" s="447"/>
      <c r="BU114" s="447"/>
      <c r="BV114" s="447">
        <v>495410</v>
      </c>
      <c r="BW114" s="447"/>
      <c r="BX114" s="447"/>
      <c r="BY114" s="447"/>
      <c r="BZ114" s="447"/>
      <c r="CA114" s="447">
        <v>449387</v>
      </c>
      <c r="CB114" s="447"/>
      <c r="CC114" s="447"/>
      <c r="CD114" s="447"/>
      <c r="CE114" s="447"/>
      <c r="CF114" s="505">
        <v>12.7</v>
      </c>
      <c r="CG114" s="506"/>
      <c r="CH114" s="506"/>
      <c r="CI114" s="506"/>
      <c r="CJ114" s="506"/>
      <c r="CK114" s="557"/>
      <c r="CL114" s="451"/>
      <c r="CM114" s="445" t="s">
        <v>429</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15">
      <c r="A115" s="544"/>
      <c r="B115" s="545"/>
      <c r="C115" s="382" t="s">
        <v>430</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t="s">
        <v>122</v>
      </c>
      <c r="AB115" s="549"/>
      <c r="AC115" s="549"/>
      <c r="AD115" s="549"/>
      <c r="AE115" s="550"/>
      <c r="AF115" s="551" t="s">
        <v>122</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431</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432</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15">
      <c r="A116" s="546"/>
      <c r="B116" s="547"/>
      <c r="C116" s="469" t="s">
        <v>433</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434</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435</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15">
      <c r="A117" s="525" t="s">
        <v>178</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436</v>
      </c>
      <c r="Z117" s="527"/>
      <c r="AA117" s="532">
        <v>715305</v>
      </c>
      <c r="AB117" s="533"/>
      <c r="AC117" s="533"/>
      <c r="AD117" s="533"/>
      <c r="AE117" s="534"/>
      <c r="AF117" s="535">
        <v>728724</v>
      </c>
      <c r="AG117" s="533"/>
      <c r="AH117" s="533"/>
      <c r="AI117" s="533"/>
      <c r="AJ117" s="534"/>
      <c r="AK117" s="535">
        <v>653222</v>
      </c>
      <c r="AL117" s="533"/>
      <c r="AM117" s="533"/>
      <c r="AN117" s="533"/>
      <c r="AO117" s="534"/>
      <c r="AP117" s="536"/>
      <c r="AQ117" s="537"/>
      <c r="AR117" s="537"/>
      <c r="AS117" s="537"/>
      <c r="AT117" s="538"/>
      <c r="AU117" s="562"/>
      <c r="AV117" s="563"/>
      <c r="AW117" s="563"/>
      <c r="AX117" s="563"/>
      <c r="AY117" s="563"/>
      <c r="AZ117" s="493" t="s">
        <v>437</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438</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15">
      <c r="A118" s="525" t="s">
        <v>412</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409</v>
      </c>
      <c r="AB118" s="526"/>
      <c r="AC118" s="526"/>
      <c r="AD118" s="526"/>
      <c r="AE118" s="527"/>
      <c r="AF118" s="528" t="s">
        <v>410</v>
      </c>
      <c r="AG118" s="526"/>
      <c r="AH118" s="526"/>
      <c r="AI118" s="526"/>
      <c r="AJ118" s="527"/>
      <c r="AK118" s="528" t="s">
        <v>295</v>
      </c>
      <c r="AL118" s="526"/>
      <c r="AM118" s="526"/>
      <c r="AN118" s="526"/>
      <c r="AO118" s="527"/>
      <c r="AP118" s="529" t="s">
        <v>411</v>
      </c>
      <c r="AQ118" s="530"/>
      <c r="AR118" s="530"/>
      <c r="AS118" s="530"/>
      <c r="AT118" s="531"/>
      <c r="AU118" s="562"/>
      <c r="AV118" s="563"/>
      <c r="AW118" s="563"/>
      <c r="AX118" s="563"/>
      <c r="AY118" s="563"/>
      <c r="AZ118" s="468" t="s">
        <v>439</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440</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15">
      <c r="A119" s="448" t="s">
        <v>415</v>
      </c>
      <c r="B119" s="449"/>
      <c r="C119" s="490" t="s">
        <v>416</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178</v>
      </c>
      <c r="BA119" s="235"/>
      <c r="BB119" s="235"/>
      <c r="BC119" s="235"/>
      <c r="BD119" s="235"/>
      <c r="BE119" s="235"/>
      <c r="BF119" s="235"/>
      <c r="BG119" s="235"/>
      <c r="BH119" s="235"/>
      <c r="BI119" s="235"/>
      <c r="BJ119" s="235"/>
      <c r="BK119" s="235"/>
      <c r="BL119" s="235"/>
      <c r="BM119" s="235"/>
      <c r="BN119" s="235"/>
      <c r="BO119" s="507" t="s">
        <v>441</v>
      </c>
      <c r="BP119" s="508"/>
      <c r="BQ119" s="509">
        <v>7062912</v>
      </c>
      <c r="BR119" s="475"/>
      <c r="BS119" s="475"/>
      <c r="BT119" s="475"/>
      <c r="BU119" s="475"/>
      <c r="BV119" s="475">
        <v>6603688</v>
      </c>
      <c r="BW119" s="475"/>
      <c r="BX119" s="475"/>
      <c r="BY119" s="475"/>
      <c r="BZ119" s="475"/>
      <c r="CA119" s="475">
        <v>6159103</v>
      </c>
      <c r="CB119" s="475"/>
      <c r="CC119" s="475"/>
      <c r="CD119" s="475"/>
      <c r="CE119" s="475"/>
      <c r="CF119" s="378"/>
      <c r="CG119" s="379"/>
      <c r="CH119" s="379"/>
      <c r="CI119" s="379"/>
      <c r="CJ119" s="464"/>
      <c r="CK119" s="558"/>
      <c r="CL119" s="453"/>
      <c r="CM119" s="468" t="s">
        <v>442</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v>106476</v>
      </c>
      <c r="DH119" s="394"/>
      <c r="DI119" s="394"/>
      <c r="DJ119" s="394"/>
      <c r="DK119" s="395"/>
      <c r="DL119" s="396">
        <v>76169</v>
      </c>
      <c r="DM119" s="394"/>
      <c r="DN119" s="394"/>
      <c r="DO119" s="394"/>
      <c r="DP119" s="395"/>
      <c r="DQ119" s="396">
        <v>50361</v>
      </c>
      <c r="DR119" s="394"/>
      <c r="DS119" s="394"/>
      <c r="DT119" s="394"/>
      <c r="DU119" s="395"/>
      <c r="DV119" s="478">
        <v>1.4</v>
      </c>
      <c r="DW119" s="479"/>
      <c r="DX119" s="479"/>
      <c r="DY119" s="479"/>
      <c r="DZ119" s="480"/>
    </row>
    <row r="120" spans="1:130" s="212" customFormat="1" ht="26.25" customHeight="1" x14ac:dyDescent="0.15">
      <c r="A120" s="450"/>
      <c r="B120" s="451"/>
      <c r="C120" s="445" t="s">
        <v>419</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443</v>
      </c>
      <c r="AV120" s="511"/>
      <c r="AW120" s="511"/>
      <c r="AX120" s="511"/>
      <c r="AY120" s="512"/>
      <c r="AZ120" s="490" t="s">
        <v>444</v>
      </c>
      <c r="BA120" s="438"/>
      <c r="BB120" s="438"/>
      <c r="BC120" s="438"/>
      <c r="BD120" s="438"/>
      <c r="BE120" s="438"/>
      <c r="BF120" s="438"/>
      <c r="BG120" s="438"/>
      <c r="BH120" s="438"/>
      <c r="BI120" s="438"/>
      <c r="BJ120" s="438"/>
      <c r="BK120" s="438"/>
      <c r="BL120" s="438"/>
      <c r="BM120" s="438"/>
      <c r="BN120" s="438"/>
      <c r="BO120" s="438"/>
      <c r="BP120" s="439"/>
      <c r="BQ120" s="491">
        <v>2530447</v>
      </c>
      <c r="BR120" s="472"/>
      <c r="BS120" s="472"/>
      <c r="BT120" s="472"/>
      <c r="BU120" s="472"/>
      <c r="BV120" s="472">
        <v>3166743</v>
      </c>
      <c r="BW120" s="472"/>
      <c r="BX120" s="472"/>
      <c r="BY120" s="472"/>
      <c r="BZ120" s="472"/>
      <c r="CA120" s="472">
        <v>3203320</v>
      </c>
      <c r="CB120" s="472"/>
      <c r="CC120" s="472"/>
      <c r="CD120" s="472"/>
      <c r="CE120" s="472"/>
      <c r="CF120" s="496">
        <v>90.5</v>
      </c>
      <c r="CG120" s="497"/>
      <c r="CH120" s="497"/>
      <c r="CI120" s="497"/>
      <c r="CJ120" s="497"/>
      <c r="CK120" s="498" t="s">
        <v>445</v>
      </c>
      <c r="CL120" s="482"/>
      <c r="CM120" s="482"/>
      <c r="CN120" s="482"/>
      <c r="CO120" s="483"/>
      <c r="CP120" s="502" t="s">
        <v>394</v>
      </c>
      <c r="CQ120" s="503"/>
      <c r="CR120" s="503"/>
      <c r="CS120" s="503"/>
      <c r="CT120" s="503"/>
      <c r="CU120" s="503"/>
      <c r="CV120" s="503"/>
      <c r="CW120" s="503"/>
      <c r="CX120" s="503"/>
      <c r="CY120" s="503"/>
      <c r="CZ120" s="503"/>
      <c r="DA120" s="503"/>
      <c r="DB120" s="503"/>
      <c r="DC120" s="503"/>
      <c r="DD120" s="503"/>
      <c r="DE120" s="503"/>
      <c r="DF120" s="504"/>
      <c r="DG120" s="491" t="s">
        <v>122</v>
      </c>
      <c r="DH120" s="472"/>
      <c r="DI120" s="472"/>
      <c r="DJ120" s="472"/>
      <c r="DK120" s="472"/>
      <c r="DL120" s="472" t="s">
        <v>122</v>
      </c>
      <c r="DM120" s="472"/>
      <c r="DN120" s="472"/>
      <c r="DO120" s="472"/>
      <c r="DP120" s="472"/>
      <c r="DQ120" s="472">
        <v>1044444</v>
      </c>
      <c r="DR120" s="472"/>
      <c r="DS120" s="472"/>
      <c r="DT120" s="472"/>
      <c r="DU120" s="472"/>
      <c r="DV120" s="473">
        <v>29.5</v>
      </c>
      <c r="DW120" s="473"/>
      <c r="DX120" s="473"/>
      <c r="DY120" s="473"/>
      <c r="DZ120" s="474"/>
    </row>
    <row r="121" spans="1:130" s="212" customFormat="1" ht="26.25" customHeight="1" x14ac:dyDescent="0.15">
      <c r="A121" s="450"/>
      <c r="B121" s="451"/>
      <c r="C121" s="493" t="s">
        <v>446</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447</v>
      </c>
      <c r="BA121" s="382"/>
      <c r="BB121" s="382"/>
      <c r="BC121" s="382"/>
      <c r="BD121" s="382"/>
      <c r="BE121" s="382"/>
      <c r="BF121" s="382"/>
      <c r="BG121" s="382"/>
      <c r="BH121" s="382"/>
      <c r="BI121" s="382"/>
      <c r="BJ121" s="382"/>
      <c r="BK121" s="382"/>
      <c r="BL121" s="382"/>
      <c r="BM121" s="382"/>
      <c r="BN121" s="382"/>
      <c r="BO121" s="382"/>
      <c r="BP121" s="383"/>
      <c r="BQ121" s="446">
        <v>239711</v>
      </c>
      <c r="BR121" s="447"/>
      <c r="BS121" s="447"/>
      <c r="BT121" s="447"/>
      <c r="BU121" s="447"/>
      <c r="BV121" s="447">
        <v>232085</v>
      </c>
      <c r="BW121" s="447"/>
      <c r="BX121" s="447"/>
      <c r="BY121" s="447"/>
      <c r="BZ121" s="447"/>
      <c r="CA121" s="447">
        <v>218801</v>
      </c>
      <c r="CB121" s="447"/>
      <c r="CC121" s="447"/>
      <c r="CD121" s="447"/>
      <c r="CE121" s="447"/>
      <c r="CF121" s="505">
        <v>6.2</v>
      </c>
      <c r="CG121" s="506"/>
      <c r="CH121" s="506"/>
      <c r="CI121" s="506"/>
      <c r="CJ121" s="506"/>
      <c r="CK121" s="499"/>
      <c r="CL121" s="485"/>
      <c r="CM121" s="485"/>
      <c r="CN121" s="485"/>
      <c r="CO121" s="486"/>
      <c r="CP121" s="465" t="s">
        <v>392</v>
      </c>
      <c r="CQ121" s="466"/>
      <c r="CR121" s="466"/>
      <c r="CS121" s="466"/>
      <c r="CT121" s="466"/>
      <c r="CU121" s="466"/>
      <c r="CV121" s="466"/>
      <c r="CW121" s="466"/>
      <c r="CX121" s="466"/>
      <c r="CY121" s="466"/>
      <c r="CZ121" s="466"/>
      <c r="DA121" s="466"/>
      <c r="DB121" s="466"/>
      <c r="DC121" s="466"/>
      <c r="DD121" s="466"/>
      <c r="DE121" s="466"/>
      <c r="DF121" s="467"/>
      <c r="DG121" s="446">
        <v>9616</v>
      </c>
      <c r="DH121" s="447"/>
      <c r="DI121" s="447"/>
      <c r="DJ121" s="447"/>
      <c r="DK121" s="447"/>
      <c r="DL121" s="447">
        <v>8806</v>
      </c>
      <c r="DM121" s="447"/>
      <c r="DN121" s="447"/>
      <c r="DO121" s="447"/>
      <c r="DP121" s="447"/>
      <c r="DQ121" s="447">
        <v>7315</v>
      </c>
      <c r="DR121" s="447"/>
      <c r="DS121" s="447"/>
      <c r="DT121" s="447"/>
      <c r="DU121" s="447"/>
      <c r="DV121" s="424">
        <v>0.2</v>
      </c>
      <c r="DW121" s="424"/>
      <c r="DX121" s="424"/>
      <c r="DY121" s="424"/>
      <c r="DZ121" s="425"/>
    </row>
    <row r="122" spans="1:130" s="212" customFormat="1" ht="26.25" customHeight="1" x14ac:dyDescent="0.15">
      <c r="A122" s="450"/>
      <c r="B122" s="451"/>
      <c r="C122" s="445" t="s">
        <v>429</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448</v>
      </c>
      <c r="BA122" s="469"/>
      <c r="BB122" s="469"/>
      <c r="BC122" s="469"/>
      <c r="BD122" s="469"/>
      <c r="BE122" s="469"/>
      <c r="BF122" s="469"/>
      <c r="BG122" s="469"/>
      <c r="BH122" s="469"/>
      <c r="BI122" s="469"/>
      <c r="BJ122" s="469"/>
      <c r="BK122" s="469"/>
      <c r="BL122" s="469"/>
      <c r="BM122" s="469"/>
      <c r="BN122" s="469"/>
      <c r="BO122" s="469"/>
      <c r="BP122" s="470"/>
      <c r="BQ122" s="509">
        <v>4106789</v>
      </c>
      <c r="BR122" s="475"/>
      <c r="BS122" s="475"/>
      <c r="BT122" s="475"/>
      <c r="BU122" s="475"/>
      <c r="BV122" s="475">
        <v>3840905</v>
      </c>
      <c r="BW122" s="475"/>
      <c r="BX122" s="475"/>
      <c r="BY122" s="475"/>
      <c r="BZ122" s="475"/>
      <c r="CA122" s="475">
        <v>3650832</v>
      </c>
      <c r="CB122" s="475"/>
      <c r="CC122" s="475"/>
      <c r="CD122" s="475"/>
      <c r="CE122" s="475"/>
      <c r="CF122" s="476">
        <v>103.2</v>
      </c>
      <c r="CG122" s="477"/>
      <c r="CH122" s="477"/>
      <c r="CI122" s="477"/>
      <c r="CJ122" s="477"/>
      <c r="CK122" s="499"/>
      <c r="CL122" s="485"/>
      <c r="CM122" s="485"/>
      <c r="CN122" s="485"/>
      <c r="CO122" s="486"/>
      <c r="CP122" s="465" t="s">
        <v>390</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15">
      <c r="A123" s="450"/>
      <c r="B123" s="451"/>
      <c r="C123" s="445" t="s">
        <v>435</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178</v>
      </c>
      <c r="BA123" s="235"/>
      <c r="BB123" s="235"/>
      <c r="BC123" s="235"/>
      <c r="BD123" s="235"/>
      <c r="BE123" s="235"/>
      <c r="BF123" s="235"/>
      <c r="BG123" s="235"/>
      <c r="BH123" s="235"/>
      <c r="BI123" s="235"/>
      <c r="BJ123" s="235"/>
      <c r="BK123" s="235"/>
      <c r="BL123" s="235"/>
      <c r="BM123" s="235"/>
      <c r="BN123" s="235"/>
      <c r="BO123" s="507" t="s">
        <v>449</v>
      </c>
      <c r="BP123" s="508"/>
      <c r="BQ123" s="462">
        <v>6876947</v>
      </c>
      <c r="BR123" s="463"/>
      <c r="BS123" s="463"/>
      <c r="BT123" s="463"/>
      <c r="BU123" s="463"/>
      <c r="BV123" s="463">
        <v>7239733</v>
      </c>
      <c r="BW123" s="463"/>
      <c r="BX123" s="463"/>
      <c r="BY123" s="463"/>
      <c r="BZ123" s="463"/>
      <c r="CA123" s="463">
        <v>7072953</v>
      </c>
      <c r="CB123" s="463"/>
      <c r="CC123" s="463"/>
      <c r="CD123" s="463"/>
      <c r="CE123" s="463"/>
      <c r="CF123" s="378"/>
      <c r="CG123" s="379"/>
      <c r="CH123" s="379"/>
      <c r="CI123" s="379"/>
      <c r="CJ123" s="464"/>
      <c r="CK123" s="499"/>
      <c r="CL123" s="485"/>
      <c r="CM123" s="485"/>
      <c r="CN123" s="485"/>
      <c r="CO123" s="486"/>
      <c r="CP123" s="465" t="s">
        <v>391</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
      <c r="A124" s="450"/>
      <c r="B124" s="451"/>
      <c r="C124" s="445" t="s">
        <v>438</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450</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5.4</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451</v>
      </c>
      <c r="CQ124" s="466"/>
      <c r="CR124" s="466"/>
      <c r="CS124" s="466"/>
      <c r="CT124" s="466"/>
      <c r="CU124" s="466"/>
      <c r="CV124" s="466"/>
      <c r="CW124" s="466"/>
      <c r="CX124" s="466"/>
      <c r="CY124" s="466"/>
      <c r="CZ124" s="466"/>
      <c r="DA124" s="466"/>
      <c r="DB124" s="466"/>
      <c r="DC124" s="466"/>
      <c r="DD124" s="466"/>
      <c r="DE124" s="466"/>
      <c r="DF124" s="467"/>
      <c r="DG124" s="393">
        <v>1162573</v>
      </c>
      <c r="DH124" s="394"/>
      <c r="DI124" s="394"/>
      <c r="DJ124" s="394"/>
      <c r="DK124" s="395"/>
      <c r="DL124" s="396">
        <v>1148883</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15">
      <c r="A125" s="450"/>
      <c r="B125" s="451"/>
      <c r="C125" s="445" t="s">
        <v>440</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452</v>
      </c>
      <c r="CL125" s="482"/>
      <c r="CM125" s="482"/>
      <c r="CN125" s="482"/>
      <c r="CO125" s="483"/>
      <c r="CP125" s="490" t="s">
        <v>453</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
      <c r="A126" s="450"/>
      <c r="B126" s="451"/>
      <c r="C126" s="445" t="s">
        <v>442</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454</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15">
      <c r="A127" s="452"/>
      <c r="B127" s="453"/>
      <c r="C127" s="468" t="s">
        <v>455</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456</v>
      </c>
      <c r="AY127" s="442"/>
      <c r="AZ127" s="442"/>
      <c r="BA127" s="442"/>
      <c r="BB127" s="442"/>
      <c r="BC127" s="442"/>
      <c r="BD127" s="442"/>
      <c r="BE127" s="443"/>
      <c r="BF127" s="441" t="s">
        <v>457</v>
      </c>
      <c r="BG127" s="442"/>
      <c r="BH127" s="442"/>
      <c r="BI127" s="442"/>
      <c r="BJ127" s="442"/>
      <c r="BK127" s="442"/>
      <c r="BL127" s="443"/>
      <c r="BM127" s="441" t="s">
        <v>458</v>
      </c>
      <c r="BN127" s="442"/>
      <c r="BO127" s="442"/>
      <c r="BP127" s="442"/>
      <c r="BQ127" s="442"/>
      <c r="BR127" s="442"/>
      <c r="BS127" s="443"/>
      <c r="BT127" s="441" t="s">
        <v>459</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460</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
      <c r="A128" s="426" t="s">
        <v>461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462</v>
      </c>
      <c r="X128" s="428"/>
      <c r="Y128" s="428"/>
      <c r="Z128" s="429"/>
      <c r="AA128" s="430">
        <v>22242</v>
      </c>
      <c r="AB128" s="431"/>
      <c r="AC128" s="431"/>
      <c r="AD128" s="431"/>
      <c r="AE128" s="432"/>
      <c r="AF128" s="433">
        <v>22349</v>
      </c>
      <c r="AG128" s="431"/>
      <c r="AH128" s="431"/>
      <c r="AI128" s="431"/>
      <c r="AJ128" s="432"/>
      <c r="AK128" s="433">
        <v>21720</v>
      </c>
      <c r="AL128" s="431"/>
      <c r="AM128" s="431"/>
      <c r="AN128" s="431"/>
      <c r="AO128" s="432"/>
      <c r="AP128" s="434"/>
      <c r="AQ128" s="435"/>
      <c r="AR128" s="435"/>
      <c r="AS128" s="435"/>
      <c r="AT128" s="436"/>
      <c r="AU128" s="214"/>
      <c r="AV128" s="214"/>
      <c r="AW128" s="214"/>
      <c r="AX128" s="437" t="s">
        <v>463</v>
      </c>
      <c r="AY128" s="438"/>
      <c r="AZ128" s="438"/>
      <c r="BA128" s="438"/>
      <c r="BB128" s="438"/>
      <c r="BC128" s="438"/>
      <c r="BD128" s="438"/>
      <c r="BE128" s="439"/>
      <c r="BF128" s="416" t="s">
        <v>122</v>
      </c>
      <c r="BG128" s="417"/>
      <c r="BH128" s="417"/>
      <c r="BI128" s="417"/>
      <c r="BJ128" s="417"/>
      <c r="BK128" s="417"/>
      <c r="BL128" s="440"/>
      <c r="BM128" s="416">
        <v>15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464</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15">
      <c r="A129" s="404" t="s">
        <v>103</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465</v>
      </c>
      <c r="X129" s="407"/>
      <c r="Y129" s="407"/>
      <c r="Z129" s="408"/>
      <c r="AA129" s="409">
        <v>3766122</v>
      </c>
      <c r="AB129" s="410"/>
      <c r="AC129" s="410"/>
      <c r="AD129" s="410"/>
      <c r="AE129" s="411"/>
      <c r="AF129" s="412">
        <v>3815845</v>
      </c>
      <c r="AG129" s="410"/>
      <c r="AH129" s="410"/>
      <c r="AI129" s="410"/>
      <c r="AJ129" s="411"/>
      <c r="AK129" s="412">
        <v>3907891</v>
      </c>
      <c r="AL129" s="410"/>
      <c r="AM129" s="410"/>
      <c r="AN129" s="410"/>
      <c r="AO129" s="411"/>
      <c r="AP129" s="413"/>
      <c r="AQ129" s="414"/>
      <c r="AR129" s="414"/>
      <c r="AS129" s="414"/>
      <c r="AT129" s="415"/>
      <c r="AU129" s="215"/>
      <c r="AV129" s="215"/>
      <c r="AW129" s="215"/>
      <c r="AX129" s="381" t="s">
        <v>466</v>
      </c>
      <c r="AY129" s="382"/>
      <c r="AZ129" s="382"/>
      <c r="BA129" s="382"/>
      <c r="BB129" s="382"/>
      <c r="BC129" s="382"/>
      <c r="BD129" s="382"/>
      <c r="BE129" s="383"/>
      <c r="BF129" s="400" t="s">
        <v>122</v>
      </c>
      <c r="BG129" s="401"/>
      <c r="BH129" s="401"/>
      <c r="BI129" s="401"/>
      <c r="BJ129" s="401"/>
      <c r="BK129" s="401"/>
      <c r="BL129" s="402"/>
      <c r="BM129" s="400">
        <v>20</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467</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468</v>
      </c>
      <c r="X130" s="407"/>
      <c r="Y130" s="407"/>
      <c r="Z130" s="408"/>
      <c r="AA130" s="409">
        <v>365713</v>
      </c>
      <c r="AB130" s="410"/>
      <c r="AC130" s="410"/>
      <c r="AD130" s="410"/>
      <c r="AE130" s="411"/>
      <c r="AF130" s="412">
        <v>376128</v>
      </c>
      <c r="AG130" s="410"/>
      <c r="AH130" s="410"/>
      <c r="AI130" s="410"/>
      <c r="AJ130" s="411"/>
      <c r="AK130" s="412">
        <v>368736</v>
      </c>
      <c r="AL130" s="410"/>
      <c r="AM130" s="410"/>
      <c r="AN130" s="410"/>
      <c r="AO130" s="411"/>
      <c r="AP130" s="413"/>
      <c r="AQ130" s="414"/>
      <c r="AR130" s="414"/>
      <c r="AS130" s="414"/>
      <c r="AT130" s="415"/>
      <c r="AU130" s="215"/>
      <c r="AV130" s="215"/>
      <c r="AW130" s="215"/>
      <c r="AX130" s="381" t="s">
        <v>469</v>
      </c>
      <c r="AY130" s="382"/>
      <c r="AZ130" s="382"/>
      <c r="BA130" s="382"/>
      <c r="BB130" s="382"/>
      <c r="BC130" s="382"/>
      <c r="BD130" s="382"/>
      <c r="BE130" s="383"/>
      <c r="BF130" s="384">
        <v>8.8000000000000007</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470</v>
      </c>
      <c r="X131" s="391"/>
      <c r="Y131" s="391"/>
      <c r="Z131" s="392"/>
      <c r="AA131" s="393">
        <v>3400409</v>
      </c>
      <c r="AB131" s="394"/>
      <c r="AC131" s="394"/>
      <c r="AD131" s="394"/>
      <c r="AE131" s="395"/>
      <c r="AF131" s="396">
        <v>3439717</v>
      </c>
      <c r="AG131" s="394"/>
      <c r="AH131" s="394"/>
      <c r="AI131" s="394"/>
      <c r="AJ131" s="395"/>
      <c r="AK131" s="396">
        <v>3539155</v>
      </c>
      <c r="AL131" s="394"/>
      <c r="AM131" s="394"/>
      <c r="AN131" s="394"/>
      <c r="AO131" s="395"/>
      <c r="AP131" s="397"/>
      <c r="AQ131" s="398"/>
      <c r="AR131" s="398"/>
      <c r="AS131" s="398"/>
      <c r="AT131" s="399"/>
      <c r="AU131" s="215"/>
      <c r="AV131" s="215"/>
      <c r="AW131" s="215"/>
      <c r="AX131" s="359" t="s">
        <v>471</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472</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473</v>
      </c>
      <c r="W132" s="372"/>
      <c r="X132" s="372"/>
      <c r="Y132" s="372"/>
      <c r="Z132" s="373"/>
      <c r="AA132" s="374">
        <v>9.6267831309999998</v>
      </c>
      <c r="AB132" s="375"/>
      <c r="AC132" s="375"/>
      <c r="AD132" s="375"/>
      <c r="AE132" s="376"/>
      <c r="AF132" s="377">
        <v>9.6009933380000003</v>
      </c>
      <c r="AG132" s="375"/>
      <c r="AH132" s="375"/>
      <c r="AI132" s="375"/>
      <c r="AJ132" s="376"/>
      <c r="AK132" s="377">
        <v>7.4245406039999997</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474</v>
      </c>
      <c r="W133" s="351"/>
      <c r="X133" s="351"/>
      <c r="Y133" s="351"/>
      <c r="Z133" s="352"/>
      <c r="AA133" s="353">
        <v>9.1999999999999993</v>
      </c>
      <c r="AB133" s="354"/>
      <c r="AC133" s="354"/>
      <c r="AD133" s="354"/>
      <c r="AE133" s="355"/>
      <c r="AF133" s="353">
        <v>9.4</v>
      </c>
      <c r="AG133" s="354"/>
      <c r="AH133" s="354"/>
      <c r="AI133" s="354"/>
      <c r="AJ133" s="355"/>
      <c r="AK133" s="353">
        <v>8.8000000000000007</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2HwQ2+jCExreXd9KqFsi6372OranpjaAv+FeA6rg8dCcpvxwyckxdtAxx93vOnh2n/vn02FbwGh1VhupKMy1w==" saltValue="YffTAAzZv+30ubBaKkdP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X43"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vF68ke+XYhEsAlTgKgr2obZLiidbBDYPKc7qLoNgIrlsdd7mR2qucjW5SzXH8E8RxENFL6UXJTAqodeH7n5neA==" saltValue="TfOwYVTWG6KnMtGWytlg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I46"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qO0Cc5BjYBqu8ud7jbulLO3AHD7FYzHY3kxvCJE9VNl7dbSAxImobYm8JkQpul4baDEgdcDlHDQOFBSg+kxjQ==" saltValue="rRkSVtsTmijYiY9al+dJ8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1467954</v>
      </c>
      <c r="AP9" s="262">
        <v>134047</v>
      </c>
      <c r="AQ9" s="263">
        <v>118131</v>
      </c>
      <c r="AR9" s="264">
        <v>13.5</v>
      </c>
    </row>
    <row r="10" spans="1:46" ht="13.5" customHeight="1" x14ac:dyDescent="0.15">
      <c r="A10" s="247"/>
      <c r="AK10" s="1117" t="s">
        <v>484</v>
      </c>
      <c r="AL10" s="1118"/>
      <c r="AM10" s="1118"/>
      <c r="AN10" s="1119"/>
      <c r="AO10" s="265">
        <v>192930</v>
      </c>
      <c r="AP10" s="265">
        <v>17618</v>
      </c>
      <c r="AQ10" s="266">
        <v>19338</v>
      </c>
      <c r="AR10" s="267">
        <v>-8.9</v>
      </c>
    </row>
    <row r="11" spans="1:46" ht="13.5" customHeight="1" x14ac:dyDescent="0.15">
      <c r="A11" s="247"/>
      <c r="AK11" s="1117" t="s">
        <v>485</v>
      </c>
      <c r="AL11" s="1118"/>
      <c r="AM11" s="1118"/>
      <c r="AN11" s="1119"/>
      <c r="AO11" s="265" t="s">
        <v>486</v>
      </c>
      <c r="AP11" s="265" t="s">
        <v>486</v>
      </c>
      <c r="AQ11" s="266">
        <v>1486</v>
      </c>
      <c r="AR11" s="267" t="s">
        <v>486</v>
      </c>
    </row>
    <row r="12" spans="1:46" ht="13.5" customHeight="1" x14ac:dyDescent="0.15">
      <c r="A12" s="247"/>
      <c r="AK12" s="1117" t="s">
        <v>487</v>
      </c>
      <c r="AL12" s="1118"/>
      <c r="AM12" s="1118"/>
      <c r="AN12" s="1119"/>
      <c r="AO12" s="265" t="s">
        <v>486</v>
      </c>
      <c r="AP12" s="265" t="s">
        <v>486</v>
      </c>
      <c r="AQ12" s="266" t="s">
        <v>486</v>
      </c>
      <c r="AR12" s="267" t="s">
        <v>486</v>
      </c>
    </row>
    <row r="13" spans="1:46" ht="13.5" customHeight="1" x14ac:dyDescent="0.15">
      <c r="A13" s="247"/>
      <c r="AK13" s="1117" t="s">
        <v>488</v>
      </c>
      <c r="AL13" s="1118"/>
      <c r="AM13" s="1118"/>
      <c r="AN13" s="1119"/>
      <c r="AO13" s="265">
        <v>61548</v>
      </c>
      <c r="AP13" s="265">
        <v>5620</v>
      </c>
      <c r="AQ13" s="266">
        <v>4880</v>
      </c>
      <c r="AR13" s="267">
        <v>15.2</v>
      </c>
    </row>
    <row r="14" spans="1:46" ht="13.5" customHeight="1" x14ac:dyDescent="0.15">
      <c r="A14" s="247"/>
      <c r="AK14" s="1117" t="s">
        <v>489</v>
      </c>
      <c r="AL14" s="1118"/>
      <c r="AM14" s="1118"/>
      <c r="AN14" s="1119"/>
      <c r="AO14" s="265">
        <v>35180</v>
      </c>
      <c r="AP14" s="265">
        <v>3212</v>
      </c>
      <c r="AQ14" s="266">
        <v>1912</v>
      </c>
      <c r="AR14" s="267">
        <v>68</v>
      </c>
    </row>
    <row r="15" spans="1:46" ht="13.5" customHeight="1" x14ac:dyDescent="0.15">
      <c r="A15" s="247"/>
      <c r="AK15" s="1120" t="s">
        <v>490</v>
      </c>
      <c r="AL15" s="1121"/>
      <c r="AM15" s="1121"/>
      <c r="AN15" s="1122"/>
      <c r="AO15" s="265">
        <v>-84208</v>
      </c>
      <c r="AP15" s="265">
        <v>-7690</v>
      </c>
      <c r="AQ15" s="266">
        <v>-7094</v>
      </c>
      <c r="AR15" s="267">
        <v>8.4</v>
      </c>
    </row>
    <row r="16" spans="1:46" x14ac:dyDescent="0.15">
      <c r="A16" s="247"/>
      <c r="AK16" s="1120" t="s">
        <v>178</v>
      </c>
      <c r="AL16" s="1121"/>
      <c r="AM16" s="1121"/>
      <c r="AN16" s="1122"/>
      <c r="AO16" s="265">
        <v>1673404</v>
      </c>
      <c r="AP16" s="265">
        <v>152808</v>
      </c>
      <c r="AQ16" s="266">
        <v>138653</v>
      </c>
      <c r="AR16" s="267">
        <v>10.199999999999999</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9.86</v>
      </c>
      <c r="AP21" s="278">
        <v>11.03</v>
      </c>
      <c r="AQ21" s="279">
        <v>-1.17</v>
      </c>
      <c r="AS21" s="280"/>
      <c r="AT21" s="276"/>
    </row>
    <row r="22" spans="1:46" s="248" customFormat="1" x14ac:dyDescent="0.15">
      <c r="A22" s="276"/>
      <c r="AK22" s="1123" t="s">
        <v>496</v>
      </c>
      <c r="AL22" s="1124"/>
      <c r="AM22" s="1124"/>
      <c r="AN22" s="1125"/>
      <c r="AO22" s="281">
        <v>99.3</v>
      </c>
      <c r="AP22" s="282">
        <v>96.9</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442706</v>
      </c>
      <c r="AP32" s="291">
        <v>40426</v>
      </c>
      <c r="AQ32" s="292">
        <v>59716</v>
      </c>
      <c r="AR32" s="293">
        <v>-32.299999999999997</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132007</v>
      </c>
      <c r="AP35" s="291">
        <v>12054</v>
      </c>
      <c r="AQ35" s="292">
        <v>21226</v>
      </c>
      <c r="AR35" s="293">
        <v>-43.2</v>
      </c>
    </row>
    <row r="36" spans="1:46" ht="27" customHeight="1" x14ac:dyDescent="0.15">
      <c r="A36" s="247"/>
      <c r="AK36" s="1107" t="s">
        <v>504</v>
      </c>
      <c r="AL36" s="1108"/>
      <c r="AM36" s="1108"/>
      <c r="AN36" s="1109"/>
      <c r="AO36" s="291">
        <v>78509</v>
      </c>
      <c r="AP36" s="291">
        <v>7169</v>
      </c>
      <c r="AQ36" s="292">
        <v>5622</v>
      </c>
      <c r="AR36" s="293">
        <v>27.5</v>
      </c>
    </row>
    <row r="37" spans="1:46" ht="13.5" customHeight="1" x14ac:dyDescent="0.15">
      <c r="A37" s="247"/>
      <c r="AK37" s="1107" t="s">
        <v>505</v>
      </c>
      <c r="AL37" s="1108"/>
      <c r="AM37" s="1108"/>
      <c r="AN37" s="1109"/>
      <c r="AO37" s="291" t="s">
        <v>486</v>
      </c>
      <c r="AP37" s="291" t="s">
        <v>486</v>
      </c>
      <c r="AQ37" s="292">
        <v>447</v>
      </c>
      <c r="AR37" s="293" t="s">
        <v>486</v>
      </c>
    </row>
    <row r="38" spans="1:46" ht="27" customHeight="1" x14ac:dyDescent="0.15">
      <c r="A38" s="247"/>
      <c r="AK38" s="1110" t="s">
        <v>506</v>
      </c>
      <c r="AL38" s="1111"/>
      <c r="AM38" s="1111"/>
      <c r="AN38" s="1112"/>
      <c r="AO38" s="294" t="s">
        <v>486</v>
      </c>
      <c r="AP38" s="294" t="s">
        <v>486</v>
      </c>
      <c r="AQ38" s="295">
        <v>23</v>
      </c>
      <c r="AR38" s="283" t="s">
        <v>486</v>
      </c>
      <c r="AS38" s="290"/>
    </row>
    <row r="39" spans="1:46" x14ac:dyDescent="0.15">
      <c r="A39" s="247"/>
      <c r="AK39" s="1110" t="s">
        <v>507</v>
      </c>
      <c r="AL39" s="1111"/>
      <c r="AM39" s="1111"/>
      <c r="AN39" s="1112"/>
      <c r="AO39" s="291">
        <v>-21720</v>
      </c>
      <c r="AP39" s="291">
        <v>-1983</v>
      </c>
      <c r="AQ39" s="292">
        <v>-1646</v>
      </c>
      <c r="AR39" s="293">
        <v>20.5</v>
      </c>
      <c r="AS39" s="290"/>
    </row>
    <row r="40" spans="1:46" ht="27" customHeight="1" x14ac:dyDescent="0.15">
      <c r="A40" s="247"/>
      <c r="AK40" s="1107" t="s">
        <v>508</v>
      </c>
      <c r="AL40" s="1108"/>
      <c r="AM40" s="1108"/>
      <c r="AN40" s="1109"/>
      <c r="AO40" s="291">
        <v>-368736</v>
      </c>
      <c r="AP40" s="291">
        <v>-33671</v>
      </c>
      <c r="AQ40" s="292">
        <v>-57881</v>
      </c>
      <c r="AR40" s="293">
        <v>-41.8</v>
      </c>
      <c r="AS40" s="290"/>
    </row>
    <row r="41" spans="1:46" x14ac:dyDescent="0.15">
      <c r="A41" s="247"/>
      <c r="AK41" s="1113" t="s">
        <v>288</v>
      </c>
      <c r="AL41" s="1114"/>
      <c r="AM41" s="1114"/>
      <c r="AN41" s="1115"/>
      <c r="AO41" s="291">
        <v>262766</v>
      </c>
      <c r="AP41" s="291">
        <v>23995</v>
      </c>
      <c r="AQ41" s="292">
        <v>27507</v>
      </c>
      <c r="AR41" s="293">
        <v>-12.8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1940228</v>
      </c>
      <c r="AN51" s="313">
        <v>167724</v>
      </c>
      <c r="AO51" s="314">
        <v>58.9</v>
      </c>
      <c r="AP51" s="315">
        <v>94796</v>
      </c>
      <c r="AQ51" s="316">
        <v>1.4</v>
      </c>
      <c r="AR51" s="317">
        <v>57.5</v>
      </c>
    </row>
    <row r="52" spans="1:44" x14ac:dyDescent="0.15">
      <c r="A52" s="247"/>
      <c r="AK52" s="318"/>
      <c r="AL52" s="319" t="s">
        <v>518</v>
      </c>
      <c r="AM52" s="320">
        <v>1718626</v>
      </c>
      <c r="AN52" s="321">
        <v>148567</v>
      </c>
      <c r="AO52" s="322">
        <v>94.7</v>
      </c>
      <c r="AP52" s="323">
        <v>55781</v>
      </c>
      <c r="AQ52" s="324">
        <v>4.5999999999999996</v>
      </c>
      <c r="AR52" s="325">
        <v>90.1</v>
      </c>
    </row>
    <row r="53" spans="1:44" x14ac:dyDescent="0.15">
      <c r="A53" s="247"/>
      <c r="AK53" s="303" t="s">
        <v>519</v>
      </c>
      <c r="AL53" s="304"/>
      <c r="AM53" s="312">
        <v>314954</v>
      </c>
      <c r="AN53" s="313">
        <v>27574</v>
      </c>
      <c r="AO53" s="314">
        <v>-83.6</v>
      </c>
      <c r="AP53" s="315">
        <v>85942</v>
      </c>
      <c r="AQ53" s="316">
        <v>-9.3000000000000007</v>
      </c>
      <c r="AR53" s="317">
        <v>-74.3</v>
      </c>
    </row>
    <row r="54" spans="1:44" x14ac:dyDescent="0.15">
      <c r="A54" s="247"/>
      <c r="AK54" s="318"/>
      <c r="AL54" s="319" t="s">
        <v>518</v>
      </c>
      <c r="AM54" s="320">
        <v>176359</v>
      </c>
      <c r="AN54" s="321">
        <v>15440</v>
      </c>
      <c r="AO54" s="322">
        <v>-89.6</v>
      </c>
      <c r="AP54" s="323">
        <v>48630</v>
      </c>
      <c r="AQ54" s="324">
        <v>-12.8</v>
      </c>
      <c r="AR54" s="325">
        <v>-76.8</v>
      </c>
    </row>
    <row r="55" spans="1:44" x14ac:dyDescent="0.15">
      <c r="A55" s="247"/>
      <c r="AK55" s="303" t="s">
        <v>520</v>
      </c>
      <c r="AL55" s="304"/>
      <c r="AM55" s="312">
        <v>656086</v>
      </c>
      <c r="AN55" s="313">
        <v>58428</v>
      </c>
      <c r="AO55" s="314">
        <v>111.9</v>
      </c>
      <c r="AP55" s="315">
        <v>95007</v>
      </c>
      <c r="AQ55" s="316">
        <v>10.5</v>
      </c>
      <c r="AR55" s="317">
        <v>101.4</v>
      </c>
    </row>
    <row r="56" spans="1:44" x14ac:dyDescent="0.15">
      <c r="A56" s="247"/>
      <c r="AK56" s="318"/>
      <c r="AL56" s="319" t="s">
        <v>518</v>
      </c>
      <c r="AM56" s="320">
        <v>313241</v>
      </c>
      <c r="AN56" s="321">
        <v>27896</v>
      </c>
      <c r="AO56" s="322">
        <v>80.7</v>
      </c>
      <c r="AP56" s="323">
        <v>48509</v>
      </c>
      <c r="AQ56" s="324">
        <v>-0.2</v>
      </c>
      <c r="AR56" s="325">
        <v>80.900000000000006</v>
      </c>
    </row>
    <row r="57" spans="1:44" x14ac:dyDescent="0.15">
      <c r="A57" s="247"/>
      <c r="AK57" s="303" t="s">
        <v>521</v>
      </c>
      <c r="AL57" s="304"/>
      <c r="AM57" s="312">
        <v>447619</v>
      </c>
      <c r="AN57" s="313">
        <v>40509</v>
      </c>
      <c r="AO57" s="314">
        <v>-30.7</v>
      </c>
      <c r="AP57" s="315">
        <v>98176</v>
      </c>
      <c r="AQ57" s="316">
        <v>3.3</v>
      </c>
      <c r="AR57" s="317">
        <v>-34</v>
      </c>
    </row>
    <row r="58" spans="1:44" x14ac:dyDescent="0.15">
      <c r="A58" s="247"/>
      <c r="AK58" s="318"/>
      <c r="AL58" s="319" t="s">
        <v>518</v>
      </c>
      <c r="AM58" s="320">
        <v>319934</v>
      </c>
      <c r="AN58" s="321">
        <v>28953</v>
      </c>
      <c r="AO58" s="322">
        <v>3.8</v>
      </c>
      <c r="AP58" s="323">
        <v>58489</v>
      </c>
      <c r="AQ58" s="324">
        <v>20.6</v>
      </c>
      <c r="AR58" s="325">
        <v>-16.8</v>
      </c>
    </row>
    <row r="59" spans="1:44" x14ac:dyDescent="0.15">
      <c r="A59" s="247"/>
      <c r="AK59" s="303" t="s">
        <v>522</v>
      </c>
      <c r="AL59" s="304"/>
      <c r="AM59" s="312">
        <v>820676</v>
      </c>
      <c r="AN59" s="313">
        <v>74941</v>
      </c>
      <c r="AO59" s="314">
        <v>85</v>
      </c>
      <c r="AP59" s="315">
        <v>119283</v>
      </c>
      <c r="AQ59" s="316">
        <v>21.5</v>
      </c>
      <c r="AR59" s="317">
        <v>63.5</v>
      </c>
    </row>
    <row r="60" spans="1:44" x14ac:dyDescent="0.15">
      <c r="A60" s="247"/>
      <c r="AK60" s="318"/>
      <c r="AL60" s="319" t="s">
        <v>518</v>
      </c>
      <c r="AM60" s="320">
        <v>353238</v>
      </c>
      <c r="AN60" s="321">
        <v>32256</v>
      </c>
      <c r="AO60" s="322">
        <v>11.4</v>
      </c>
      <c r="AP60" s="323">
        <v>64747</v>
      </c>
      <c r="AQ60" s="324">
        <v>10.7</v>
      </c>
      <c r="AR60" s="325">
        <v>0.7</v>
      </c>
    </row>
    <row r="61" spans="1:44" x14ac:dyDescent="0.15">
      <c r="A61" s="247"/>
      <c r="AK61" s="303" t="s">
        <v>523</v>
      </c>
      <c r="AL61" s="326"/>
      <c r="AM61" s="312">
        <v>835913</v>
      </c>
      <c r="AN61" s="313">
        <v>73835</v>
      </c>
      <c r="AO61" s="314">
        <v>28.3</v>
      </c>
      <c r="AP61" s="315">
        <v>98641</v>
      </c>
      <c r="AQ61" s="327">
        <v>5.5</v>
      </c>
      <c r="AR61" s="317">
        <v>22.8</v>
      </c>
    </row>
    <row r="62" spans="1:44" x14ac:dyDescent="0.15">
      <c r="A62" s="247"/>
      <c r="AK62" s="318"/>
      <c r="AL62" s="319" t="s">
        <v>518</v>
      </c>
      <c r="AM62" s="320">
        <v>576280</v>
      </c>
      <c r="AN62" s="321">
        <v>50622</v>
      </c>
      <c r="AO62" s="322">
        <v>20.2</v>
      </c>
      <c r="AP62" s="323">
        <v>55231</v>
      </c>
      <c r="AQ62" s="324">
        <v>4.5999999999999996</v>
      </c>
      <c r="AR62" s="325">
        <v>15.6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L8/1EOl8ZY9Q4RaPGk2FRFGqFppYu8cWPcQtphxFdlcCpUrmP7/WbUykaEktbXDVdC63jbDejLeAD9wDd6syw==" saltValue="t1UdFNWPvrdJMFcGRZ4G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aIOuh0T3/MlfLo/qG7EvAXC+NWSOMI/39OY4GGE22DphiOUwAVGReAEdXzdMLvBVHb56WhMeop/FVcPAJBp1Cg==" saltValue="zq/S+XYWhg53Ox3wb9hC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4"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vYNCXtVpUHGX/TY9Kt7yh74w1X4SqSonhG3UyS3At+Uf8c/BGtABi2cFQZ6T1CsOX0CEN5OUX22iRk9SWQTQSQ==" saltValue="NyVb+DUTW/rLWTi7vTXG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27.83</v>
      </c>
      <c r="G47" s="12">
        <v>29.13</v>
      </c>
      <c r="H47" s="12">
        <v>37.72</v>
      </c>
      <c r="I47" s="12">
        <v>43.03</v>
      </c>
      <c r="J47" s="13">
        <v>43.99</v>
      </c>
    </row>
    <row r="48" spans="2:10" ht="57.75" customHeight="1" x14ac:dyDescent="0.15">
      <c r="B48" s="14"/>
      <c r="C48" s="1128" t="s">
        <v>4</v>
      </c>
      <c r="D48" s="1128"/>
      <c r="E48" s="1129"/>
      <c r="F48" s="15">
        <v>6.12</v>
      </c>
      <c r="G48" s="16">
        <v>15.13</v>
      </c>
      <c r="H48" s="16">
        <v>11.52</v>
      </c>
      <c r="I48" s="16">
        <v>3.98</v>
      </c>
      <c r="J48" s="17">
        <v>6.54</v>
      </c>
    </row>
    <row r="49" spans="2:10" ht="57.75" customHeight="1" thickBot="1" x14ac:dyDescent="0.2">
      <c r="B49" s="18"/>
      <c r="C49" s="1130" t="s">
        <v>5</v>
      </c>
      <c r="D49" s="1130"/>
      <c r="E49" s="1131"/>
      <c r="F49" s="19" t="s">
        <v>530</v>
      </c>
      <c r="G49" s="20">
        <v>9.42</v>
      </c>
      <c r="H49" s="20" t="s">
        <v>531</v>
      </c>
      <c r="I49" s="20" t="s">
        <v>532</v>
      </c>
      <c r="J49" s="21">
        <v>2.69</v>
      </c>
    </row>
    <row r="50" spans="2:10" x14ac:dyDescent="0.15"/>
  </sheetData>
  <sheetProtection algorithmName="SHA-512" hashValue="ifrqqVgB9UYMQJE5QH4oAbMXTG8iNWlMngt6D6mvkUplyXNlcCye/Gs8FphtadJdtRiMx84H4Y63gqLbcsoTKg==" saltValue="G8fL+tViGH/mHQ3ZwMjm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宮澤 直樹</cp:lastModifiedBy>
  <cp:lastPrinted>2026-03-10T08:19:22Z</cp:lastPrinted>
  <dcterms:created xsi:type="dcterms:W3CDTF">2026-02-23T04:54:40Z</dcterms:created>
  <dcterms:modified xsi:type="dcterms:W3CDTF">2026-03-10T08:37:05Z</dcterms:modified>
  <cp:category/>
</cp:coreProperties>
</file>