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5"/>
  <workbookPr/>
  <mc:AlternateContent xmlns:mc="http://schemas.openxmlformats.org/markup-compatibility/2006">
    <mc:Choice Requires="x15">
      <x15ac:absPath xmlns:x15ac="http://schemas.microsoft.com/office/spreadsheetml/2010/11/ac" url="S:\030200 財政課\01共有フォルダ（令和7年度）\10040_財政全般\00001_財政状況\00001_財政状況資料集\260303_令和６年度財政状況資料集の作成等について\02_作業\03_作成資料\"/>
    </mc:Choice>
  </mc:AlternateContent>
  <xr:revisionPtr revIDLastSave="0" documentId="13_ncr:1_{F89BDA3D-BE5E-4815-A243-BF8937684A9E}" xr6:coauthVersionLast="36" xr6:coauthVersionMax="36" xr10:uidLastSave="{00000000-0000-0000-0000-000000000000}"/>
  <bookViews>
    <workbookView xWindow="0" yWindow="0" windowWidth="28800" windowHeight="121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W35" i="10"/>
  <c r="BW36" i="10" s="1"/>
  <c r="BW37" i="10" s="1"/>
  <c r="BW38" i="10" s="1"/>
  <c r="BW39" i="10" s="1"/>
  <c r="BW40" i="10" s="1"/>
  <c r="BW41" i="10" s="1"/>
  <c r="BW42" i="10" s="1"/>
  <c r="BW43" i="10" s="1"/>
  <c r="BE35" i="10"/>
  <c r="BW34" i="10"/>
  <c r="BE34" i="10"/>
  <c r="C34" i="10"/>
  <c r="CO34" i="10" l="1"/>
  <c r="CO35" i="10" s="1"/>
  <c r="CO36" i="10" s="1"/>
  <c r="C35"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 r="AM36" i="10" s="1"/>
</calcChain>
</file>

<file path=xl/sharedStrings.xml><?xml version="1.0" encoding="utf-8"?>
<sst xmlns="http://schemas.openxmlformats.org/spreadsheetml/2006/main" count="1073" uniqueCount="569">
  <si>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</si>
  <si>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</si>
  <si>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</si>
  <si>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</si>
  <si>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</si>
  <si>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</si>
  <si>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</si>
  <si>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</si>
  <si>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</si>
  <si>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</si>
  <si>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</si>
  <si>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</si>
  <si>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</si>
  <si>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</si>
  <si>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</si>
  <si>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</si>
  <si>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</si>
  <si>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</si>
  <si>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</si>
  <si>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</si>
  <si>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</si>
  <si>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</si>
  <si>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</si>
  <si>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</si>
  <si>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</si>
  <si>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</si>
  <si>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</si>
  <si>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</si>
  <si>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</si>
  <si>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</si>
  <si>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</si>
  <si>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</si>
  <si>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</si>
  <si>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</si>
  <si>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</si>
  <si>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</si>
  <si>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</si>
  <si>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</si>
  <si>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</si>
  <si>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</si>
  <si>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</si>
  <si>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</si>
  <si>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</si>
  <si>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</si>
  <si>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</si>
  <si>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</si>
  <si>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</si>
  <si>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</si>
  <si>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</si>
  <si>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</si>
  <si>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</si>
  <si>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</si>
  <si>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</si>
  <si>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</si>
  <si>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</si>
  <si>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</si>
  <si>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</si>
  <si>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</si>
  <si>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</si>
  <si>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</si>
  <si>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</si>
  <si>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</si>
  <si>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</si>
  <si>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</si>
  <si>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</si>
  <si>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</si>
  <si>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</si>
  <si>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</si>
  <si>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</si>
  <si>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</si>
  <si>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</si>
  <si>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</si>
  <si>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</si>
  <si>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</si>
  <si>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</si>
  <si>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</si>
  <si>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</si>
  <si>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</si>
  <si>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</si>
  <si>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</si>
  <si>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</si>
  <si>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</si>
  <si>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</si>
  <si>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</si>
  <si>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</si>
  <si>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</si>
  <si>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</si>
  <si>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</si>
  <si>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</si>
  <si>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</si>
  <si>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</si>
  <si>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</si>
  <si>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</si>
  <si>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</si>
  <si>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田村市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</si>
  <si>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</si>
  <si>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</si>
  <si>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</si>
  <si>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</si>
  <si>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</si>
  <si>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</si>
  <si>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</si>
  <si>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</si>
  <si>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</si>
  <si>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</si>
  <si>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</si>
  <si>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</si>
  <si>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</si>
  <si>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</si>
  <si>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</si>
  <si>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</si>
  <si>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</si>
  <si>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</si>
  <si>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</si>
  <si>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</si>
  <si>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</si>
  <si>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</si>
  <si>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</si>
  <si>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</si>
  <si>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</si>
  <si>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</si>
  <si>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</si>
  <si>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</si>
  <si>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</si>
  <si>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</si>
  <si>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</si>
  <si>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</si>
  <si>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</si>
  <si>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</si>
  <si>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</si>
  <si>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</si>
  <si>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</si>
  <si>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</si>
  <si>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</si>
  <si>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</si>
  <si>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</si>
  <si>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</si>
  <si>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</si>
  <si>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</si>
  <si>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</si>
  <si>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</si>
  <si>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</si>
  <si>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</si>
  <si>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</si>
  <si>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</si>
  <si>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</si>
  <si>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</si>
  <si>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</si>
  <si>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</si>
  <si>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</si>
  <si>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</si>
  <si>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</si>
  <si>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</si>
  <si>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</si>
  <si>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</si>
  <si>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</si>
  <si>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</si>
  <si>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</si>
  <si>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</si>
  <si>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</si>
  <si>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</si>
  <si>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</si>
  <si>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</si>
  <si>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</si>
  <si>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</si>
  <si>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</si>
  <si>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</si>
  <si>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</si>
  <si>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</si>
  <si>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</si>
  <si>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</si>
  <si>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</si>
  <si>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</si>
  <si>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</si>
  <si>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</si>
  <si>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</si>
  <si>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</si>
  <si>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</si>
  <si>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</si>
  <si>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</si>
  <si>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</si>
  <si>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</si>
  <si>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</si>
  <si>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</si>
  <si>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</si>
  <si>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</si>
  <si>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</si>
  <si>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</si>
  <si>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</si>
  <si>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</si>
  <si>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</si>
  <si>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</si>
  <si>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</si>
  <si>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</si>
  <si>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</si>
  <si>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</si>
  <si>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</si>
  <si>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</si>
  <si>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</si>
  <si>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</si>
  <si>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</si>
  <si>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</si>
  <si>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</si>
  <si>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福島県田村市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</si>
  <si>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</si>
  <si>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</si>
  <si>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</si>
  <si>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</si>
  <si>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</si>
  <si>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</si>
  <si>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</si>
  <si>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</si>
  <si>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</si>
  <si>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</si>
  <si>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</si>
  <si>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</si>
  <si>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</si>
  <si>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</si>
  <si>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</si>
  <si>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</si>
  <si>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</si>
  <si>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</si>
  <si>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</si>
  <si>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</si>
  <si>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</si>
  <si>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</si>
  <si>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</si>
  <si>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</si>
  <si>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</si>
  <si>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</si>
  <si>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</si>
  <si>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</si>
  <si>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</si>
  <si>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</si>
  <si>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</si>
  <si>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</si>
  <si>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</si>
  <si>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</si>
  <si>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</si>
  <si>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</si>
  <si>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</si>
  <si>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</si>
  <si>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</si>
  <si>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</si>
  <si>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</si>
  <si>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</si>
  <si>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</si>
  <si>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</si>
  <si>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</si>
  <si>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</si>
  <si>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</si>
  <si>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</si>
  <si>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</si>
  <si>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</si>
  <si>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</si>
  <si>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</si>
  <si>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</si>
  <si>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</si>
  <si>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</si>
  <si>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</si>
  <si>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</si>
  <si>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</si>
  <si>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</si>
  <si>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</si>
  <si>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</si>
  <si>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</si>
  <si>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</si>
  <si>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</si>
  <si>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</si>
  <si>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</si>
  <si>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</si>
  <si>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</si>
  <si>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</si>
  <si>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</si>
  <si>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</si>
  <si>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</si>
  <si>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</si>
  <si>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</si>
  <si>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</si>
  <si>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</si>
  <si>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</si>
  <si>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</si>
  <si>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</si>
  <si>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</si>
  <si>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</si>
  <si>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</si>
  <si>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</si>
  <si>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</si>
  <si>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</si>
  <si>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</si>
  <si>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</si>
  <si>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</si>
  <si>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</si>
  <si>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</si>
  <si>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</si>
  <si>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</si>
  <si>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</si>
  <si>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</si>
  <si>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</si>
  <si>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</si>
  <si>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</si>
  <si>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</si>
  <si>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</si>
  <si>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</si>
  <si>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</si>
  <si>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</si>
  <si>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</si>
  <si>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</si>
  <si>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</si>
  <si>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</si>
  <si>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</si>
  <si>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</si>
  <si>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</si>
  <si>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</si>
  <si>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</si>
  <si>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</si>
  <si>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</si>
  <si>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</si>
  <si>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</si>
  <si>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</si>
  <si>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</si>
  <si>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</si>
  <si>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</si>
  <si>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</si>
  <si>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</si>
  <si>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</si>
  <si>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</si>
  <si>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</si>
  <si>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</si>
  <si>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</si>
  <si>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</si>
  <si>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</si>
  <si>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</si>
  <si>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</si>
  <si>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</si>
  <si>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</si>
  <si>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</si>
  <si>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</si>
  <si>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</si>
  <si>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</si>
  <si>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</si>
  <si>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</si>
  <si>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</si>
  <si>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</si>
  <si>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</si>
  <si>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</si>
  <si>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</si>
  <si>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</si>
  <si>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</si>
  <si>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</si>
  <si>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</si>
  <si>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</si>
  <si>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</si>
  <si>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</si>
  <si>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福島県田村市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</si>
  <si>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</si>
  <si>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</si>
  <si>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</si>
  <si>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</si>
  <si>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</si>
  <si>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</si>
  <si>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</si>
  <si>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</si>
  <si>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</si>
  <si>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</si>
  <si>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</si>
  <si>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</si>
  <si>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</si>
  <si>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</si>
  <si>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</si>
  <si>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</si>
  <si>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</si>
  <si>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</si>
  <si>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</si>
  <si>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</si>
  <si>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</si>
  <si>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</si>
  <si>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</si>
  <si>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</si>
  <si>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</si>
  <si>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</si>
  <si>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</si>
  <si>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</si>
  <si>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</si>
  <si>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</si>
  <si>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</si>
  <si>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</si>
  <si>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</si>
  <si>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</si>
  <si>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</si>
  <si>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</si>
  <si>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</si>
  <si>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</si>
  <si>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</si>
  <si>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</si>
  <si>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</si>
  <si>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</si>
  <si>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</si>
  <si>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</si>
  <si>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</si>
  <si>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</si>
  <si>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</si>
  <si>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</si>
  <si>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</si>
  <si>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</si>
  <si>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</si>
  <si>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</si>
  <si>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</si>
  <si>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</si>
  <si>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</si>
  <si>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</si>
  <si>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</si>
  <si>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</si>
  <si>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</si>
  <si>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</si>
  <si>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</si>
  <si>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</si>
  <si>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</si>
  <si>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</si>
  <si>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</si>
  <si>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</si>
  <si>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</si>
  <si>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</si>
  <si>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</si>
  <si>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</si>
  <si>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</si>
  <si>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</si>
  <si>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</si>
  <si>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</si>
  <si>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</si>
  <si>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</si>
  <si>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</si>
  <si>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</si>
  <si>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</si>
  <si>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</si>
  <si>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</si>
  <si>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</si>
  <si>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</si>
  <si>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</si>
  <si>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</si>
  <si>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</si>
  <si>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</si>
  <si>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</si>
  <si>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</si>
  <si>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</si>
  <si>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</si>
  <si>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</si>
  <si>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</si>
  <si>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</si>
  <si>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</si>
  <si>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</si>
  <si>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</si>
  <si>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</si>
  <si>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</si>
  <si>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</si>
  <si>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</si>
  <si>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</si>
  <si>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</si>
  <si>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</si>
  <si>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</si>
  <si>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</si>
  <si>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</si>
  <si>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</si>
  <si>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</si>
  <si>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</si>
  <si>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</si>
  <si>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</si>
  <si>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</si>
  <si>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</si>
  <si>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</si>
  <si>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</si>
  <si>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</si>
  <si>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</si>
  <si>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</si>
  <si>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</si>
  <si>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</si>
  <si>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</si>
  <si>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</si>
  <si>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</si>
  <si>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</si>
  <si>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</si>
  <si>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</si>
  <si>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</si>
  <si>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</si>
  <si>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</si>
  <si>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</si>
  <si>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</si>
  <si>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</si>
  <si>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</si>
  <si>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</si>
  <si>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</si>
  <si>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</si>
  <si>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</si>
  <si>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</si>
  <si>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</si>
  <si>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</si>
  <si>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</si>
  <si>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</si>
  <si>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</si>
  <si>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</si>
  <si>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</si>
  <si>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</si>
  <si>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</si>
  <si>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</si>
  <si>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</si>
  <si>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</si>
  <si>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</si>
  <si>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</si>
  <si>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</si>
  <si>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</si>
  <si>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</si>
  <si>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</si>
  <si>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</si>
  <si>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</si>
  <si>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</si>
  <si>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</si>
  <si>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</si>
  <si>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</si>
  <si>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</si>
  <si>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</si>
  <si>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</si>
  <si>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</si>
  <si>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</si>
  <si>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</si>
  <si>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</si>
  <si>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</si>
  <si>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</si>
  <si>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</si>
  <si>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</si>
  <si>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</si>
  <si>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</si>
  <si>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2.46</t>
  </si>
  <si>
    <t>▲ 1.59</t>
  </si>
  <si>
    <t>一般会計</t>
  </si>
  <si>
    <t>水道事業会計</t>
  </si>
  <si>
    <t>公共下水道事業会計</t>
  </si>
  <si>
    <t>介護保険特別会計</t>
  </si>
  <si>
    <t>国民健康保険特別会計</t>
  </si>
  <si>
    <t>後期高齢者医療特別会計</t>
  </si>
  <si>
    <t>病院事業会計</t>
  </si>
  <si>
    <t>診療所事業特別会計</t>
  </si>
  <si>
    <t>その他会計（赤字）</t>
  </si>
  <si>
    <t>その他会計（黒字）</t>
  </si>
  <si>
    <t>R02</t>
    <phoneticPr fontId="5"/>
  </si>
  <si>
    <t>R03</t>
    <phoneticPr fontId="5"/>
  </si>
  <si>
    <t>R04</t>
    <phoneticPr fontId="5"/>
  </si>
  <si>
    <t>R05</t>
    <phoneticPr fontId="5"/>
  </si>
  <si>
    <t>R06</t>
    <phoneticPr fontId="5"/>
  </si>
  <si>
    <t>-</t>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</si>
  <si>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5"/>
  </si>
  <si>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7">
      <t>ホショウトウ</t>
    </rPh>
    <rPh sb="17" eb="19">
      <t>トクベツ</t>
    </rPh>
    <rPh sb="19" eb="21">
      <t>カイケイ</t>
    </rPh>
    <phoneticPr fontId="5"/>
  </si>
  <si>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5"/>
  </si>
  <si>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5"/>
  </si>
  <si>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5"/>
  </si>
  <si>
    <t>福島県後期高齢者医療広域連合一般会計</t>
  </si>
  <si>
    <t>福島県後期高齢者医療広域連合後期高齢者医療特別会計</t>
  </si>
  <si>
    <t>公立小野町地方綜合病院企業団</t>
    <phoneticPr fontId="38"/>
  </si>
  <si>
    <t>郡山地方広域消防組合一般会計</t>
    <phoneticPr fontId="5"/>
  </si>
  <si>
    <t>福島県市民交通災害共済組合</t>
    <rPh sb="0" eb="3">
      <t>フクシマケン</t>
    </rPh>
    <rPh sb="3" eb="5">
      <t>シミン</t>
    </rPh>
    <rPh sb="5" eb="7">
      <t>コウツウ</t>
    </rPh>
    <rPh sb="7" eb="9">
      <t>サイガイ</t>
    </rPh>
    <rPh sb="9" eb="11">
      <t>キョウサイ</t>
    </rPh>
    <rPh sb="11" eb="13">
      <t>クミアイ</t>
    </rPh>
    <phoneticPr fontId="5"/>
  </si>
  <si>
    <t>滝根観光振興公社</t>
    <rPh sb="0" eb="2">
      <t>タキネ</t>
    </rPh>
    <rPh sb="2" eb="4">
      <t>カンコウ</t>
    </rPh>
    <rPh sb="4" eb="6">
      <t>シンコウ</t>
    </rPh>
    <rPh sb="6" eb="8">
      <t>コウシャ</t>
    </rPh>
    <phoneticPr fontId="38"/>
  </si>
  <si>
    <t>常葉振興公社</t>
    <rPh sb="0" eb="2">
      <t>トキワ</t>
    </rPh>
    <rPh sb="2" eb="4">
      <t>シンコウ</t>
    </rPh>
    <rPh sb="4" eb="6">
      <t>コウシャ</t>
    </rPh>
    <phoneticPr fontId="38"/>
  </si>
  <si>
    <t>ハム工房都路</t>
    <rPh sb="2" eb="4">
      <t>コウボウ</t>
    </rPh>
    <rPh sb="4" eb="6">
      <t>ミヤコジ</t>
    </rPh>
    <phoneticPr fontId="38"/>
  </si>
  <si>
    <t>帰還環境整備交付金基金</t>
    <phoneticPr fontId="2"/>
  </si>
  <si>
    <t>市民病院建設基金</t>
    <phoneticPr fontId="2"/>
  </si>
  <si>
    <t>公共施設等整備基金</t>
    <phoneticPr fontId="2"/>
  </si>
  <si>
    <t>地域福祉基金</t>
    <phoneticPr fontId="2"/>
  </si>
  <si>
    <t>子育て応援基金</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</si>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</sst>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E7F4-41AE-9103-6A8F437C7B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254437</c:v>
                </c:pt>
                <c:pt idx="1">
                  <c:v>166006</c:v>
                </c:pt>
                <c:pt idx="2">
                  <c:v>198483</c:v>
                </c:pt>
                <c:pt idx="3">
                  <c:v>257540</c:v>
                </c:pt>
                <c:pt idx="4">
                  <c:v>160694</c:v>
                </c:pt>
              </c:numCache>
            </c:numRef>
          </c:val>
          <c:smooth val="0"/>
          <c:extLst>
            <c:ext xmlns:c16="http://schemas.microsoft.com/office/drawing/2014/chart" uri="{C3380CC4-5D6E-409C-BE32-E72D297353CC}">
              <c16:uniqueId val="{00000001-E7F4-41AE-9103-6A8F437C7BB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7.37</c:v>
                </c:pt>
                <c:pt idx="1">
                  <c:v>7.67</c:v>
                </c:pt>
                <c:pt idx="2">
                  <c:v>8.92</c:v>
                </c:pt>
                <c:pt idx="3">
                  <c:v>8.01</c:v>
                </c:pt>
                <c:pt idx="4">
                  <c:v>7.03</c:v>
                </c:pt>
              </c:numCache>
            </c:numRef>
          </c:val>
          <c:extLst>
            <c:ext xmlns:c16="http://schemas.microsoft.com/office/drawing/2014/chart" uri="{C3380CC4-5D6E-409C-BE32-E72D297353CC}">
              <c16:uniqueId val="{00000000-6E4B-4EC0-944F-45469FB73C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28.94</c:v>
                </c:pt>
                <c:pt idx="1">
                  <c:v>27.71</c:v>
                </c:pt>
                <c:pt idx="2">
                  <c:v>28.96</c:v>
                </c:pt>
                <c:pt idx="3">
                  <c:v>27.5</c:v>
                </c:pt>
                <c:pt idx="4">
                  <c:v>26.26</c:v>
                </c:pt>
              </c:numCache>
            </c:numRef>
          </c:val>
          <c:extLst>
            <c:ext xmlns:c16="http://schemas.microsoft.com/office/drawing/2014/chart" uri="{C3380CC4-5D6E-409C-BE32-E72D297353CC}">
              <c16:uniqueId val="{00000001-6E4B-4EC0-944F-45469FB73C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-2.46</c:v>
                </c:pt>
                <c:pt idx="1">
                  <c:v>0.68</c:v>
                </c:pt>
                <c:pt idx="2">
                  <c:v>1.05</c:v>
                </c:pt>
                <c:pt idx="3">
                  <c:v>-2.46</c:v>
                </c:pt>
                <c:pt idx="4">
                  <c:v>-1.59</c:v>
                </c:pt>
              </c:numCache>
            </c:numRef>
          </c:val>
          <c:smooth val="0"/>
          <c:extLst>
            <c:ext xmlns:c16="http://schemas.microsoft.com/office/drawing/2014/chart" uri="{C3380CC4-5D6E-409C-BE32-E72D297353CC}">
              <c16:uniqueId val="{00000002-6E4B-4EC0-944F-45469FB73C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c:v>
                </c:pt>
                <c:pt idx="2">
                  <c:v>#N/A</c:v>
                </c:pt>
                <c:pt idx="3">
                  <c:v>0.25</c:v>
                </c:pt>
                <c:pt idx="4">
                  <c:v>#N/A</c:v>
                </c:pt>
                <c:pt idx="5">
                  <c:v>0.34</c:v>
                </c:pt>
                <c:pt idx="6">
                  <c:v>#N/A</c:v>
                </c:pt>
                <c:pt idx="7">
                  <c:v>0.54</c:v>
                </c:pt>
                <c:pt idx="8">
                  <c:v>0</c:v>
                </c:pt>
                <c:pt idx="9">
                  <c:v>0</c:v>
                </c:pt>
              </c:numCache>
            </c:numRef>
          </c:val>
          <c:extLst>
            <c:ext xmlns:c16="http://schemas.microsoft.com/office/drawing/2014/chart" uri="{C3380CC4-5D6E-409C-BE32-E72D297353CC}">
              <c16:uniqueId val="{00000000-94C4-4520-BA42-415BBC96AF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C4-4520-BA42-415BBC96AF6E}"/>
            </c:ext>
          </c:extLst>
        </c:ser>
        <c:ser>
          <c:idx val="2"/>
          <c:order val="2"/>
          <c:tx>
            <c:strRef>
              <c:f>データシート!$A$29</c:f>
              <c:strCache>
                <c:ptCount val="1"/>
                <c:pt idx="0">
                  <c:v>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4C4-4520-BA42-415BBC96AF6E}"/>
            </c:ext>
          </c:extLst>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3-94C4-4520-BA42-415BBC96AF6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0.02</c:v>
                </c:pt>
                <c:pt idx="6">
                  <c:v>#N/A</c:v>
                </c:pt>
                <c:pt idx="7">
                  <c:v>0</c:v>
                </c:pt>
                <c:pt idx="8">
                  <c:v>#N/A</c:v>
                </c:pt>
                <c:pt idx="9">
                  <c:v>0.03</c:v>
                </c:pt>
              </c:numCache>
            </c:numRef>
          </c:val>
          <c:extLst>
            <c:ext xmlns:c16="http://schemas.microsoft.com/office/drawing/2014/chart" uri="{C3380CC4-5D6E-409C-BE32-E72D297353CC}">
              <c16:uniqueId val="{00000004-94C4-4520-BA42-415BBC96AF6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0.82</c:v>
                </c:pt>
                <c:pt idx="2">
                  <c:v>#N/A</c:v>
                </c:pt>
                <c:pt idx="3">
                  <c:v>0.45</c:v>
                </c:pt>
                <c:pt idx="4">
                  <c:v>#N/A</c:v>
                </c:pt>
                <c:pt idx="5">
                  <c:v>0.39</c:v>
                </c:pt>
                <c:pt idx="6">
                  <c:v>#N/A</c:v>
                </c:pt>
                <c:pt idx="7">
                  <c:v>0.62</c:v>
                </c:pt>
                <c:pt idx="8">
                  <c:v>#N/A</c:v>
                </c:pt>
                <c:pt idx="9">
                  <c:v>0.94</c:v>
                </c:pt>
              </c:numCache>
            </c:numRef>
          </c:val>
          <c:extLst>
            <c:ext xmlns:c16="http://schemas.microsoft.com/office/drawing/2014/chart" uri="{C3380CC4-5D6E-409C-BE32-E72D297353CC}">
              <c16:uniqueId val="{00000005-94C4-4520-BA42-415BBC96AF6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c:v>
                </c:pt>
                <c:pt idx="2">
                  <c:v>#N/A</c:v>
                </c:pt>
                <c:pt idx="3">
                  <c:v>0.42</c:v>
                </c:pt>
                <c:pt idx="4">
                  <c:v>#N/A</c:v>
                </c:pt>
                <c:pt idx="5">
                  <c:v>1.3</c:v>
                </c:pt>
                <c:pt idx="6">
                  <c:v>#N/A</c:v>
                </c:pt>
                <c:pt idx="7">
                  <c:v>1.49</c:v>
                </c:pt>
                <c:pt idx="8">
                  <c:v>#N/A</c:v>
                </c:pt>
                <c:pt idx="9">
                  <c:v>1.27</c:v>
                </c:pt>
              </c:numCache>
            </c:numRef>
          </c:val>
          <c:extLst>
            <c:ext xmlns:c16="http://schemas.microsoft.com/office/drawing/2014/chart" uri="{C3380CC4-5D6E-409C-BE32-E72D297353CC}">
              <c16:uniqueId val="{00000006-94C4-4520-BA42-415BBC96AF6E}"/>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0.54</c:v>
                </c:pt>
                <c:pt idx="2">
                  <c:v>#N/A</c:v>
                </c:pt>
                <c:pt idx="3">
                  <c:v>0.78</c:v>
                </c:pt>
                <c:pt idx="4">
                  <c:v>#N/A</c:v>
                </c:pt>
                <c:pt idx="5">
                  <c:v>1.0900000000000001</c:v>
                </c:pt>
                <c:pt idx="6">
                  <c:v>#N/A</c:v>
                </c:pt>
                <c:pt idx="7">
                  <c:v>1.31</c:v>
                </c:pt>
                <c:pt idx="8">
                  <c:v>#N/A</c:v>
                </c:pt>
                <c:pt idx="9">
                  <c:v>1.45</c:v>
                </c:pt>
              </c:numCache>
            </c:numRef>
          </c:val>
          <c:extLst>
            <c:ext xmlns:c16="http://schemas.microsoft.com/office/drawing/2014/chart" uri="{C3380CC4-5D6E-409C-BE32-E72D297353CC}">
              <c16:uniqueId val="{00000007-94C4-4520-BA42-415BBC96AF6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4.13</c:v>
                </c:pt>
                <c:pt idx="2">
                  <c:v>#N/A</c:v>
                </c:pt>
                <c:pt idx="3">
                  <c:v>4.13</c:v>
                </c:pt>
                <c:pt idx="4">
                  <c:v>#N/A</c:v>
                </c:pt>
                <c:pt idx="5">
                  <c:v>4.3</c:v>
                </c:pt>
                <c:pt idx="6">
                  <c:v>#N/A</c:v>
                </c:pt>
                <c:pt idx="7">
                  <c:v>4.49</c:v>
                </c:pt>
                <c:pt idx="8">
                  <c:v>#N/A</c:v>
                </c:pt>
                <c:pt idx="9">
                  <c:v>4.53</c:v>
                </c:pt>
              </c:numCache>
            </c:numRef>
          </c:val>
          <c:extLst>
            <c:ext xmlns:c16="http://schemas.microsoft.com/office/drawing/2014/chart" uri="{C3380CC4-5D6E-409C-BE32-E72D297353CC}">
              <c16:uniqueId val="{00000008-94C4-4520-BA42-415BBC96AF6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7.37</c:v>
                </c:pt>
                <c:pt idx="2">
                  <c:v>#N/A</c:v>
                </c:pt>
                <c:pt idx="3">
                  <c:v>7.67</c:v>
                </c:pt>
                <c:pt idx="4">
                  <c:v>#N/A</c:v>
                </c:pt>
                <c:pt idx="5">
                  <c:v>8.92</c:v>
                </c:pt>
                <c:pt idx="6">
                  <c:v>#N/A</c:v>
                </c:pt>
                <c:pt idx="7">
                  <c:v>8.01</c:v>
                </c:pt>
                <c:pt idx="8">
                  <c:v>#N/A</c:v>
                </c:pt>
                <c:pt idx="9">
                  <c:v>7.02</c:v>
                </c:pt>
              </c:numCache>
            </c:numRef>
          </c:val>
          <c:extLst>
            <c:ext xmlns:c16="http://schemas.microsoft.com/office/drawing/2014/chart" uri="{C3380CC4-5D6E-409C-BE32-E72D297353CC}">
              <c16:uniqueId val="{00000009-94C4-4520-BA42-415BBC96AF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2564</c:v>
                </c:pt>
                <c:pt idx="5">
                  <c:v>2668</c:v>
                </c:pt>
                <c:pt idx="8">
                  <c:v>2616</c:v>
                </c:pt>
                <c:pt idx="11">
                  <c:v>2445</c:v>
                </c:pt>
                <c:pt idx="14">
                  <c:v>2360</c:v>
                </c:pt>
              </c:numCache>
            </c:numRef>
          </c:val>
          <c:extLst>
            <c:ext xmlns:c16="http://schemas.microsoft.com/office/drawing/2014/chart" uri="{C3380CC4-5D6E-409C-BE32-E72D297353CC}">
              <c16:uniqueId val="{00000000-3DF5-4487-BC20-E1C3D5C48E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F5-4487-BC20-E1C3D5C48E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1</c:v>
                </c:pt>
              </c:numCache>
            </c:numRef>
          </c:val>
          <c:extLst>
            <c:ext xmlns:c16="http://schemas.microsoft.com/office/drawing/2014/chart" uri="{C3380CC4-5D6E-409C-BE32-E72D297353CC}">
              <c16:uniqueId val="{00000002-3DF5-4487-BC20-E1C3D5C48E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172</c:v>
                </c:pt>
                <c:pt idx="3">
                  <c:v>95</c:v>
                </c:pt>
                <c:pt idx="6">
                  <c:v>72</c:v>
                </c:pt>
                <c:pt idx="9">
                  <c:v>66</c:v>
                </c:pt>
                <c:pt idx="12">
                  <c:v>62</c:v>
                </c:pt>
              </c:numCache>
            </c:numRef>
          </c:val>
          <c:extLst>
            <c:ext xmlns:c16="http://schemas.microsoft.com/office/drawing/2014/chart" uri="{C3380CC4-5D6E-409C-BE32-E72D297353CC}">
              <c16:uniqueId val="{00000003-3DF5-4487-BC20-E1C3D5C48E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393</c:v>
                </c:pt>
                <c:pt idx="3">
                  <c:v>401</c:v>
                </c:pt>
                <c:pt idx="6">
                  <c:v>419</c:v>
                </c:pt>
                <c:pt idx="9">
                  <c:v>416</c:v>
                </c:pt>
                <c:pt idx="12">
                  <c:v>410</c:v>
                </c:pt>
              </c:numCache>
            </c:numRef>
          </c:val>
          <c:extLst>
            <c:ext xmlns:c16="http://schemas.microsoft.com/office/drawing/2014/chart" uri="{C3380CC4-5D6E-409C-BE32-E72D297353CC}">
              <c16:uniqueId val="{00000004-3DF5-4487-BC20-E1C3D5C48E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F5-4487-BC20-E1C3D5C48E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F5-4487-BC20-E1C3D5C48E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2899</c:v>
                </c:pt>
                <c:pt idx="3">
                  <c:v>3147</c:v>
                </c:pt>
                <c:pt idx="6">
                  <c:v>3114</c:v>
                </c:pt>
                <c:pt idx="9">
                  <c:v>2962</c:v>
                </c:pt>
                <c:pt idx="12">
                  <c:v>2854</c:v>
                </c:pt>
              </c:numCache>
            </c:numRef>
          </c:val>
          <c:extLst>
            <c:ext xmlns:c16="http://schemas.microsoft.com/office/drawing/2014/chart" uri="{C3380CC4-5D6E-409C-BE32-E72D297353CC}">
              <c16:uniqueId val="{00000007-3DF5-4487-BC20-E1C3D5C48E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902</c:v>
                </c:pt>
                <c:pt idx="2">
                  <c:v>#N/A</c:v>
                </c:pt>
                <c:pt idx="3">
                  <c:v>#N/A</c:v>
                </c:pt>
                <c:pt idx="4">
                  <c:v>977</c:v>
                </c:pt>
                <c:pt idx="5">
                  <c:v>#N/A</c:v>
                </c:pt>
                <c:pt idx="6">
                  <c:v>#N/A</c:v>
                </c:pt>
                <c:pt idx="7">
                  <c:v>991</c:v>
                </c:pt>
                <c:pt idx="8">
                  <c:v>#N/A</c:v>
                </c:pt>
                <c:pt idx="9">
                  <c:v>#N/A</c:v>
                </c:pt>
                <c:pt idx="10">
                  <c:v>1001</c:v>
                </c:pt>
                <c:pt idx="11">
                  <c:v>#N/A</c:v>
                </c:pt>
                <c:pt idx="12">
                  <c:v>#N/A</c:v>
                </c:pt>
                <c:pt idx="13">
                  <c:v>967</c:v>
                </c:pt>
                <c:pt idx="14">
                  <c:v>#N/A</c:v>
                </c:pt>
              </c:numCache>
            </c:numRef>
          </c:val>
          <c:smooth val="0"/>
          <c:extLst>
            <c:ext xmlns:c16="http://schemas.microsoft.com/office/drawing/2014/chart" uri="{C3380CC4-5D6E-409C-BE32-E72D297353CC}">
              <c16:uniqueId val="{00000008-3DF5-4487-BC20-E1C3D5C48E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21869</c:v>
                </c:pt>
                <c:pt idx="5">
                  <c:v>21451</c:v>
                </c:pt>
                <c:pt idx="8">
                  <c:v>20038</c:v>
                </c:pt>
                <c:pt idx="11">
                  <c:v>18110</c:v>
                </c:pt>
                <c:pt idx="14">
                  <c:v>17430</c:v>
                </c:pt>
              </c:numCache>
            </c:numRef>
          </c:val>
          <c:extLst>
            <c:ext xmlns:c16="http://schemas.microsoft.com/office/drawing/2014/chart" uri="{C3380CC4-5D6E-409C-BE32-E72D297353CC}">
              <c16:uniqueId val="{00000000-161A-440A-BED8-AD0236CFA5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408</c:v>
                </c:pt>
                <c:pt idx="5">
                  <c:v>366</c:v>
                </c:pt>
                <c:pt idx="8">
                  <c:v>317</c:v>
                </c:pt>
                <c:pt idx="11">
                  <c:v>267</c:v>
                </c:pt>
                <c:pt idx="14">
                  <c:v>206</c:v>
                </c:pt>
              </c:numCache>
            </c:numRef>
          </c:val>
          <c:extLst>
            <c:ext xmlns:c16="http://schemas.microsoft.com/office/drawing/2014/chart" uri="{C3380CC4-5D6E-409C-BE32-E72D297353CC}">
              <c16:uniqueId val="{00000001-161A-440A-BED8-AD0236CFA5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8878</c:v>
                </c:pt>
                <c:pt idx="5">
                  <c:v>10146</c:v>
                </c:pt>
                <c:pt idx="8">
                  <c:v>10464</c:v>
                </c:pt>
                <c:pt idx="11">
                  <c:v>10582</c:v>
                </c:pt>
                <c:pt idx="14">
                  <c:v>10313</c:v>
                </c:pt>
              </c:numCache>
            </c:numRef>
          </c:val>
          <c:extLst>
            <c:ext xmlns:c16="http://schemas.microsoft.com/office/drawing/2014/chart" uri="{C3380CC4-5D6E-409C-BE32-E72D297353CC}">
              <c16:uniqueId val="{00000002-161A-440A-BED8-AD0236CFA5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1A-440A-BED8-AD0236CFA5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61A-440A-BED8-AD0236CFA5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1A-440A-BED8-AD0236CFA5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3448</c:v>
                </c:pt>
                <c:pt idx="3">
                  <c:v>3053</c:v>
                </c:pt>
                <c:pt idx="6">
                  <c:v>2912</c:v>
                </c:pt>
                <c:pt idx="9">
                  <c:v>2875</c:v>
                </c:pt>
                <c:pt idx="12">
                  <c:v>2726</c:v>
                </c:pt>
              </c:numCache>
            </c:numRef>
          </c:val>
          <c:extLst>
            <c:ext xmlns:c16="http://schemas.microsoft.com/office/drawing/2014/chart" uri="{C3380CC4-5D6E-409C-BE32-E72D297353CC}">
              <c16:uniqueId val="{00000006-161A-440A-BED8-AD0236CFA5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710</c:v>
                </c:pt>
                <c:pt idx="3">
                  <c:v>640</c:v>
                </c:pt>
                <c:pt idx="6">
                  <c:v>643</c:v>
                </c:pt>
                <c:pt idx="9">
                  <c:v>589</c:v>
                </c:pt>
                <c:pt idx="12">
                  <c:v>637</c:v>
                </c:pt>
              </c:numCache>
            </c:numRef>
          </c:val>
          <c:extLst>
            <c:ext xmlns:c16="http://schemas.microsoft.com/office/drawing/2014/chart" uri="{C3380CC4-5D6E-409C-BE32-E72D297353CC}">
              <c16:uniqueId val="{00000007-161A-440A-BED8-AD0236CFA5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5981</c:v>
                </c:pt>
                <c:pt idx="3">
                  <c:v>5366</c:v>
                </c:pt>
                <c:pt idx="6">
                  <c:v>5058</c:v>
                </c:pt>
                <c:pt idx="9">
                  <c:v>4817</c:v>
                </c:pt>
                <c:pt idx="12">
                  <c:v>5087</c:v>
                </c:pt>
              </c:numCache>
            </c:numRef>
          </c:val>
          <c:extLst>
            <c:ext xmlns:c16="http://schemas.microsoft.com/office/drawing/2014/chart" uri="{C3380CC4-5D6E-409C-BE32-E72D297353CC}">
              <c16:uniqueId val="{00000008-161A-440A-BED8-AD0236CFA5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c:v>
                </c:pt>
                <c:pt idx="3">
                  <c:v>5</c:v>
                </c:pt>
                <c:pt idx="6">
                  <c:v>11</c:v>
                </c:pt>
                <c:pt idx="9">
                  <c:v>9</c:v>
                </c:pt>
                <c:pt idx="12">
                  <c:v>7</c:v>
                </c:pt>
              </c:numCache>
            </c:numRef>
          </c:val>
          <c:extLst>
            <c:ext xmlns:c16="http://schemas.microsoft.com/office/drawing/2014/chart" uri="{C3380CC4-5D6E-409C-BE32-E72D297353CC}">
              <c16:uniqueId val="{00000009-161A-440A-BED8-AD0236CFA5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21179</c:v>
                </c:pt>
                <c:pt idx="3">
                  <c:v>20082</c:v>
                </c:pt>
                <c:pt idx="6">
                  <c:v>18460</c:v>
                </c:pt>
                <c:pt idx="9">
                  <c:v>17732</c:v>
                </c:pt>
                <c:pt idx="12">
                  <c:v>17135</c:v>
                </c:pt>
              </c:numCache>
            </c:numRef>
          </c:val>
          <c:extLst>
            <c:ext xmlns:c16="http://schemas.microsoft.com/office/drawing/2014/chart" uri="{C3380CC4-5D6E-409C-BE32-E72D297353CC}">
              <c16:uniqueId val="{0000000A-161A-440A-BED8-AD0236CFA57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61A-440A-BED8-AD0236CFA57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3919</c:v>
                </c:pt>
                <c:pt idx="1">
                  <c:v>3713</c:v>
                </c:pt>
                <c:pt idx="2">
                  <c:v>3610</c:v>
                </c:pt>
              </c:numCache>
            </c:numRef>
          </c:val>
          <c:extLst>
            <c:ext xmlns:c16="http://schemas.microsoft.com/office/drawing/2014/chart" uri="{C3380CC4-5D6E-409C-BE32-E72D297353CC}">
              <c16:uniqueId val="{00000000-1711-46D6-947C-65DEDD3D5F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1855</c:v>
                </c:pt>
                <c:pt idx="1">
                  <c:v>2224</c:v>
                </c:pt>
                <c:pt idx="2">
                  <c:v>2149</c:v>
                </c:pt>
              </c:numCache>
            </c:numRef>
          </c:val>
          <c:extLst>
            <c:ext xmlns:c16="http://schemas.microsoft.com/office/drawing/2014/chart" uri="{C3380CC4-5D6E-409C-BE32-E72D297353CC}">
              <c16:uniqueId val="{00000001-1711-46D6-947C-65DEDD3D5F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7815</c:v>
                </c:pt>
                <c:pt idx="1">
                  <c:v>4879</c:v>
                </c:pt>
                <c:pt idx="2">
                  <c:v>4633</c:v>
                </c:pt>
              </c:numCache>
            </c:numRef>
          </c:val>
          <c:extLst>
            <c:ext xmlns:c16="http://schemas.microsoft.com/office/drawing/2014/chart" uri="{C3380CC4-5D6E-409C-BE32-E72D297353CC}">
              <c16:uniqueId val="{00000002-1711-46D6-947C-65DEDD3D5FE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実質公債費比率（分子）は横ばいであり、今後は、病院事業会計における新病院建設に係る病院事業債の償還金に対する繰入金の増額により、増加傾向が続くと見込まれる。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については減少しており、退職手当負担見込額についても職員の勤続年数別構成の変化により減少している一方、決算剰余金の積立てなどにより充当可能基金残高は増加しており、将来負担比率（分子）はマイナスとなっている。</a:t>
          </a:r>
        </a:p>
        <a:p>
          <a:r>
            <a:rPr kumimoji="1" lang="ja-JP" altLang="en-US" sz="1400">
              <a:latin typeface="ＭＳ ゴシック" pitchFamily="49" charset="-128"/>
              <a:ea typeface="ＭＳ ゴシック" pitchFamily="49" charset="-128"/>
            </a:rPr>
            <a:t>　今後、病院事業会計における新病院建設に係る病院事業債の償還金に対する繰入金の増額などにより、将来負担比率の上昇が見込まれるため、決算剰余金やふるさと納税による寄附金などを活用し、充当可能基金残高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福島県田村市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決算剰余金の積立等により残高が増加している一方、各基金の取崩額が積立額を上回ったことから、基金全体としては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424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今後、新病院の運営事業に係る財源を確保するための財政調整基金の取り崩し等により、基金残高は減少する見込みである。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予算編成時に財政調整基金繰入額の上限額を設定し、歳出予算のうち優先度の低い事業については削減又は次年度以降に先送りするなどして、繰入金を抑制するとともに、決算剰余金や未利用財産の処分に伴う財産売払収入、ふるさと納税による寄附金等により基金残高の確保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：公共施設等の整備等に要する経費の資金に充てるもの。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　：東日本大震災からの復興を目的とした帰還環境整備交付金事業等に要する経費の資金に充てるもの。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・市民病院建設基金　　　　：市民病院の建設に要する経費の資金に充てるもの。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：高齢者等の保健福祉の増進に関する事業等に要する経費の資金に充てるもの。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・子育て応援基金　　　　　：子どもが健やかに生まれ育つ環境整備の推進を図る事業等に要する経費の資金に充てるもの。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：公有財産解体事業へ充当したことなどによる減。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　：東部産業団地整備事業へ充当したことなどによる減。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・市民病院建設基金　　　　：市民病院建設事業への充当による繰入金がふるさと納税寄附金などによる積立額を上回った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：基金充当事業がなかったため増減なし。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・子育て応援基金　　　　　：給食費実費徴収分無償化事業への充当などによる繰入額がふるさと納税寄附金などによる積立額を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上回ったことによる減。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：公共施設の老朽化等による施設整備・解体事業の財源として、計画的に積立てと繰入れを行う。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　：基金積立額の全額が国からの交付金であるため、事業完了後に基金残額は国へ返還する。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・市民病院建設基金　　　　：ふるさと納税による寄附金を積立て、新病院建設事業の進捗に合わせて繰入れを行う。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：高齢者等の保健福祉の増進にかかる財源として、計画的に活用する。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・子育て応援基金　　　　　：子育て支援施策のための財源とするため、計画的に積立てと繰入れを行う。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年度は、核燃料交付金分の取崩額が積立額を上回ったため、財政調整基金残高が減少した。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今後、新病院の運営事業に係る財源を確保するために財政調整基金の取り崩しが必要となることから、基金残高は減少する見込みである。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予算編成にあたっては財政調整基金の繰入上限額を設定し、歳入に見合った予算を編成とし基金残高の確保に努めるとともに、健全財政の維持及び災害等の緊急対応に備えるため、概ね標準財政規模の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を堅持する。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年度は、決算剰余金等による積立額が取崩額を下回ったため、減債基金残高は減少した。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発行済みの合併特例事業債が順次償還終了を迎え、地方債残高は減少しているものの、公営企業や一部事務組合等の地方債償還に係る繰入金・負担金等の増加が見込まれるため、財政状況に応じて減債基金を柔軟に活用していく必要があ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今後も財政負担の平準化を図るため、決算剰余金等を計画的に減債基金へ積み立てる。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32,982
32,581
458.33
27,526,283
26,342,803
966,007
13,747,838
17,135,179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財政力指数は横ばいで推移しているが、類似団体平均と比較すると</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歳入に占める市税の割合が</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％と低く、財政基盤が脆弱であることから、市税徴収体制の強化による徴収率の向上及び課税客体の適正把握を図るとともに、企業誘致を推進し、税収増加による歳入の確保に努める。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128815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128815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42</xdr:row>
      <xdr:rowOff>163285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3297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42</xdr:row>
      <xdr:rowOff>163285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297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年度に続き、令和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人口減少により普通交付税が減少していく見込みであり、今後、経常収支比率は上昇していく見通しであるため、人件費や公債費の抑制、事務事業の見直し等を図るとともに、施設の統廃合を進め、経常経費の削減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57573</xdr:rowOff>
    </xdr:from>
    <xdr:to>
      <xdr:col>23</xdr:col>
      <xdr:colOff>133350</xdr:colOff>
      <xdr:row>60</xdr:row>
      <xdr:rowOff>81704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34457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40657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81704</xdr:rowOff>
    </xdr:from>
    <xdr:to>
      <xdr:col>19</xdr:col>
      <xdr:colOff>133350</xdr:colOff>
      <xdr:row>61</xdr:row>
      <xdr:rowOff>14817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36870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90610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137583</xdr:rowOff>
    </xdr:from>
    <xdr:to>
      <xdr:col>15</xdr:col>
      <xdr:colOff>82550</xdr:colOff>
      <xdr:row>61</xdr:row>
      <xdr:rowOff>14817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9910233"/>
          <a:ext cx="889000" cy="56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137583</xdr:rowOff>
    </xdr:from>
    <xdr:to>
      <xdr:col>11</xdr:col>
      <xdr:colOff>31750</xdr:colOff>
      <xdr:row>60</xdr:row>
      <xdr:rowOff>1270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9910233"/>
          <a:ext cx="8890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71560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6773</xdr:rowOff>
    </xdr:from>
    <xdr:to>
      <xdr:col>23</xdr:col>
      <xdr:colOff>184150</xdr:colOff>
      <xdr:row>60</xdr:row>
      <xdr:rowOff>108373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99500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1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30904</xdr:rowOff>
    </xdr:from>
    <xdr:to>
      <xdr:col>19</xdr:col>
      <xdr:colOff>184150</xdr:colOff>
      <xdr:row>60</xdr:row>
      <xdr:rowOff>132504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142681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8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135467</xdr:rowOff>
    </xdr:from>
    <xdr:to>
      <xdr:col>15</xdr:col>
      <xdr:colOff>133350</xdr:colOff>
      <xdr:row>61</xdr:row>
      <xdr:rowOff>65617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50394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86783</xdr:rowOff>
    </xdr:from>
    <xdr:to>
      <xdr:col>11</xdr:col>
      <xdr:colOff>82550</xdr:colOff>
      <xdr:row>58</xdr:row>
      <xdr:rowOff>16933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98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27110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62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121920</xdr:rowOff>
    </xdr:from>
    <xdr:to>
      <xdr:col>7</xdr:col>
      <xdr:colOff>31750</xdr:colOff>
      <xdr:row>60</xdr:row>
      <xdr:rowOff>52070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62247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老朽施設や廃校などの解体工事による物件費の支出が多く、人口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人当たりの決算額が類似団体平均と比較して</a:t>
          </a:r>
          <a:r>
            <a:rPr kumimoji="1" lang="en-US" altLang="ja-JP" sz="1300">
              <a:latin typeface="ＭＳ Ｐゴシック" panose="020B0600070205080204" pitchFamily="50" charset="-128"/>
              <a:ea typeface="ＭＳ Ｐゴシック" panose="020B0600070205080204" pitchFamily="50" charset="-128"/>
            </a:rPr>
            <a:t>39,161</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今後も解体を進める必要があり、横ばいで推移する見込みであることから、過度な負担とならないよう計画的に解体を進める。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24816</xdr:rowOff>
    </xdr:from>
    <xdr:to>
      <xdr:col>23</xdr:col>
      <xdr:colOff>133350</xdr:colOff>
      <xdr:row>85</xdr:row>
      <xdr:rowOff>69450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598066"/>
          <a:ext cx="838200" cy="4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17637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47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9465</xdr:rowOff>
    </xdr:from>
    <xdr:to>
      <xdr:col>19</xdr:col>
      <xdr:colOff>133350</xdr:colOff>
      <xdr:row>85</xdr:row>
      <xdr:rowOff>24816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11265"/>
          <a:ext cx="889000" cy="18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30579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166399</xdr:rowOff>
    </xdr:from>
    <xdr:to>
      <xdr:col>15</xdr:col>
      <xdr:colOff>82550</xdr:colOff>
      <xdr:row>84</xdr:row>
      <xdr:rowOff>9465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96749"/>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26376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166399</xdr:rowOff>
    </xdr:from>
    <xdr:to>
      <xdr:col>11</xdr:col>
      <xdr:colOff>31750</xdr:colOff>
      <xdr:row>84</xdr:row>
      <xdr:rowOff>34675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396749"/>
          <a:ext cx="8890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163571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132974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18650</xdr:rowOff>
    </xdr:from>
    <xdr:to>
      <xdr:col>23</xdr:col>
      <xdr:colOff>184150</xdr:colOff>
      <xdr:row>85</xdr:row>
      <xdr:rowOff>120250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9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162177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6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145466</xdr:rowOff>
    </xdr:from>
    <xdr:to>
      <xdr:col>19</xdr:col>
      <xdr:colOff>184150</xdr:colOff>
      <xdr:row>85</xdr:row>
      <xdr:rowOff>75616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4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60393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3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130115</xdr:rowOff>
    </xdr:from>
    <xdr:to>
      <xdr:col>15</xdr:col>
      <xdr:colOff>133350</xdr:colOff>
      <xdr:row>84</xdr:row>
      <xdr:rowOff>60265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45042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4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115599</xdr:rowOff>
    </xdr:from>
    <xdr:to>
      <xdr:col>11</xdr:col>
      <xdr:colOff>82550</xdr:colOff>
      <xdr:row>84</xdr:row>
      <xdr:rowOff>45749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30526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3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155325</xdr:rowOff>
    </xdr:from>
    <xdr:to>
      <xdr:col>7</xdr:col>
      <xdr:colOff>31750</xdr:colOff>
      <xdr:row>84</xdr:row>
      <xdr:rowOff>85475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8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70252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町村合併以降、人件費の抑制を図ってきた結果、令和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ポイント下回っている。引き続き、給与水準の適正化に努める。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135889</xdr:rowOff>
    </xdr:from>
    <xdr:to>
      <xdr:col>81</xdr:col>
      <xdr:colOff>44450</xdr:colOff>
      <xdr:row>84</xdr:row>
      <xdr:rowOff>10161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194789"/>
          <a:ext cx="838200" cy="2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148607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5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10161</xdr:rowOff>
    </xdr:from>
    <xdr:to>
      <xdr:col>77</xdr:col>
      <xdr:colOff>44450</xdr:colOff>
      <xdr:row>84</xdr:row>
      <xdr:rowOff>34289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4119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91457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34289</xdr:rowOff>
    </xdr:from>
    <xdr:to>
      <xdr:col>72</xdr:col>
      <xdr:colOff>203200</xdr:colOff>
      <xdr:row>84</xdr:row>
      <xdr:rowOff>130811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3608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130811</xdr:rowOff>
    </xdr:from>
    <xdr:to>
      <xdr:col>68</xdr:col>
      <xdr:colOff>152400</xdr:colOff>
      <xdr:row>85</xdr:row>
      <xdr:rowOff>31750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326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85089</xdr:rowOff>
    </xdr:from>
    <xdr:to>
      <xdr:col>81</xdr:col>
      <xdr:colOff>95250</xdr:colOff>
      <xdr:row>83</xdr:row>
      <xdr:rowOff>15239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1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101616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98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130811</xdr:rowOff>
    </xdr:from>
    <xdr:to>
      <xdr:col>77</xdr:col>
      <xdr:colOff>95250</xdr:colOff>
      <xdr:row>84</xdr:row>
      <xdr:rowOff>60961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154939</xdr:rowOff>
    </xdr:from>
    <xdr:to>
      <xdr:col>73</xdr:col>
      <xdr:colOff>44450</xdr:colOff>
      <xdr:row>84</xdr:row>
      <xdr:rowOff>85089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95266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80011</xdr:rowOff>
    </xdr:from>
    <xdr:to>
      <xdr:col>68</xdr:col>
      <xdr:colOff>203200</xdr:colOff>
      <xdr:row>85</xdr:row>
      <xdr:rowOff>10161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20338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年の町村合併当初は類似団体平均を大きく上回っていたが、事務事業の見直しや組織再編等により職員数を削減してきたことで、令和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人下回っている。引き続き、適正な定員管理に努める。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107315</xdr:rowOff>
    </xdr:from>
    <xdr:to>
      <xdr:col>81</xdr:col>
      <xdr:colOff>44450</xdr:colOff>
      <xdr:row>61</xdr:row>
      <xdr:rowOff>138340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6576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145795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04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55608</xdr:rowOff>
    </xdr:from>
    <xdr:to>
      <xdr:col>77</xdr:col>
      <xdr:colOff>44450</xdr:colOff>
      <xdr:row>61</xdr:row>
      <xdr:rowOff>107315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14058"/>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57621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8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55608</xdr:rowOff>
    </xdr:from>
    <xdr:to>
      <xdr:col>72</xdr:col>
      <xdr:colOff>203200</xdr:colOff>
      <xdr:row>61</xdr:row>
      <xdr:rowOff>72844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14058"/>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40096</xdr:rowOff>
    </xdr:from>
    <xdr:to>
      <xdr:col>68</xdr:col>
      <xdr:colOff>152400</xdr:colOff>
      <xdr:row>61</xdr:row>
      <xdr:rowOff>72844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98546"/>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24873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7637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87540</xdr:rowOff>
    </xdr:from>
    <xdr:to>
      <xdr:col>81</xdr:col>
      <xdr:colOff>95250</xdr:colOff>
      <xdr:row>62</xdr:row>
      <xdr:rowOff>17690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4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104067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56515</xdr:rowOff>
    </xdr:from>
    <xdr:to>
      <xdr:col>77</xdr:col>
      <xdr:colOff>95250</xdr:colOff>
      <xdr:row>61</xdr:row>
      <xdr:rowOff>158115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168292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8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4808</xdr:rowOff>
    </xdr:from>
    <xdr:to>
      <xdr:col>73</xdr:col>
      <xdr:colOff>44450</xdr:colOff>
      <xdr:row>61</xdr:row>
      <xdr:rowOff>106408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116585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22044</xdr:rowOff>
    </xdr:from>
    <xdr:to>
      <xdr:col>68</xdr:col>
      <xdr:colOff>203200</xdr:colOff>
      <xdr:row>61</xdr:row>
      <xdr:rowOff>123644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133821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160746</xdr:rowOff>
    </xdr:from>
    <xdr:to>
      <xdr:col>64</xdr:col>
      <xdr:colOff>152400</xdr:colOff>
      <xdr:row>61</xdr:row>
      <xdr:rowOff>90896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101073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地方債残高は逓減しているものの、公営企業の地方債償還の財源に充てた繰入金の増額などにより、令和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年度と比率に変動はないが、類似団体平均を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％上回った。</a:t>
          </a:r>
        </a:p>
        <a:p>
          <a:r>
            <a:rPr kumimoji="1" lang="ja-JP" altLang="en-US" sz="1300">
              <a:latin typeface="ＭＳ Ｐゴシック" panose="020B0600070205080204" pitchFamily="50" charset="-128"/>
              <a:ea typeface="ＭＳ Ｐゴシック" panose="020B0600070205080204" pitchFamily="50" charset="-128"/>
            </a:rPr>
            <a:t>　これまで概ね横ばいで推移してきたものの、新病院建設に係る病院事業債償還のための一般会計負担金の増加が見込まれることや、人口減少などにより標準財政規模が縮小することから、実質公債費比率は上昇する見通しとなってい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104926</xdr:rowOff>
    </xdr:from>
    <xdr:to>
      <xdr:col>81</xdr:col>
      <xdr:colOff>44450</xdr:colOff>
      <xdr:row>41</xdr:row>
      <xdr:rowOff>104926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1343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59162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70455</xdr:rowOff>
    </xdr:from>
    <xdr:to>
      <xdr:col>77</xdr:col>
      <xdr:colOff>44450</xdr:colOff>
      <xdr:row>41</xdr:row>
      <xdr:rowOff>104926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0999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47474</xdr:rowOff>
    </xdr:from>
    <xdr:to>
      <xdr:col>72</xdr:col>
      <xdr:colOff>203200</xdr:colOff>
      <xdr:row>41</xdr:row>
      <xdr:rowOff>70455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0769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47474</xdr:rowOff>
    </xdr:from>
    <xdr:to>
      <xdr:col>68</xdr:col>
      <xdr:colOff>152400</xdr:colOff>
      <xdr:row>41</xdr:row>
      <xdr:rowOff>47474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076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54126</xdr:rowOff>
    </xdr:from>
    <xdr:to>
      <xdr:col>77</xdr:col>
      <xdr:colOff>95250</xdr:colOff>
      <xdr:row>41</xdr:row>
      <xdr:rowOff>155726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140503</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16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19655</xdr:rowOff>
    </xdr:from>
    <xdr:to>
      <xdr:col>73</xdr:col>
      <xdr:colOff>44450</xdr:colOff>
      <xdr:row>41</xdr:row>
      <xdr:rowOff>121255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106032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168124</xdr:rowOff>
    </xdr:from>
    <xdr:to>
      <xdr:col>68</xdr:col>
      <xdr:colOff>203200</xdr:colOff>
      <xdr:row>41</xdr:row>
      <xdr:rowOff>98274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108451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108451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地方債残高の減少や一部事務組合に対する建設公債費の負担金の償還終了により将来負担が減少し、令和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年度決算において将来負担比率は算定されなかった。</a:t>
          </a:r>
        </a:p>
        <a:p>
          <a:r>
            <a:rPr kumimoji="1" lang="ja-JP" altLang="en-US" sz="1300">
              <a:latin typeface="ＭＳ Ｐゴシック" panose="020B0600070205080204" pitchFamily="50" charset="-128"/>
              <a:ea typeface="ＭＳ Ｐゴシック" panose="020B0600070205080204" pitchFamily="50" charset="-128"/>
            </a:rPr>
            <a:t>　今後、新病院建設などの大規模事業の実施に伴い不足する財源は、財政調整基金や公共施設等整備基金などを取り崩して確保する必要があり、充当可能基金残高が減少していくことから、将来負担比率は上昇する見通しとなっており、ふるさと納税による寄附金や財産売却収入などを計画的に基金へ積み立てていく。</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163407</xdr:rowOff>
    </xdr:from>
    <xdr:to>
      <xdr:col>73</xdr:col>
      <xdr:colOff>44450</xdr:colOff>
      <xdr:row>14</xdr:row>
      <xdr:rowOff>93557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97860</xdr:rowOff>
    </xdr:from>
    <xdr:to>
      <xdr:col>68</xdr:col>
      <xdr:colOff>203200</xdr:colOff>
      <xdr:row>15</xdr:row>
      <xdr:rowOff>28010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28874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0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111125</xdr:rowOff>
    </xdr:from>
    <xdr:to>
      <xdr:col>64</xdr:col>
      <xdr:colOff>152400</xdr:colOff>
      <xdr:row>14</xdr:row>
      <xdr:rowOff>41275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3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51452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0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32,982
32,581
458.33
27,526,283
26,342,803
966,007
13,747,838
17,135,179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により、合併当初は類似団体よりも職員数が多く、人件費の割合が高かったことから、会計年度任用職員や再任用職員を雇用するとともに、議員定数の見直しなどを実施し、段階的に人件費の抑制を図った結果、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年度決算では類似団体平均を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88138</xdr:rowOff>
    </xdr:from>
    <xdr:to>
      <xdr:col>24</xdr:col>
      <xdr:colOff>25400</xdr:colOff>
      <xdr:row>34</xdr:row>
      <xdr:rowOff>62992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4598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88138</xdr:rowOff>
    </xdr:from>
    <xdr:to>
      <xdr:col>19</xdr:col>
      <xdr:colOff>187325</xdr:colOff>
      <xdr:row>33</xdr:row>
      <xdr:rowOff>106426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7459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33</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7277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34</xdr:row>
      <xdr:rowOff>62992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2770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20845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xdr:rowOff>
    </xdr:from>
    <xdr:to>
      <xdr:col>24</xdr:col>
      <xdr:colOff>76200</xdr:colOff>
      <xdr:row>34</xdr:row>
      <xdr:rowOff>113792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28719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8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37338</xdr:rowOff>
    </xdr:from>
    <xdr:to>
      <xdr:col>20</xdr:col>
      <xdr:colOff>38100</xdr:colOff>
      <xdr:row>33</xdr:row>
      <xdr:rowOff>138938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149115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64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55626</xdr:rowOff>
    </xdr:from>
    <xdr:to>
      <xdr:col>15</xdr:col>
      <xdr:colOff>149225</xdr:colOff>
      <xdr:row>33</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167403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8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19050</xdr:rowOff>
    </xdr:from>
    <xdr:to>
      <xdr:col>11</xdr:col>
      <xdr:colOff>60325</xdr:colOff>
      <xdr:row>33</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xdr:rowOff>
    </xdr:from>
    <xdr:to>
      <xdr:col>6</xdr:col>
      <xdr:colOff>171450</xdr:colOff>
      <xdr:row>34</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123969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老朽化施設や活用見込みの無い廃校などの解体事業が工事が多く、令和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年度決算では類似団体平均を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％上回っている。合併前に旧町村で建設した類似施設が残存していることから、今後も計画的に解体及び施設の統廃合を進めていく必要がある。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72571</xdr:rowOff>
    </xdr:from>
    <xdr:to>
      <xdr:col>82</xdr:col>
      <xdr:colOff>107950</xdr:colOff>
      <xdr:row>18</xdr:row>
      <xdr:rowOff>94343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586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32856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143329</xdr:rowOff>
    </xdr:from>
    <xdr:to>
      <xdr:col>78</xdr:col>
      <xdr:colOff>69850</xdr:colOff>
      <xdr:row>18</xdr:row>
      <xdr:rowOff>72571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86529"/>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95448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16</xdr:row>
      <xdr:rowOff>143329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90586"/>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16</xdr:row>
      <xdr:rowOff>45357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905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125384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43543</xdr:rowOff>
    </xdr:from>
    <xdr:to>
      <xdr:col>82</xdr:col>
      <xdr:colOff>158750</xdr:colOff>
      <xdr:row>18</xdr:row>
      <xdr:rowOff>145143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15620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21771</xdr:rowOff>
    </xdr:from>
    <xdr:to>
      <xdr:col>78</xdr:col>
      <xdr:colOff>120650</xdr:colOff>
      <xdr:row>18</xdr:row>
      <xdr:rowOff>123371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108149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9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92529</xdr:rowOff>
    </xdr:from>
    <xdr:to>
      <xdr:col>74</xdr:col>
      <xdr:colOff>31750</xdr:colOff>
      <xdr:row>17</xdr:row>
      <xdr:rowOff>22679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7456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154413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％下回っているものの、今後、障害者自立支援費や老人福祉費などが増加する見込みであることから、制度の適切な運用や資格審査の適正化を通じ、現状の水準を維持できるよう努める。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54</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363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36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220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45357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220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123570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年度決算では類似団体平均を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％下回っている。今後も介護保険特別会計や公共下水道事業会計への負担増が想定されるため、引き続き、給付費抑制のための健康事業や下水道区域の見直しなどの取り組みを継続する。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0</xdr:rowOff>
    </xdr:from>
    <xdr:to>
      <xdr:col>82</xdr:col>
      <xdr:colOff>107950</xdr:colOff>
      <xdr:row>60</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583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86377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0</xdr:rowOff>
    </xdr:from>
    <xdr:to>
      <xdr:col>82</xdr:col>
      <xdr:colOff>196850</xdr:colOff>
      <xdr:row>54</xdr:row>
      <xdr:rowOff>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5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55</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3472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55</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309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95250</xdr:rowOff>
    </xdr:from>
    <xdr:to>
      <xdr:col>73</xdr:col>
      <xdr:colOff>180975</xdr:colOff>
      <xdr:row>54</xdr:row>
      <xdr:rowOff>50800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182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95250</xdr:rowOff>
    </xdr:from>
    <xdr:to>
      <xdr:col>69</xdr:col>
      <xdr:colOff>92075</xdr:colOff>
      <xdr:row>54</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182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165100</xdr:rowOff>
    </xdr:from>
    <xdr:to>
      <xdr:col>69</xdr:col>
      <xdr:colOff>142875</xdr:colOff>
      <xdr:row>57</xdr:row>
      <xdr:rowOff>95250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80027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118127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6350</xdr:rowOff>
    </xdr:from>
    <xdr:to>
      <xdr:col>78</xdr:col>
      <xdr:colOff>120650</xdr:colOff>
      <xdr:row>55</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118127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0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0</xdr:rowOff>
    </xdr:from>
    <xdr:to>
      <xdr:col>74</xdr:col>
      <xdr:colOff>31750</xdr:colOff>
      <xdr:row>54</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44450</xdr:rowOff>
    </xdr:from>
    <xdr:to>
      <xdr:col>69</xdr:col>
      <xdr:colOff>142875</xdr:colOff>
      <xdr:row>53</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133350</xdr:rowOff>
    </xdr:from>
    <xdr:to>
      <xdr:col>65</xdr:col>
      <xdr:colOff>53975</xdr:colOff>
      <xdr:row>54</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％上回っているが、新病院建設事業完了に伴い、今後、補助費等は減少する見込みである。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39370</xdr:rowOff>
    </xdr:from>
    <xdr:to>
      <xdr:col>82</xdr:col>
      <xdr:colOff>107950</xdr:colOff>
      <xdr:row>37</xdr:row>
      <xdr:rowOff>54610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3830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39370</xdr:rowOff>
    </xdr:from>
    <xdr:to>
      <xdr:col>78</xdr:col>
      <xdr:colOff>69850</xdr:colOff>
      <xdr:row>38</xdr:row>
      <xdr:rowOff>142240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3830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142240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5049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47007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81280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504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8907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3810</xdr:rowOff>
    </xdr:from>
    <xdr:to>
      <xdr:col>82</xdr:col>
      <xdr:colOff>158750</xdr:colOff>
      <xdr:row>37</xdr:row>
      <xdr:rowOff>105410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147337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160020</xdr:rowOff>
    </xdr:from>
    <xdr:to>
      <xdr:col>78</xdr:col>
      <xdr:colOff>120650</xdr:colOff>
      <xdr:row>37</xdr:row>
      <xdr:rowOff>90170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74947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91440</xdr:rowOff>
    </xdr:from>
    <xdr:to>
      <xdr:col>74</xdr:col>
      <xdr:colOff>31750</xdr:colOff>
      <xdr:row>39</xdr:row>
      <xdr:rowOff>21590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6367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％上回っていることから、過度な地方債の発行によって後年度負担を増加させないよう、年次計画による地方債の発行や新規起債の抑制により、公債費の逓減を図る。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163576</xdr:rowOff>
    </xdr:from>
    <xdr:to>
      <xdr:col>24</xdr:col>
      <xdr:colOff>25400</xdr:colOff>
      <xdr:row>79</xdr:row>
      <xdr:rowOff>110998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53667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136162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66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110998</xdr:rowOff>
    </xdr:from>
    <xdr:to>
      <xdr:col>19</xdr:col>
      <xdr:colOff>187325</xdr:colOff>
      <xdr:row>80</xdr:row>
      <xdr:rowOff>67563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655548"/>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80</xdr:row>
      <xdr:rowOff>67563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682980"/>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101854</xdr:rowOff>
    </xdr:from>
    <xdr:to>
      <xdr:col>11</xdr:col>
      <xdr:colOff>9525</xdr:colOff>
      <xdr:row>79</xdr:row>
      <xdr:rowOff>138430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6464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112776</xdr:rowOff>
    </xdr:from>
    <xdr:to>
      <xdr:col>24</xdr:col>
      <xdr:colOff>76200</xdr:colOff>
      <xdr:row>79</xdr:row>
      <xdr:rowOff>42926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84853</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60198</xdr:rowOff>
    </xdr:from>
    <xdr:to>
      <xdr:col>20</xdr:col>
      <xdr:colOff>38100</xdr:colOff>
      <xdr:row>79</xdr:row>
      <xdr:rowOff>161798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146575</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16763</xdr:rowOff>
    </xdr:from>
    <xdr:to>
      <xdr:col>15</xdr:col>
      <xdr:colOff>149225</xdr:colOff>
      <xdr:row>80</xdr:row>
      <xdr:rowOff>118363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103140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51054</xdr:rowOff>
    </xdr:from>
    <xdr:to>
      <xdr:col>6</xdr:col>
      <xdr:colOff>171450</xdr:colOff>
      <xdr:row>79</xdr:row>
      <xdr:rowOff>152654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137431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年度決算では、人件費の削減などにより類似団体平均を</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％下回っている。引き続き事務事業の見直しを図りながら、経常経費の削減に努める。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120142</xdr:rowOff>
    </xdr:from>
    <xdr:to>
      <xdr:col>82</xdr:col>
      <xdr:colOff>107950</xdr:colOff>
      <xdr:row>81</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9788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35069</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72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120142</xdr:rowOff>
    </xdr:from>
    <xdr:to>
      <xdr:col>82</xdr:col>
      <xdr:colOff>196850</xdr:colOff>
      <xdr:row>75</xdr:row>
      <xdr:rowOff>120142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97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75</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951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88138</xdr:rowOff>
    </xdr:from>
    <xdr:to>
      <xdr:col>78</xdr:col>
      <xdr:colOff>69850</xdr:colOff>
      <xdr:row>75</xdr:row>
      <xdr:rowOff>92710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946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161290</xdr:rowOff>
    </xdr:from>
    <xdr:to>
      <xdr:col>73</xdr:col>
      <xdr:colOff>180975</xdr:colOff>
      <xdr:row>75</xdr:row>
      <xdr:rowOff>88138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677140"/>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161290</xdr:rowOff>
    </xdr:from>
    <xdr:to>
      <xdr:col>69</xdr:col>
      <xdr:colOff>92075</xdr:colOff>
      <xdr:row>75</xdr:row>
      <xdr:rowOff>51562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67714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167657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5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37338</xdr:rowOff>
    </xdr:from>
    <xdr:to>
      <xdr:col>74</xdr:col>
      <xdr:colOff>31750</xdr:colOff>
      <xdr:row>75</xdr:row>
      <xdr:rowOff>138938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149115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110490</xdr:rowOff>
    </xdr:from>
    <xdr:to>
      <xdr:col>69</xdr:col>
      <xdr:colOff>142875</xdr:colOff>
      <xdr:row>74</xdr:row>
      <xdr:rowOff>40640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50817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xdr:rowOff>
    </xdr:from>
    <xdr:to>
      <xdr:col>65</xdr:col>
      <xdr:colOff>53975</xdr:colOff>
      <xdr:row>75</xdr:row>
      <xdr:rowOff>102362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112539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124905</xdr:rowOff>
    </xdr:from>
    <xdr:to>
      <xdr:col>29</xdr:col>
      <xdr:colOff>127000</xdr:colOff>
      <xdr:row>18</xdr:row>
      <xdr:rowOff>44682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87180"/>
          <a:ext cx="647700" cy="91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6213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44682</xdr:rowOff>
    </xdr:from>
    <xdr:to>
      <xdr:col>26</xdr:col>
      <xdr:colOff>50800</xdr:colOff>
      <xdr:row>18</xdr:row>
      <xdr:rowOff>120806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78407"/>
          <a:ext cx="698500" cy="76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56478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7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118585</xdr:rowOff>
    </xdr:from>
    <xdr:to>
      <xdr:col>22</xdr:col>
      <xdr:colOff>114300</xdr:colOff>
      <xdr:row>18</xdr:row>
      <xdr:rowOff>120806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52310"/>
          <a:ext cx="698500" cy="2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9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118585</xdr:rowOff>
    </xdr:from>
    <xdr:to>
      <xdr:col>18</xdr:col>
      <xdr:colOff>177800</xdr:colOff>
      <xdr:row>18</xdr:row>
      <xdr:rowOff>143519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52310"/>
          <a:ext cx="698500" cy="24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161944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74105</xdr:rowOff>
    </xdr:from>
    <xdr:to>
      <xdr:col>29</xdr:col>
      <xdr:colOff>177800</xdr:colOff>
      <xdr:row>18</xdr:row>
      <xdr:rowOff>4255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36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46182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0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165332</xdr:rowOff>
    </xdr:from>
    <xdr:to>
      <xdr:col>26</xdr:col>
      <xdr:colOff>101600</xdr:colOff>
      <xdr:row>18</xdr:row>
      <xdr:rowOff>95482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27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80259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13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70006</xdr:rowOff>
    </xdr:from>
    <xdr:to>
      <xdr:col>22</xdr:col>
      <xdr:colOff>165100</xdr:colOff>
      <xdr:row>19</xdr:row>
      <xdr:rowOff>156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03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156383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9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67785</xdr:rowOff>
    </xdr:from>
    <xdr:to>
      <xdr:col>19</xdr:col>
      <xdr:colOff>38100</xdr:colOff>
      <xdr:row>18</xdr:row>
      <xdr:rowOff>169385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01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154162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8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92719</xdr:rowOff>
    </xdr:from>
    <xdr:to>
      <xdr:col>15</xdr:col>
      <xdr:colOff>101600</xdr:colOff>
      <xdr:row>19</xdr:row>
      <xdr:rowOff>22869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26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7646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1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11981</xdr:rowOff>
    </xdr:from>
    <xdr:to>
      <xdr:col>29</xdr:col>
      <xdr:colOff>127000</xdr:colOff>
      <xdr:row>36</xdr:row>
      <xdr:rowOff>26024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6965231"/>
          <a:ext cx="647700" cy="14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41843</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995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11981</xdr:rowOff>
    </xdr:from>
    <xdr:to>
      <xdr:col>26</xdr:col>
      <xdr:colOff>50800</xdr:colOff>
      <xdr:row>36</xdr:row>
      <xdr:rowOff>40132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6965231"/>
          <a:ext cx="698500" cy="28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1055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7125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40132</xdr:rowOff>
    </xdr:from>
    <xdr:to>
      <xdr:col>22</xdr:col>
      <xdr:colOff>114300</xdr:colOff>
      <xdr:row>36</xdr:row>
      <xdr:rowOff>71972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6993382"/>
          <a:ext cx="698500" cy="31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23261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71972</xdr:rowOff>
    </xdr:from>
    <xdr:to>
      <xdr:col>18</xdr:col>
      <xdr:colOff>177800</xdr:colOff>
      <xdr:row>36</xdr:row>
      <xdr:rowOff>158906</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025222"/>
          <a:ext cx="698500" cy="86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45109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96021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7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318124</xdr:rowOff>
    </xdr:from>
    <xdr:to>
      <xdr:col>29</xdr:col>
      <xdr:colOff>177800</xdr:colOff>
      <xdr:row>36</xdr:row>
      <xdr:rowOff>76824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928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163201</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77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304081</xdr:rowOff>
    </xdr:from>
    <xdr:to>
      <xdr:col>26</xdr:col>
      <xdr:colOff>101600</xdr:colOff>
      <xdr:row>36</xdr:row>
      <xdr:rowOff>62781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914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72958</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683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332232</xdr:rowOff>
    </xdr:from>
    <xdr:to>
      <xdr:col>22</xdr:col>
      <xdr:colOff>165100</xdr:colOff>
      <xdr:row>36</xdr:row>
      <xdr:rowOff>90932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942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101109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71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21172</xdr:rowOff>
    </xdr:from>
    <xdr:to>
      <xdr:col>19</xdr:col>
      <xdr:colOff>38100</xdr:colOff>
      <xdr:row>36</xdr:row>
      <xdr:rowOff>122772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974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132949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74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108106</xdr:rowOff>
    </xdr:from>
    <xdr:to>
      <xdr:col>15</xdr:col>
      <xdr:colOff>101600</xdr:colOff>
      <xdr:row>37</xdr:row>
      <xdr:rowOff>38256</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061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219883</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83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32,982
32,581
458.33
27,526,283
26,342,803
966,007
13,747,838
17,135,179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94843</xdr:rowOff>
    </xdr:from>
    <xdr:to>
      <xdr:col>24</xdr:col>
      <xdr:colOff>63500</xdr:colOff>
      <xdr:row>36</xdr:row>
      <xdr:rowOff>130531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67043"/>
          <a:ext cx="838200" cy="3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121188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0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130531</xdr:rowOff>
    </xdr:from>
    <xdr:to>
      <xdr:col>19</xdr:col>
      <xdr:colOff>177800</xdr:colOff>
      <xdr:row>37</xdr:row>
      <xdr:rowOff>62560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02731"/>
          <a:ext cx="889000" cy="10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145521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30277</xdr:rowOff>
    </xdr:from>
    <xdr:to>
      <xdr:col>15</xdr:col>
      <xdr:colOff>50800</xdr:colOff>
      <xdr:row>37</xdr:row>
      <xdr:rowOff>62560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73927"/>
          <a:ext cx="889000" cy="3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165193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30277</xdr:rowOff>
    </xdr:from>
    <xdr:to>
      <xdr:col>10</xdr:col>
      <xdr:colOff>114300</xdr:colOff>
      <xdr:row>37</xdr:row>
      <xdr:rowOff>37948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73927"/>
          <a:ext cx="8890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7726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18178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44043</xdr:rowOff>
    </xdr:from>
    <xdr:to>
      <xdr:col>24</xdr:col>
      <xdr:colOff>114300</xdr:colOff>
      <xdr:row>36</xdr:row>
      <xdr:rowOff>145643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22470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79731</xdr:rowOff>
    </xdr:from>
    <xdr:to>
      <xdr:col>20</xdr:col>
      <xdr:colOff>38100</xdr:colOff>
      <xdr:row>37</xdr:row>
      <xdr:rowOff>9881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5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4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11760</xdr:rowOff>
    </xdr:from>
    <xdr:to>
      <xdr:col>15</xdr:col>
      <xdr:colOff>101600</xdr:colOff>
      <xdr:row>37</xdr:row>
      <xdr:rowOff>113360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104487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150927</xdr:rowOff>
    </xdr:from>
    <xdr:to>
      <xdr:col>10</xdr:col>
      <xdr:colOff>165100</xdr:colOff>
      <xdr:row>37</xdr:row>
      <xdr:rowOff>81077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2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72204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1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158598</xdr:rowOff>
    </xdr:from>
    <xdr:to>
      <xdr:col>6</xdr:col>
      <xdr:colOff>38100</xdr:colOff>
      <xdr:row>37</xdr:row>
      <xdr:rowOff>88748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79875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2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112840</xdr:rowOff>
    </xdr:from>
    <xdr:to>
      <xdr:col>24</xdr:col>
      <xdr:colOff>63500</xdr:colOff>
      <xdr:row>51</xdr:row>
      <xdr:rowOff>145377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856790"/>
          <a:ext cx="838200" cy="3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77716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7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145377</xdr:rowOff>
    </xdr:from>
    <xdr:to>
      <xdr:col>19</xdr:col>
      <xdr:colOff>177800</xdr:colOff>
      <xdr:row>54</xdr:row>
      <xdr:rowOff>76403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8889327"/>
          <a:ext cx="889000" cy="44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105580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76403</xdr:rowOff>
    </xdr:from>
    <xdr:to>
      <xdr:col>15</xdr:col>
      <xdr:colOff>50800</xdr:colOff>
      <xdr:row>54</xdr:row>
      <xdr:rowOff>109080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34703"/>
          <a:ext cx="889000" cy="3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101426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151130</xdr:rowOff>
    </xdr:from>
    <xdr:to>
      <xdr:col>10</xdr:col>
      <xdr:colOff>114300</xdr:colOff>
      <xdr:row>54</xdr:row>
      <xdr:rowOff>109080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237980"/>
          <a:ext cx="889000" cy="12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63746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62040</xdr:rowOff>
    </xdr:from>
    <xdr:to>
      <xdr:col>24</xdr:col>
      <xdr:colOff>114300</xdr:colOff>
      <xdr:row>51</xdr:row>
      <xdr:rowOff>163640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80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148417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72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94577</xdr:rowOff>
    </xdr:from>
    <xdr:to>
      <xdr:col>20</xdr:col>
      <xdr:colOff>38100</xdr:colOff>
      <xdr:row>52</xdr:row>
      <xdr:rowOff>24727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83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41254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61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25603</xdr:rowOff>
    </xdr:from>
    <xdr:to>
      <xdr:col>15</xdr:col>
      <xdr:colOff>101600</xdr:colOff>
      <xdr:row>54</xdr:row>
      <xdr:rowOff>127203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8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143730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05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58280</xdr:rowOff>
    </xdr:from>
    <xdr:to>
      <xdr:col>10</xdr:col>
      <xdr:colOff>165100</xdr:colOff>
      <xdr:row>54</xdr:row>
      <xdr:rowOff>159880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4957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09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100330</xdr:rowOff>
    </xdr:from>
    <xdr:to>
      <xdr:col>6</xdr:col>
      <xdr:colOff>38100</xdr:colOff>
      <xdr:row>54</xdr:row>
      <xdr:rowOff>30480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18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47007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896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124840</xdr:rowOff>
    </xdr:from>
    <xdr:to>
      <xdr:col>24</xdr:col>
      <xdr:colOff>63500</xdr:colOff>
      <xdr:row>78</xdr:row>
      <xdr:rowOff>133204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97940"/>
          <a:ext cx="838200" cy="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124840</xdr:rowOff>
    </xdr:from>
    <xdr:to>
      <xdr:col>19</xdr:col>
      <xdr:colOff>177800</xdr:colOff>
      <xdr:row>78</xdr:row>
      <xdr:rowOff>130614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97940"/>
          <a:ext cx="889000" cy="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127437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130614</xdr:rowOff>
    </xdr:from>
    <xdr:to>
      <xdr:col>15</xdr:col>
      <xdr:colOff>50800</xdr:colOff>
      <xdr:row>78</xdr:row>
      <xdr:rowOff>145320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03714"/>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145320</xdr:rowOff>
    </xdr:from>
    <xdr:to>
      <xdr:col>10</xdr:col>
      <xdr:colOff>114300</xdr:colOff>
      <xdr:row>78</xdr:row>
      <xdr:rowOff>164161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18420"/>
          <a:ext cx="889000" cy="1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82404</xdr:rowOff>
    </xdr:from>
    <xdr:to>
      <xdr:col>24</xdr:col>
      <xdr:colOff>114300</xdr:colOff>
      <xdr:row>79</xdr:row>
      <xdr:rowOff>12554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168781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74040</xdr:rowOff>
    </xdr:from>
    <xdr:to>
      <xdr:col>20</xdr:col>
      <xdr:colOff>38100</xdr:colOff>
      <xdr:row>79</xdr:row>
      <xdr:rowOff>4190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166767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79814</xdr:rowOff>
    </xdr:from>
    <xdr:to>
      <xdr:col>15</xdr:col>
      <xdr:colOff>101600</xdr:colOff>
      <xdr:row>79</xdr:row>
      <xdr:rowOff>9964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1091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94520</xdr:rowOff>
    </xdr:from>
    <xdr:to>
      <xdr:col>10</xdr:col>
      <xdr:colOff>165100</xdr:colOff>
      <xdr:row>79</xdr:row>
      <xdr:rowOff>24670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15797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113361</xdr:rowOff>
    </xdr:from>
    <xdr:to>
      <xdr:col>6</xdr:col>
      <xdr:colOff>38100</xdr:colOff>
      <xdr:row>79</xdr:row>
      <xdr:rowOff>43511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34638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6719</xdr:rowOff>
    </xdr:from>
    <xdr:to>
      <xdr:col>24</xdr:col>
      <xdr:colOff>63500</xdr:colOff>
      <xdr:row>97</xdr:row>
      <xdr:rowOff>45949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637369"/>
          <a:ext cx="838200" cy="3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6719</xdr:rowOff>
    </xdr:from>
    <xdr:to>
      <xdr:col>19</xdr:col>
      <xdr:colOff>177800</xdr:colOff>
      <xdr:row>98</xdr:row>
      <xdr:rowOff>4153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37369"/>
          <a:ext cx="889000" cy="16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4153</xdr:rowOff>
    </xdr:from>
    <xdr:to>
      <xdr:col>15</xdr:col>
      <xdr:colOff>50800</xdr:colOff>
      <xdr:row>98</xdr:row>
      <xdr:rowOff>79515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06253"/>
          <a:ext cx="8890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67073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73977</xdr:rowOff>
    </xdr:from>
    <xdr:to>
      <xdr:col>10</xdr:col>
      <xdr:colOff>114300</xdr:colOff>
      <xdr:row>98</xdr:row>
      <xdr:rowOff>79515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876077"/>
          <a:ext cx="889000" cy="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86720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166476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166599</xdr:rowOff>
    </xdr:from>
    <xdr:to>
      <xdr:col>24</xdr:col>
      <xdr:colOff>114300</xdr:colOff>
      <xdr:row>97</xdr:row>
      <xdr:rowOff>96749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2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145026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127369</xdr:rowOff>
    </xdr:from>
    <xdr:to>
      <xdr:col>20</xdr:col>
      <xdr:colOff>38100</xdr:colOff>
      <xdr:row>97</xdr:row>
      <xdr:rowOff>57519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48646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7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124803</xdr:rowOff>
    </xdr:from>
    <xdr:to>
      <xdr:col>15</xdr:col>
      <xdr:colOff>101600</xdr:colOff>
      <xdr:row>98</xdr:row>
      <xdr:rowOff>54953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5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46080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4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28715</xdr:rowOff>
    </xdr:from>
    <xdr:to>
      <xdr:col>10</xdr:col>
      <xdr:colOff>165100</xdr:colOff>
      <xdr:row>98</xdr:row>
      <xdr:rowOff>130315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3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121442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23177</xdr:rowOff>
    </xdr:from>
    <xdr:to>
      <xdr:col>6</xdr:col>
      <xdr:colOff>38100</xdr:colOff>
      <xdr:row>98</xdr:row>
      <xdr:rowOff>124777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115904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1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152601</xdr:rowOff>
    </xdr:from>
    <xdr:to>
      <xdr:col>55</xdr:col>
      <xdr:colOff>0</xdr:colOff>
      <xdr:row>37</xdr:row>
      <xdr:rowOff>46667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53351"/>
          <a:ext cx="838200" cy="23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37906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10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152860</xdr:rowOff>
    </xdr:from>
    <xdr:to>
      <xdr:col>50</xdr:col>
      <xdr:colOff>114300</xdr:colOff>
      <xdr:row>37</xdr:row>
      <xdr:rowOff>46667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25060"/>
          <a:ext cx="889000" cy="6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69090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6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117274</xdr:rowOff>
    </xdr:from>
    <xdr:to>
      <xdr:col>45</xdr:col>
      <xdr:colOff>177800</xdr:colOff>
      <xdr:row>36</xdr:row>
      <xdr:rowOff>152860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89474"/>
          <a:ext cx="889000" cy="3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44599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4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154323</xdr:rowOff>
    </xdr:from>
    <xdr:to>
      <xdr:col>41</xdr:col>
      <xdr:colOff>50800</xdr:colOff>
      <xdr:row>36</xdr:row>
      <xdr:rowOff>117274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640723"/>
          <a:ext cx="889000" cy="64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70375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6758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32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101801</xdr:rowOff>
    </xdr:from>
    <xdr:to>
      <xdr:col>55</xdr:col>
      <xdr:colOff>50800</xdr:colOff>
      <xdr:row>36</xdr:row>
      <xdr:rowOff>31951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0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124678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5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167317</xdr:rowOff>
    </xdr:from>
    <xdr:to>
      <xdr:col>50</xdr:col>
      <xdr:colOff>165100</xdr:colOff>
      <xdr:row>37</xdr:row>
      <xdr:rowOff>97467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88594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3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102060</xdr:rowOff>
    </xdr:from>
    <xdr:to>
      <xdr:col>46</xdr:col>
      <xdr:colOff>38100</xdr:colOff>
      <xdr:row>37</xdr:row>
      <xdr:rowOff>32210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7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23337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6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66474</xdr:rowOff>
    </xdr:from>
    <xdr:to>
      <xdr:col>41</xdr:col>
      <xdr:colOff>101600</xdr:colOff>
      <xdr:row>36</xdr:row>
      <xdr:rowOff>168074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13151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1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103523</xdr:rowOff>
    </xdr:from>
    <xdr:to>
      <xdr:col>36</xdr:col>
      <xdr:colOff>165100</xdr:colOff>
      <xdr:row>33</xdr:row>
      <xdr:rowOff>33673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58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24800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8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90807</xdr:rowOff>
    </xdr:from>
    <xdr:to>
      <xdr:col>54</xdr:col>
      <xdr:colOff>189865</xdr:colOff>
      <xdr:row>57</xdr:row>
      <xdr:rowOff>101707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9349107"/>
          <a:ext cx="1270" cy="52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105534</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87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101707</xdr:rowOff>
    </xdr:from>
    <xdr:to>
      <xdr:col>55</xdr:col>
      <xdr:colOff>88900</xdr:colOff>
      <xdr:row>57</xdr:row>
      <xdr:rowOff>101707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87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37484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912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90807</xdr:rowOff>
    </xdr:from>
    <xdr:to>
      <xdr:col>55</xdr:col>
      <xdr:colOff>88900</xdr:colOff>
      <xdr:row>54</xdr:row>
      <xdr:rowOff>90807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34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162377</xdr:rowOff>
    </xdr:from>
    <xdr:to>
      <xdr:col>55</xdr:col>
      <xdr:colOff>0</xdr:colOff>
      <xdr:row>54</xdr:row>
      <xdr:rowOff>90807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8906327"/>
          <a:ext cx="838200" cy="4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164175</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93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14298</xdr:rowOff>
    </xdr:from>
    <xdr:to>
      <xdr:col>55</xdr:col>
      <xdr:colOff>50800</xdr:colOff>
      <xdr:row>56</xdr:row>
      <xdr:rowOff>115898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1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162377</xdr:rowOff>
    </xdr:from>
    <xdr:to>
      <xdr:col>50</xdr:col>
      <xdr:colOff>114300</xdr:colOff>
      <xdr:row>53</xdr:row>
      <xdr:rowOff>89486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8906327"/>
          <a:ext cx="889000" cy="2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11121</xdr:rowOff>
    </xdr:from>
    <xdr:to>
      <xdr:col>50</xdr:col>
      <xdr:colOff>165100</xdr:colOff>
      <xdr:row>56</xdr:row>
      <xdr:rowOff>112721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103848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89486</xdr:rowOff>
    </xdr:from>
    <xdr:to>
      <xdr:col>45</xdr:col>
      <xdr:colOff>177800</xdr:colOff>
      <xdr:row>54</xdr:row>
      <xdr:rowOff>66521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176336"/>
          <a:ext cx="889000" cy="14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129303</xdr:rowOff>
    </xdr:from>
    <xdr:to>
      <xdr:col>46</xdr:col>
      <xdr:colOff>38100</xdr:colOff>
      <xdr:row>56</xdr:row>
      <xdr:rowOff>59453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50580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5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5114</xdr:rowOff>
    </xdr:from>
    <xdr:to>
      <xdr:col>41</xdr:col>
      <xdr:colOff>50800</xdr:colOff>
      <xdr:row>54</xdr:row>
      <xdr:rowOff>66521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8920514"/>
          <a:ext cx="889000" cy="40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6974</xdr:rowOff>
    </xdr:from>
    <xdr:to>
      <xdr:col>41</xdr:col>
      <xdr:colOff>101600</xdr:colOff>
      <xdr:row>56</xdr:row>
      <xdr:rowOff>108574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99701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0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15643</xdr:rowOff>
    </xdr:from>
    <xdr:to>
      <xdr:col>36</xdr:col>
      <xdr:colOff>165100</xdr:colOff>
      <xdr:row>55</xdr:row>
      <xdr:rowOff>117243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108370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53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40007</xdr:rowOff>
    </xdr:from>
    <xdr:to>
      <xdr:col>55</xdr:col>
      <xdr:colOff>50800</xdr:colOff>
      <xdr:row>54</xdr:row>
      <xdr:rowOff>141607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29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164484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5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111577</xdr:rowOff>
    </xdr:from>
    <xdr:to>
      <xdr:col>50</xdr:col>
      <xdr:colOff>165100</xdr:colOff>
      <xdr:row>52</xdr:row>
      <xdr:rowOff>41727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885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58254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863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38686</xdr:rowOff>
    </xdr:from>
    <xdr:to>
      <xdr:col>46</xdr:col>
      <xdr:colOff>38100</xdr:colOff>
      <xdr:row>53</xdr:row>
      <xdr:rowOff>140286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12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156813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89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15721</xdr:rowOff>
    </xdr:from>
    <xdr:to>
      <xdr:col>41</xdr:col>
      <xdr:colOff>101600</xdr:colOff>
      <xdr:row>54</xdr:row>
      <xdr:rowOff>117321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2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133848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049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125764</xdr:rowOff>
    </xdr:from>
    <xdr:to>
      <xdr:col>36</xdr:col>
      <xdr:colOff>165100</xdr:colOff>
      <xdr:row>52</xdr:row>
      <xdr:rowOff>55914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886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72441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64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138336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3168536"/>
          <a:ext cx="1270" cy="420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85013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94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138336</xdr:rowOff>
    </xdr:from>
    <xdr:to>
      <xdr:col>55</xdr:col>
      <xdr:colOff>88900</xdr:colOff>
      <xdr:row>76</xdr:row>
      <xdr:rowOff>138336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16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145186</xdr:rowOff>
    </xdr:from>
    <xdr:to>
      <xdr:col>55</xdr:col>
      <xdr:colOff>0</xdr:colOff>
      <xdr:row>76</xdr:row>
      <xdr:rowOff>138336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318136"/>
          <a:ext cx="838200" cy="85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8698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81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30271</xdr:rowOff>
    </xdr:from>
    <xdr:to>
      <xdr:col>55</xdr:col>
      <xdr:colOff>50800</xdr:colOff>
      <xdr:row>78</xdr:row>
      <xdr:rowOff>131871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0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145186</xdr:rowOff>
    </xdr:from>
    <xdr:to>
      <xdr:col>50</xdr:col>
      <xdr:colOff>114300</xdr:colOff>
      <xdr:row>72</xdr:row>
      <xdr:rowOff>159886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318136"/>
          <a:ext cx="889000" cy="18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162288</xdr:rowOff>
    </xdr:from>
    <xdr:to>
      <xdr:col>50</xdr:col>
      <xdr:colOff>165100</xdr:colOff>
      <xdr:row>78</xdr:row>
      <xdr:rowOff>92438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83565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5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159886</xdr:rowOff>
    </xdr:from>
    <xdr:to>
      <xdr:col>45</xdr:col>
      <xdr:colOff>177800</xdr:colOff>
      <xdr:row>75</xdr:row>
      <xdr:rowOff>128270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504286"/>
          <a:ext cx="889000" cy="48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92162</xdr:rowOff>
    </xdr:from>
    <xdr:to>
      <xdr:col>46</xdr:col>
      <xdr:colOff>38100</xdr:colOff>
      <xdr:row>78</xdr:row>
      <xdr:rowOff>22312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13439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8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117518</xdr:rowOff>
    </xdr:from>
    <xdr:to>
      <xdr:col>41</xdr:col>
      <xdr:colOff>50800</xdr:colOff>
      <xdr:row>75</xdr:row>
      <xdr:rowOff>128270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633368"/>
          <a:ext cx="889000" cy="35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128082</xdr:rowOff>
    </xdr:from>
    <xdr:to>
      <xdr:col>41</xdr:col>
      <xdr:colOff>101600</xdr:colOff>
      <xdr:row>78</xdr:row>
      <xdr:rowOff>58232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49359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2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29876</xdr:rowOff>
    </xdr:from>
    <xdr:to>
      <xdr:col>36</xdr:col>
      <xdr:colOff>165100</xdr:colOff>
      <xdr:row>76</xdr:row>
      <xdr:rowOff>131476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122603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5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87536</xdr:rowOff>
    </xdr:from>
    <xdr:to>
      <xdr:col>55</xdr:col>
      <xdr:colOff>50800</xdr:colOff>
      <xdr:row>77</xdr:row>
      <xdr:rowOff>17686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1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40563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7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94386</xdr:rowOff>
    </xdr:from>
    <xdr:to>
      <xdr:col>50</xdr:col>
      <xdr:colOff>165100</xdr:colOff>
      <xdr:row>72</xdr:row>
      <xdr:rowOff>24536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26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41063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04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109086</xdr:rowOff>
    </xdr:from>
    <xdr:to>
      <xdr:col>46</xdr:col>
      <xdr:colOff>38100</xdr:colOff>
      <xdr:row>73</xdr:row>
      <xdr:rowOff>39236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45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55763</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22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77470</xdr:rowOff>
    </xdr:from>
    <xdr:to>
      <xdr:col>41</xdr:col>
      <xdr:colOff>101600</xdr:colOff>
      <xdr:row>76</xdr:row>
      <xdr:rowOff>7620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24147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71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66718</xdr:rowOff>
    </xdr:from>
    <xdr:to>
      <xdr:col>36</xdr:col>
      <xdr:colOff>165100</xdr:colOff>
      <xdr:row>73</xdr:row>
      <xdr:rowOff>168318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58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13395</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35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9736</xdr:rowOff>
    </xdr:from>
    <xdr:to>
      <xdr:col>55</xdr:col>
      <xdr:colOff>0</xdr:colOff>
      <xdr:row>94</xdr:row>
      <xdr:rowOff>70434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5954586"/>
          <a:ext cx="838200" cy="23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50857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38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70434</xdr:rowOff>
    </xdr:from>
    <xdr:to>
      <xdr:col>50</xdr:col>
      <xdr:colOff>114300</xdr:colOff>
      <xdr:row>96</xdr:row>
      <xdr:rowOff>56969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186734"/>
          <a:ext cx="889000" cy="32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46274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0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25051</xdr:rowOff>
    </xdr:from>
    <xdr:to>
      <xdr:col>45</xdr:col>
      <xdr:colOff>177800</xdr:colOff>
      <xdr:row>96</xdr:row>
      <xdr:rowOff>56969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312801"/>
          <a:ext cx="889000" cy="20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39377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25051</xdr:rowOff>
    </xdr:from>
    <xdr:to>
      <xdr:col>41</xdr:col>
      <xdr:colOff>50800</xdr:colOff>
      <xdr:row>96</xdr:row>
      <xdr:rowOff>15058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312801"/>
          <a:ext cx="889000" cy="16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85191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150700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130386</xdr:rowOff>
    </xdr:from>
    <xdr:to>
      <xdr:col>55</xdr:col>
      <xdr:colOff>50800</xdr:colOff>
      <xdr:row>93</xdr:row>
      <xdr:rowOff>60536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590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153263</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575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19634</xdr:rowOff>
    </xdr:from>
    <xdr:to>
      <xdr:col>50</xdr:col>
      <xdr:colOff>165100</xdr:colOff>
      <xdr:row>94</xdr:row>
      <xdr:rowOff>121234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13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137761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591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6169</xdr:rowOff>
    </xdr:from>
    <xdr:to>
      <xdr:col>46</xdr:col>
      <xdr:colOff>38100</xdr:colOff>
      <xdr:row>96</xdr:row>
      <xdr:rowOff>107769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6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98896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5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145701</xdr:rowOff>
    </xdr:from>
    <xdr:to>
      <xdr:col>41</xdr:col>
      <xdr:colOff>101600</xdr:colOff>
      <xdr:row>95</xdr:row>
      <xdr:rowOff>75851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26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92378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03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135708</xdr:rowOff>
    </xdr:from>
    <xdr:to>
      <xdr:col>36</xdr:col>
      <xdr:colOff>165100</xdr:colOff>
      <xdr:row>96</xdr:row>
      <xdr:rowOff>65858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4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82385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19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95561</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6267761"/>
          <a:ext cx="1269" cy="463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42238</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604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95561</xdr:rowOff>
    </xdr:from>
    <xdr:to>
      <xdr:col>86</xdr:col>
      <xdr:colOff>25400</xdr:colOff>
      <xdr:row>36</xdr:row>
      <xdr:rowOff>95561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26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20390</xdr:rowOff>
    </xdr:from>
    <xdr:to>
      <xdr:col>85</xdr:col>
      <xdr:colOff>127000</xdr:colOff>
      <xdr:row>39</xdr:row>
      <xdr:rowOff>35878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706940"/>
          <a:ext cx="838200" cy="1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82650</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2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59772</xdr:rowOff>
    </xdr:from>
    <xdr:to>
      <xdr:col>85</xdr:col>
      <xdr:colOff>177800</xdr:colOff>
      <xdr:row>38</xdr:row>
      <xdr:rowOff>161372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89103</xdr:rowOff>
    </xdr:from>
    <xdr:to>
      <xdr:col>81</xdr:col>
      <xdr:colOff>50800</xdr:colOff>
      <xdr:row>39</xdr:row>
      <xdr:rowOff>35878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04203"/>
          <a:ext cx="889000" cy="11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55143</xdr:rowOff>
    </xdr:from>
    <xdr:to>
      <xdr:col>81</xdr:col>
      <xdr:colOff>101600</xdr:colOff>
      <xdr:row>38</xdr:row>
      <xdr:rowOff>156743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7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1821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34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58700</xdr:rowOff>
    </xdr:from>
    <xdr:to>
      <xdr:col>76</xdr:col>
      <xdr:colOff>114300</xdr:colOff>
      <xdr:row>38</xdr:row>
      <xdr:rowOff>89103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230900"/>
          <a:ext cx="889000" cy="37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68402</xdr:rowOff>
    </xdr:from>
    <xdr:to>
      <xdr:col>76</xdr:col>
      <xdr:colOff>165100</xdr:colOff>
      <xdr:row>38</xdr:row>
      <xdr:rowOff>170002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8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161129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67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143396</xdr:rowOff>
    </xdr:from>
    <xdr:to>
      <xdr:col>71</xdr:col>
      <xdr:colOff>177800</xdr:colOff>
      <xdr:row>36</xdr:row>
      <xdr:rowOff>58700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5286896"/>
          <a:ext cx="889000" cy="94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66021</xdr:rowOff>
    </xdr:from>
    <xdr:to>
      <xdr:col>72</xdr:col>
      <xdr:colOff>38100</xdr:colOff>
      <xdr:row>38</xdr:row>
      <xdr:rowOff>167621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8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158748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67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135496</xdr:rowOff>
    </xdr:from>
    <xdr:to>
      <xdr:col>67</xdr:col>
      <xdr:colOff>101600</xdr:colOff>
      <xdr:row>37</xdr:row>
      <xdr:rowOff>65646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3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56773</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40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141040</xdr:rowOff>
    </xdr:from>
    <xdr:to>
      <xdr:col>85</xdr:col>
      <xdr:colOff>177800</xdr:colOff>
      <xdr:row>39</xdr:row>
      <xdr:rowOff>71190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55967</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7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156528</xdr:rowOff>
    </xdr:from>
    <xdr:to>
      <xdr:col>81</xdr:col>
      <xdr:colOff>101600</xdr:colOff>
      <xdr:row>39</xdr:row>
      <xdr:rowOff>86678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77805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2017" y="6764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38303</xdr:rowOff>
    </xdr:from>
    <xdr:to>
      <xdr:col>76</xdr:col>
      <xdr:colOff>165100</xdr:colOff>
      <xdr:row>38</xdr:row>
      <xdr:rowOff>139903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5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156430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32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7900</xdr:rowOff>
    </xdr:from>
    <xdr:to>
      <xdr:col>72</xdr:col>
      <xdr:colOff>38100</xdr:colOff>
      <xdr:row>36</xdr:row>
      <xdr:rowOff>109500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1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126027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5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92596</xdr:rowOff>
    </xdr:from>
    <xdr:to>
      <xdr:col>67</xdr:col>
      <xdr:colOff>101600</xdr:colOff>
      <xdr:row>31</xdr:row>
      <xdr:rowOff>22746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523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39273</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501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163208</xdr:rowOff>
    </xdr:from>
    <xdr:to>
      <xdr:col>85</xdr:col>
      <xdr:colOff>127000</xdr:colOff>
      <xdr:row>75</xdr:row>
      <xdr:rowOff>12065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850508"/>
          <a:ext cx="8382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65943</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24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128575</xdr:rowOff>
    </xdr:from>
    <xdr:to>
      <xdr:col>81</xdr:col>
      <xdr:colOff>50800</xdr:colOff>
      <xdr:row>74</xdr:row>
      <xdr:rowOff>163208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815875"/>
          <a:ext cx="8890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73995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128575</xdr:rowOff>
    </xdr:from>
    <xdr:to>
      <xdr:col>76</xdr:col>
      <xdr:colOff>114300</xdr:colOff>
      <xdr:row>74</xdr:row>
      <xdr:rowOff>139002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815875"/>
          <a:ext cx="889000" cy="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94848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139002</xdr:rowOff>
    </xdr:from>
    <xdr:to>
      <xdr:col>71</xdr:col>
      <xdr:colOff>177800</xdr:colOff>
      <xdr:row>75</xdr:row>
      <xdr:rowOff>78601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826302"/>
          <a:ext cx="889000" cy="1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102340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3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59669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0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132715</xdr:rowOff>
    </xdr:from>
    <xdr:to>
      <xdr:col>85</xdr:col>
      <xdr:colOff>177800</xdr:colOff>
      <xdr:row>75</xdr:row>
      <xdr:rowOff>62865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82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155592</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67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112408</xdr:rowOff>
    </xdr:from>
    <xdr:to>
      <xdr:col>81</xdr:col>
      <xdr:colOff>101600</xdr:colOff>
      <xdr:row>75</xdr:row>
      <xdr:rowOff>42558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7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59085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5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77775</xdr:rowOff>
    </xdr:from>
    <xdr:to>
      <xdr:col>76</xdr:col>
      <xdr:colOff>165100</xdr:colOff>
      <xdr:row>75</xdr:row>
      <xdr:rowOff>7925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76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24452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54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88202</xdr:rowOff>
    </xdr:from>
    <xdr:to>
      <xdr:col>72</xdr:col>
      <xdr:colOff>38100</xdr:colOff>
      <xdr:row>75</xdr:row>
      <xdr:rowOff>18352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77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34879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55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27801</xdr:rowOff>
    </xdr:from>
    <xdr:to>
      <xdr:col>67</xdr:col>
      <xdr:colOff>101600</xdr:colOff>
      <xdr:row>75</xdr:row>
      <xdr:rowOff>129401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88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145928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66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161829</xdr:rowOff>
    </xdr:from>
    <xdr:to>
      <xdr:col>85</xdr:col>
      <xdr:colOff>127000</xdr:colOff>
      <xdr:row>98</xdr:row>
      <xdr:rowOff>83930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792479"/>
          <a:ext cx="838200" cy="9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83930</xdr:rowOff>
    </xdr:from>
    <xdr:to>
      <xdr:col>81</xdr:col>
      <xdr:colOff>50800</xdr:colOff>
      <xdr:row>99</xdr:row>
      <xdr:rowOff>6914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886030"/>
          <a:ext cx="889000" cy="9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131942</xdr:rowOff>
    </xdr:from>
    <xdr:to>
      <xdr:col>76</xdr:col>
      <xdr:colOff>114300</xdr:colOff>
      <xdr:row>99</xdr:row>
      <xdr:rowOff>6914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762592"/>
          <a:ext cx="889000" cy="21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149488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131942</xdr:rowOff>
    </xdr:from>
    <xdr:to>
      <xdr:col>71</xdr:col>
      <xdr:colOff>177800</xdr:colOff>
      <xdr:row>98</xdr:row>
      <xdr:rowOff>21544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762592"/>
          <a:ext cx="889000" cy="6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121660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19552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111029</xdr:rowOff>
    </xdr:from>
    <xdr:to>
      <xdr:col>85</xdr:col>
      <xdr:colOff>177800</xdr:colOff>
      <xdr:row>98</xdr:row>
      <xdr:rowOff>41179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4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89456</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2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33130</xdr:rowOff>
    </xdr:from>
    <xdr:to>
      <xdr:col>81</xdr:col>
      <xdr:colOff>101600</xdr:colOff>
      <xdr:row>98</xdr:row>
      <xdr:rowOff>134730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125857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92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127564</xdr:rowOff>
    </xdr:from>
    <xdr:to>
      <xdr:col>76</xdr:col>
      <xdr:colOff>165100</xdr:colOff>
      <xdr:row>99</xdr:row>
      <xdr:rowOff>57714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2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48841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702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81142</xdr:rowOff>
    </xdr:from>
    <xdr:to>
      <xdr:col>72</xdr:col>
      <xdr:colOff>38100</xdr:colOff>
      <xdr:row>98</xdr:row>
      <xdr:rowOff>11292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1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2419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80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142194</xdr:rowOff>
    </xdr:from>
    <xdr:to>
      <xdr:col>67</xdr:col>
      <xdr:colOff>101600</xdr:colOff>
      <xdr:row>98</xdr:row>
      <xdr:rowOff>72344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7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63471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86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143053</xdr:rowOff>
    </xdr:from>
    <xdr:to>
      <xdr:col>116</xdr:col>
      <xdr:colOff>63500</xdr:colOff>
      <xdr:row>36</xdr:row>
      <xdr:rowOff>13208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143803"/>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166006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143053</xdr:rowOff>
    </xdr:from>
    <xdr:to>
      <xdr:col>111</xdr:col>
      <xdr:colOff>177800</xdr:colOff>
      <xdr:row>36</xdr:row>
      <xdr:rowOff>20294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143803"/>
          <a:ext cx="8890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167225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3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20294</xdr:rowOff>
    </xdr:from>
    <xdr:to>
      <xdr:col>107</xdr:col>
      <xdr:colOff>50800</xdr:colOff>
      <xdr:row>36</xdr:row>
      <xdr:rowOff>45136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192494"/>
          <a:ext cx="889000" cy="2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53916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45136</xdr:rowOff>
    </xdr:from>
    <xdr:to>
      <xdr:col>102</xdr:col>
      <xdr:colOff>114300</xdr:colOff>
      <xdr:row>36</xdr:row>
      <xdr:rowOff>131013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217336"/>
          <a:ext cx="889000" cy="8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40428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8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19245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6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133858</xdr:rowOff>
    </xdr:from>
    <xdr:to>
      <xdr:col>116</xdr:col>
      <xdr:colOff>114300</xdr:colOff>
      <xdr:row>36</xdr:row>
      <xdr:rowOff>64008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13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156735</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92253</xdr:rowOff>
    </xdr:from>
    <xdr:to>
      <xdr:col>112</xdr:col>
      <xdr:colOff>38100</xdr:colOff>
      <xdr:row>36</xdr:row>
      <xdr:rowOff>22403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09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38930</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86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140944</xdr:rowOff>
    </xdr:from>
    <xdr:to>
      <xdr:col>107</xdr:col>
      <xdr:colOff>101600</xdr:colOff>
      <xdr:row>36</xdr:row>
      <xdr:rowOff>71094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1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87621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9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165786</xdr:rowOff>
    </xdr:from>
    <xdr:to>
      <xdr:col>102</xdr:col>
      <xdr:colOff>165100</xdr:colOff>
      <xdr:row>36</xdr:row>
      <xdr:rowOff>95936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1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112463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94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80213</xdr:rowOff>
    </xdr:from>
    <xdr:to>
      <xdr:col>98</xdr:col>
      <xdr:colOff>38100</xdr:colOff>
      <xdr:row>37</xdr:row>
      <xdr:rowOff>10363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2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26890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02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1625</xdr:rowOff>
    </xdr:from>
    <xdr:to>
      <xdr:col>116</xdr:col>
      <xdr:colOff>63500</xdr:colOff>
      <xdr:row>59</xdr:row>
      <xdr:rowOff>4369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17175"/>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76420</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77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1854</xdr:rowOff>
    </xdr:from>
    <xdr:to>
      <xdr:col>111</xdr:col>
      <xdr:colOff>177800</xdr:colOff>
      <xdr:row>59</xdr:row>
      <xdr:rowOff>4369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17404"/>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1854</xdr:rowOff>
    </xdr:from>
    <xdr:to>
      <xdr:col>107</xdr:col>
      <xdr:colOff>50800</xdr:colOff>
      <xdr:row>59</xdr:row>
      <xdr:rowOff>6807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1740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2353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169875</xdr:rowOff>
    </xdr:from>
    <xdr:to>
      <xdr:col>102</xdr:col>
      <xdr:colOff>114300</xdr:colOff>
      <xdr:row>59</xdr:row>
      <xdr:rowOff>6807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13975"/>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92956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5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122275</xdr:rowOff>
    </xdr:from>
    <xdr:to>
      <xdr:col>116</xdr:col>
      <xdr:colOff>114300</xdr:colOff>
      <xdr:row>59</xdr:row>
      <xdr:rowOff>52425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37202</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81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125019</xdr:rowOff>
    </xdr:from>
    <xdr:to>
      <xdr:col>112</xdr:col>
      <xdr:colOff>38100</xdr:colOff>
      <xdr:row>59</xdr:row>
      <xdr:rowOff>55169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46296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61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122504</xdr:rowOff>
    </xdr:from>
    <xdr:to>
      <xdr:col>107</xdr:col>
      <xdr:colOff>101600</xdr:colOff>
      <xdr:row>59</xdr:row>
      <xdr:rowOff>52654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43781</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59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127457</xdr:rowOff>
    </xdr:from>
    <xdr:to>
      <xdr:col>102</xdr:col>
      <xdr:colOff>165100</xdr:colOff>
      <xdr:row>59</xdr:row>
      <xdr:rowOff>57607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48734</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64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119075</xdr:rowOff>
    </xdr:from>
    <xdr:to>
      <xdr:col>98</xdr:col>
      <xdr:colOff>38100</xdr:colOff>
      <xdr:row>59</xdr:row>
      <xdr:rowOff>49225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40352</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55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94459</xdr:rowOff>
    </xdr:from>
    <xdr:to>
      <xdr:col>116</xdr:col>
      <xdr:colOff>63500</xdr:colOff>
      <xdr:row>76</xdr:row>
      <xdr:rowOff>100837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3124659"/>
          <a:ext cx="8382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116875</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3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94459</xdr:rowOff>
    </xdr:from>
    <xdr:to>
      <xdr:col>111</xdr:col>
      <xdr:colOff>177800</xdr:colOff>
      <xdr:row>76</xdr:row>
      <xdr:rowOff>132705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24659"/>
          <a:ext cx="889000" cy="3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28170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54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118326</xdr:rowOff>
    </xdr:from>
    <xdr:to>
      <xdr:col>107</xdr:col>
      <xdr:colOff>50800</xdr:colOff>
      <xdr:row>76</xdr:row>
      <xdr:rowOff>132705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148526"/>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74210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59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118326</xdr:rowOff>
    </xdr:from>
    <xdr:to>
      <xdr:col>102</xdr:col>
      <xdr:colOff>114300</xdr:colOff>
      <xdr:row>77</xdr:row>
      <xdr:rowOff>23617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148526"/>
          <a:ext cx="889000" cy="7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76565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59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57134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50037</xdr:rowOff>
    </xdr:from>
    <xdr:to>
      <xdr:col>116</xdr:col>
      <xdr:colOff>114300</xdr:colOff>
      <xdr:row>76</xdr:row>
      <xdr:rowOff>151637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28464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43659</xdr:rowOff>
    </xdr:from>
    <xdr:to>
      <xdr:col>112</xdr:col>
      <xdr:colOff>38100</xdr:colOff>
      <xdr:row>76</xdr:row>
      <xdr:rowOff>145259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7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136386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6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81905</xdr:rowOff>
    </xdr:from>
    <xdr:to>
      <xdr:col>107</xdr:col>
      <xdr:colOff>101600</xdr:colOff>
      <xdr:row>77</xdr:row>
      <xdr:rowOff>12055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1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3182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0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67526</xdr:rowOff>
    </xdr:from>
    <xdr:to>
      <xdr:col>102</xdr:col>
      <xdr:colOff>165100</xdr:colOff>
      <xdr:row>76</xdr:row>
      <xdr:rowOff>169126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160253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19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144267</xdr:rowOff>
    </xdr:from>
    <xdr:to>
      <xdr:col>98</xdr:col>
      <xdr:colOff>38100</xdr:colOff>
      <xdr:row>77</xdr:row>
      <xdr:rowOff>74417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7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65544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26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を類似団体平均と比較すると、人件費、維持補修費、扶助費、災害復旧事業費、積立金、貸付金、繰出金は下回っており、物件費、補助費等、普通建設事業費、公債費、投資及び出資金は上回っている。</a:t>
          </a:r>
        </a:p>
        <a:p>
          <a:r>
            <a:rPr kumimoji="1" lang="ja-JP" altLang="en-US" sz="1300">
              <a:latin typeface="ＭＳ Ｐゴシック" panose="020B0600070205080204" pitchFamily="50" charset="-128"/>
              <a:ea typeface="ＭＳ Ｐゴシック" panose="020B0600070205080204" pitchFamily="50" charset="-128"/>
            </a:rPr>
            <a:t>　物件費は老朽施設や廃校の解体など、普通建設事業費は復興関連事業など、公債費は合併特例事業債や病院事業債の償還などにより、コストが大きくなっている。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32,982
32,581
458.33
27,526,283
26,342,803
966,007
13,747,838
17,135,179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68263</xdr:rowOff>
    </xdr:from>
    <xdr:to>
      <xdr:col>24</xdr:col>
      <xdr:colOff>63500</xdr:colOff>
      <xdr:row>35</xdr:row>
      <xdr:rowOff>86360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901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86360</xdr:rowOff>
    </xdr:from>
    <xdr:to>
      <xdr:col>19</xdr:col>
      <xdr:colOff>177800</xdr:colOff>
      <xdr:row>35</xdr:row>
      <xdr:rowOff>121412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7110"/>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101219</xdr:rowOff>
    </xdr:from>
    <xdr:to>
      <xdr:col>15</xdr:col>
      <xdr:colOff>50800</xdr:colOff>
      <xdr:row>35</xdr:row>
      <xdr:rowOff>121412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01969"/>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21036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101219</xdr:rowOff>
    </xdr:from>
    <xdr:to>
      <xdr:col>10</xdr:col>
      <xdr:colOff>114300</xdr:colOff>
      <xdr:row>35</xdr:row>
      <xdr:rowOff>122365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01969"/>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45038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17463</xdr:rowOff>
    </xdr:from>
    <xdr:to>
      <xdr:col>24</xdr:col>
      <xdr:colOff>114300</xdr:colOff>
      <xdr:row>35</xdr:row>
      <xdr:rowOff>119063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40340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35560</xdr:rowOff>
    </xdr:from>
    <xdr:to>
      <xdr:col>20</xdr:col>
      <xdr:colOff>38100</xdr:colOff>
      <xdr:row>35</xdr:row>
      <xdr:rowOff>137160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153687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70612</xdr:rowOff>
    </xdr:from>
    <xdr:to>
      <xdr:col>15</xdr:col>
      <xdr:colOff>101600</xdr:colOff>
      <xdr:row>36</xdr:row>
      <xdr:rowOff>762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17289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4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50419</xdr:rowOff>
    </xdr:from>
    <xdr:to>
      <xdr:col>10</xdr:col>
      <xdr:colOff>165100</xdr:colOff>
      <xdr:row>35</xdr:row>
      <xdr:rowOff>152019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168546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71565</xdr:rowOff>
    </xdr:from>
    <xdr:to>
      <xdr:col>6</xdr:col>
      <xdr:colOff>38100</xdr:colOff>
      <xdr:row>36</xdr:row>
      <xdr:rowOff>1715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18242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4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18382</xdr:rowOff>
    </xdr:from>
    <xdr:to>
      <xdr:col>24</xdr:col>
      <xdr:colOff>63500</xdr:colOff>
      <xdr:row>56</xdr:row>
      <xdr:rowOff>77347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19582"/>
          <a:ext cx="838200" cy="5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74392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3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18382</xdr:rowOff>
    </xdr:from>
    <xdr:to>
      <xdr:col>19</xdr:col>
      <xdr:colOff>177800</xdr:colOff>
      <xdr:row>56</xdr:row>
      <xdr:rowOff>131663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19582"/>
          <a:ext cx="889000" cy="11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2805</xdr:rowOff>
    </xdr:from>
    <xdr:to>
      <xdr:col>15</xdr:col>
      <xdr:colOff>50800</xdr:colOff>
      <xdr:row>56</xdr:row>
      <xdr:rowOff>131663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04005"/>
          <a:ext cx="889000" cy="12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13165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2805</xdr:rowOff>
    </xdr:from>
    <xdr:to>
      <xdr:col>10</xdr:col>
      <xdr:colOff>114300</xdr:colOff>
      <xdr:row>56</xdr:row>
      <xdr:rowOff>101515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04005"/>
          <a:ext cx="889000" cy="9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115299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26547</xdr:rowOff>
    </xdr:from>
    <xdr:to>
      <xdr:col>24</xdr:col>
      <xdr:colOff>114300</xdr:colOff>
      <xdr:row>56</xdr:row>
      <xdr:rowOff>128147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2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4974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0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139032</xdr:rowOff>
    </xdr:from>
    <xdr:to>
      <xdr:col>20</xdr:col>
      <xdr:colOff>38100</xdr:colOff>
      <xdr:row>56</xdr:row>
      <xdr:rowOff>69182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6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60309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6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80863</xdr:rowOff>
    </xdr:from>
    <xdr:to>
      <xdr:col>15</xdr:col>
      <xdr:colOff>101600</xdr:colOff>
      <xdr:row>57</xdr:row>
      <xdr:rowOff>11013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2140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7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123455</xdr:rowOff>
    </xdr:from>
    <xdr:to>
      <xdr:col>10</xdr:col>
      <xdr:colOff>165100</xdr:colOff>
      <xdr:row>56</xdr:row>
      <xdr:rowOff>53605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44732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45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50715</xdr:rowOff>
    </xdr:from>
    <xdr:to>
      <xdr:col>6</xdr:col>
      <xdr:colOff>38100</xdr:colOff>
      <xdr:row>56</xdr:row>
      <xdr:rowOff>152315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5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143442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7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128708</xdr:rowOff>
    </xdr:from>
    <xdr:to>
      <xdr:col>24</xdr:col>
      <xdr:colOff>63500</xdr:colOff>
      <xdr:row>76</xdr:row>
      <xdr:rowOff>169683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58908"/>
          <a:ext cx="838200" cy="4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98134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85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169683</xdr:rowOff>
    </xdr:from>
    <xdr:to>
      <xdr:col>19</xdr:col>
      <xdr:colOff>177800</xdr:colOff>
      <xdr:row>77</xdr:row>
      <xdr:rowOff>104606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99883"/>
          <a:ext cx="889000" cy="10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107961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7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7432</xdr:rowOff>
    </xdr:from>
    <xdr:to>
      <xdr:col>15</xdr:col>
      <xdr:colOff>50800</xdr:colOff>
      <xdr:row>77</xdr:row>
      <xdr:rowOff>104606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209082"/>
          <a:ext cx="889000" cy="9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50207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166931</xdr:rowOff>
    </xdr:from>
    <xdr:to>
      <xdr:col>10</xdr:col>
      <xdr:colOff>114300</xdr:colOff>
      <xdr:row>77</xdr:row>
      <xdr:rowOff>7432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2339881"/>
          <a:ext cx="889000" cy="86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128471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76599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7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77908</xdr:rowOff>
    </xdr:from>
    <xdr:to>
      <xdr:col>24</xdr:col>
      <xdr:colOff>114300</xdr:colOff>
      <xdr:row>77</xdr:row>
      <xdr:rowOff>8058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0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56335</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8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118883</xdr:rowOff>
    </xdr:from>
    <xdr:to>
      <xdr:col>20</xdr:col>
      <xdr:colOff>38100</xdr:colOff>
      <xdr:row>77</xdr:row>
      <xdr:rowOff>49033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4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40160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4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53806</xdr:rowOff>
    </xdr:from>
    <xdr:to>
      <xdr:col>15</xdr:col>
      <xdr:colOff>101600</xdr:colOff>
      <xdr:row>77</xdr:row>
      <xdr:rowOff>155406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5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146533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4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128082</xdr:rowOff>
    </xdr:from>
    <xdr:to>
      <xdr:col>10</xdr:col>
      <xdr:colOff>165100</xdr:colOff>
      <xdr:row>77</xdr:row>
      <xdr:rowOff>58232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5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49359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5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116131</xdr:rowOff>
    </xdr:from>
    <xdr:to>
      <xdr:col>6</xdr:col>
      <xdr:colOff>38100</xdr:colOff>
      <xdr:row>72</xdr:row>
      <xdr:rowOff>46281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28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62808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06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46952</xdr:rowOff>
    </xdr:from>
    <xdr:to>
      <xdr:col>24</xdr:col>
      <xdr:colOff>63500</xdr:colOff>
      <xdr:row>94</xdr:row>
      <xdr:rowOff>23482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5648902"/>
          <a:ext cx="838200" cy="49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64164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23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23482</xdr:rowOff>
    </xdr:from>
    <xdr:to>
      <xdr:col>19</xdr:col>
      <xdr:colOff>177800</xdr:colOff>
      <xdr:row>96</xdr:row>
      <xdr:rowOff>88861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139782"/>
          <a:ext cx="889000" cy="40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75480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142748</xdr:rowOff>
    </xdr:from>
    <xdr:to>
      <xdr:col>15</xdr:col>
      <xdr:colOff>50800</xdr:colOff>
      <xdr:row>96</xdr:row>
      <xdr:rowOff>88861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430498"/>
          <a:ext cx="889000" cy="11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43590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7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132131</xdr:rowOff>
    </xdr:from>
    <xdr:to>
      <xdr:col>10</xdr:col>
      <xdr:colOff>114300</xdr:colOff>
      <xdr:row>95</xdr:row>
      <xdr:rowOff>142748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419881"/>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32593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119118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7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167602</xdr:rowOff>
    </xdr:from>
    <xdr:to>
      <xdr:col>24</xdr:col>
      <xdr:colOff>114300</xdr:colOff>
      <xdr:row>91</xdr:row>
      <xdr:rowOff>97752</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55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120629</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55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144132</xdr:rowOff>
    </xdr:from>
    <xdr:to>
      <xdr:col>20</xdr:col>
      <xdr:colOff>38100</xdr:colOff>
      <xdr:row>94</xdr:row>
      <xdr:rowOff>74282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08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90809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586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38061</xdr:rowOff>
    </xdr:from>
    <xdr:to>
      <xdr:col>15</xdr:col>
      <xdr:colOff>101600</xdr:colOff>
      <xdr:row>96</xdr:row>
      <xdr:rowOff>139661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9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156188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27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91948</xdr:rowOff>
    </xdr:from>
    <xdr:to>
      <xdr:col>10</xdr:col>
      <xdr:colOff>165100</xdr:colOff>
      <xdr:row>96</xdr:row>
      <xdr:rowOff>22098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37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38625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15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81331</xdr:rowOff>
    </xdr:from>
    <xdr:to>
      <xdr:col>6</xdr:col>
      <xdr:colOff>38100</xdr:colOff>
      <xdr:row>96</xdr:row>
      <xdr:rowOff>11481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3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28008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14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53322</xdr:rowOff>
    </xdr:from>
    <xdr:to>
      <xdr:col>55</xdr:col>
      <xdr:colOff>0</xdr:colOff>
      <xdr:row>39</xdr:row>
      <xdr:rowOff>54139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39872"/>
          <a:ext cx="8382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54139</xdr:rowOff>
    </xdr:from>
    <xdr:to>
      <xdr:col>50</xdr:col>
      <xdr:colOff>114300</xdr:colOff>
      <xdr:row>39</xdr:row>
      <xdr:rowOff>54955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40689"/>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54955</xdr:rowOff>
    </xdr:from>
    <xdr:to>
      <xdr:col>45</xdr:col>
      <xdr:colOff>177800</xdr:colOff>
      <xdr:row>39</xdr:row>
      <xdr:rowOff>55771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41505"/>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52015</xdr:rowOff>
    </xdr:from>
    <xdr:to>
      <xdr:col>41</xdr:col>
      <xdr:colOff>50800</xdr:colOff>
      <xdr:row>39</xdr:row>
      <xdr:rowOff>55771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8565"/>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169145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2522</xdr:rowOff>
    </xdr:from>
    <xdr:to>
      <xdr:col>55</xdr:col>
      <xdr:colOff>50800</xdr:colOff>
      <xdr:row>39</xdr:row>
      <xdr:rowOff>104122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88899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3339</xdr:rowOff>
    </xdr:from>
    <xdr:to>
      <xdr:col>50</xdr:col>
      <xdr:colOff>165100</xdr:colOff>
      <xdr:row>39</xdr:row>
      <xdr:rowOff>104939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96066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82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4155</xdr:rowOff>
    </xdr:from>
    <xdr:to>
      <xdr:col>46</xdr:col>
      <xdr:colOff>38100</xdr:colOff>
      <xdr:row>39</xdr:row>
      <xdr:rowOff>105755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9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96882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83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4971</xdr:rowOff>
    </xdr:from>
    <xdr:to>
      <xdr:col>41</xdr:col>
      <xdr:colOff>101600</xdr:colOff>
      <xdr:row>39</xdr:row>
      <xdr:rowOff>106571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97698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1215</xdr:rowOff>
    </xdr:from>
    <xdr:to>
      <xdr:col>36</xdr:col>
      <xdr:colOff>165100</xdr:colOff>
      <xdr:row>39</xdr:row>
      <xdr:rowOff>102815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93942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80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109766</xdr:rowOff>
    </xdr:from>
    <xdr:to>
      <xdr:col>55</xdr:col>
      <xdr:colOff>0</xdr:colOff>
      <xdr:row>54</xdr:row>
      <xdr:rowOff>135395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196616"/>
          <a:ext cx="838200" cy="19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151769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81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72999</xdr:rowOff>
    </xdr:from>
    <xdr:to>
      <xdr:col>50</xdr:col>
      <xdr:colOff>114300</xdr:colOff>
      <xdr:row>54</xdr:row>
      <xdr:rowOff>135395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159849"/>
          <a:ext cx="889000" cy="23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7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51562</xdr:rowOff>
    </xdr:from>
    <xdr:to>
      <xdr:col>45</xdr:col>
      <xdr:colOff>177800</xdr:colOff>
      <xdr:row>53</xdr:row>
      <xdr:rowOff>72999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138412"/>
          <a:ext cx="889000" cy="2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98176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101257</xdr:rowOff>
    </xdr:from>
    <xdr:to>
      <xdr:col>41</xdr:col>
      <xdr:colOff>50800</xdr:colOff>
      <xdr:row>53</xdr:row>
      <xdr:rowOff>51562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8845207"/>
          <a:ext cx="889000" cy="29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82135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6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58966</xdr:rowOff>
    </xdr:from>
    <xdr:to>
      <xdr:col>55</xdr:col>
      <xdr:colOff>50800</xdr:colOff>
      <xdr:row>53</xdr:row>
      <xdr:rowOff>160566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14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81843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99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84595</xdr:rowOff>
    </xdr:from>
    <xdr:to>
      <xdr:col>50</xdr:col>
      <xdr:colOff>165100</xdr:colOff>
      <xdr:row>55</xdr:row>
      <xdr:rowOff>14745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34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31272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11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22199</xdr:rowOff>
    </xdr:from>
    <xdr:to>
      <xdr:col>46</xdr:col>
      <xdr:colOff>38100</xdr:colOff>
      <xdr:row>53</xdr:row>
      <xdr:rowOff>123799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10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140326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88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762</xdr:rowOff>
    </xdr:from>
    <xdr:to>
      <xdr:col>41</xdr:col>
      <xdr:colOff>101600</xdr:colOff>
      <xdr:row>53</xdr:row>
      <xdr:rowOff>102362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08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118889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886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50457</xdr:rowOff>
    </xdr:from>
    <xdr:to>
      <xdr:col>36</xdr:col>
      <xdr:colOff>165100</xdr:colOff>
      <xdr:row>51</xdr:row>
      <xdr:rowOff>152057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87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168584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856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163124</xdr:rowOff>
    </xdr:from>
    <xdr:to>
      <xdr:col>55</xdr:col>
      <xdr:colOff>0</xdr:colOff>
      <xdr:row>76</xdr:row>
      <xdr:rowOff>138312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507524"/>
          <a:ext cx="838200" cy="66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121581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23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163124</xdr:rowOff>
    </xdr:from>
    <xdr:to>
      <xdr:col>50</xdr:col>
      <xdr:colOff>114300</xdr:colOff>
      <xdr:row>76</xdr:row>
      <xdr:rowOff>84751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507524"/>
          <a:ext cx="889000" cy="60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29371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84751</xdr:rowOff>
    </xdr:from>
    <xdr:to>
      <xdr:col>45</xdr:col>
      <xdr:colOff>177800</xdr:colOff>
      <xdr:row>77</xdr:row>
      <xdr:rowOff>154476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14951"/>
          <a:ext cx="889000" cy="24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160718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100671</xdr:rowOff>
    </xdr:from>
    <xdr:to>
      <xdr:col>41</xdr:col>
      <xdr:colOff>50800</xdr:colOff>
      <xdr:row>77</xdr:row>
      <xdr:rowOff>154476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959421"/>
          <a:ext cx="889000" cy="39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76768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31307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87512</xdr:rowOff>
    </xdr:from>
    <xdr:to>
      <xdr:col>55</xdr:col>
      <xdr:colOff>50800</xdr:colOff>
      <xdr:row>77</xdr:row>
      <xdr:rowOff>17662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1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110390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112324</xdr:rowOff>
    </xdr:from>
    <xdr:to>
      <xdr:col>50</xdr:col>
      <xdr:colOff>165100</xdr:colOff>
      <xdr:row>73</xdr:row>
      <xdr:rowOff>42474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4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59001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23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33951</xdr:rowOff>
    </xdr:from>
    <xdr:to>
      <xdr:col>46</xdr:col>
      <xdr:colOff>38100</xdr:colOff>
      <xdr:row>76</xdr:row>
      <xdr:rowOff>135551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152079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8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103676</xdr:rowOff>
    </xdr:from>
    <xdr:to>
      <xdr:col>41</xdr:col>
      <xdr:colOff>101600</xdr:colOff>
      <xdr:row>78</xdr:row>
      <xdr:rowOff>33826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0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50353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8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49871</xdr:rowOff>
    </xdr:from>
    <xdr:to>
      <xdr:col>36</xdr:col>
      <xdr:colOff>165100</xdr:colOff>
      <xdr:row>75</xdr:row>
      <xdr:rowOff>151470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9086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167998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68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148273</xdr:rowOff>
    </xdr:from>
    <xdr:to>
      <xdr:col>55</xdr:col>
      <xdr:colOff>0</xdr:colOff>
      <xdr:row>97</xdr:row>
      <xdr:rowOff>64770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436023"/>
          <a:ext cx="838200" cy="25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82439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70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148273</xdr:rowOff>
    </xdr:from>
    <xdr:to>
      <xdr:col>50</xdr:col>
      <xdr:colOff>114300</xdr:colOff>
      <xdr:row>95</xdr:row>
      <xdr:rowOff>160541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436023"/>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160541</xdr:rowOff>
    </xdr:from>
    <xdr:to>
      <xdr:col>45</xdr:col>
      <xdr:colOff>177800</xdr:colOff>
      <xdr:row>97</xdr:row>
      <xdr:rowOff>16053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448291"/>
          <a:ext cx="889000" cy="19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6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66370</xdr:rowOff>
    </xdr:from>
    <xdr:to>
      <xdr:col>41</xdr:col>
      <xdr:colOff>50800</xdr:colOff>
      <xdr:row>97</xdr:row>
      <xdr:rowOff>16053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525570"/>
          <a:ext cx="889000" cy="12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67048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13970</xdr:rowOff>
    </xdr:from>
    <xdr:to>
      <xdr:col>55</xdr:col>
      <xdr:colOff>50800</xdr:colOff>
      <xdr:row>97</xdr:row>
      <xdr:rowOff>115570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163847</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2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97473</xdr:rowOff>
    </xdr:from>
    <xdr:to>
      <xdr:col>50</xdr:col>
      <xdr:colOff>165100</xdr:colOff>
      <xdr:row>96</xdr:row>
      <xdr:rowOff>27623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3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44150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16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109741</xdr:rowOff>
    </xdr:from>
    <xdr:to>
      <xdr:col>46</xdr:col>
      <xdr:colOff>38100</xdr:colOff>
      <xdr:row>96</xdr:row>
      <xdr:rowOff>39891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39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56418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1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136703</xdr:rowOff>
    </xdr:from>
    <xdr:to>
      <xdr:col>41</xdr:col>
      <xdr:colOff>101600</xdr:colOff>
      <xdr:row>97</xdr:row>
      <xdr:rowOff>66853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57980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15570</xdr:rowOff>
    </xdr:from>
    <xdr:to>
      <xdr:col>36</xdr:col>
      <xdr:colOff>165100</xdr:colOff>
      <xdr:row>96</xdr:row>
      <xdr:rowOff>117170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4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108297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56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124841</xdr:rowOff>
    </xdr:from>
    <xdr:to>
      <xdr:col>85</xdr:col>
      <xdr:colOff>127000</xdr:colOff>
      <xdr:row>35</xdr:row>
      <xdr:rowOff>129527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954141"/>
          <a:ext cx="838200" cy="17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45267</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17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129527</xdr:rowOff>
    </xdr:from>
    <xdr:to>
      <xdr:col>81</xdr:col>
      <xdr:colOff>50800</xdr:colOff>
      <xdr:row>35</xdr:row>
      <xdr:rowOff>149149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130277"/>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165740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149149</xdr:rowOff>
    </xdr:from>
    <xdr:to>
      <xdr:col>76</xdr:col>
      <xdr:colOff>114300</xdr:colOff>
      <xdr:row>36</xdr:row>
      <xdr:rowOff>107543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149899"/>
          <a:ext cx="889000" cy="1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56545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7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56985</xdr:rowOff>
    </xdr:from>
    <xdr:to>
      <xdr:col>71</xdr:col>
      <xdr:colOff>177800</xdr:colOff>
      <xdr:row>36</xdr:row>
      <xdr:rowOff>107543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229185"/>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20502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3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20015</xdr:rowOff>
    </xdr:from>
    <xdr:to>
      <xdr:col>67</xdr:col>
      <xdr:colOff>101600</xdr:colOff>
      <xdr:row>37</xdr:row>
      <xdr:rowOff>121615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112742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5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74041</xdr:rowOff>
    </xdr:from>
    <xdr:to>
      <xdr:col>85</xdr:col>
      <xdr:colOff>177800</xdr:colOff>
      <xdr:row>35</xdr:row>
      <xdr:rowOff>4191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9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96918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75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78727</xdr:rowOff>
    </xdr:from>
    <xdr:to>
      <xdr:col>81</xdr:col>
      <xdr:colOff>101600</xdr:colOff>
      <xdr:row>36</xdr:row>
      <xdr:rowOff>8877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07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25404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85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98349</xdr:rowOff>
    </xdr:from>
    <xdr:to>
      <xdr:col>76</xdr:col>
      <xdr:colOff>165100</xdr:colOff>
      <xdr:row>36</xdr:row>
      <xdr:rowOff>28499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09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45026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87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56743</xdr:rowOff>
    </xdr:from>
    <xdr:to>
      <xdr:col>72</xdr:col>
      <xdr:colOff>38100</xdr:colOff>
      <xdr:row>36</xdr:row>
      <xdr:rowOff>158343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3420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6185</xdr:rowOff>
    </xdr:from>
    <xdr:to>
      <xdr:col>67</xdr:col>
      <xdr:colOff>101600</xdr:colOff>
      <xdr:row>36</xdr:row>
      <xdr:rowOff>107785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124312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5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137617</xdr:rowOff>
    </xdr:from>
    <xdr:to>
      <xdr:col>85</xdr:col>
      <xdr:colOff>127000</xdr:colOff>
      <xdr:row>57</xdr:row>
      <xdr:rowOff>20485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38817"/>
          <a:ext cx="838200" cy="5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28897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287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70676</xdr:rowOff>
    </xdr:from>
    <xdr:to>
      <xdr:col>81</xdr:col>
      <xdr:colOff>50800</xdr:colOff>
      <xdr:row>57</xdr:row>
      <xdr:rowOff>20485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71876"/>
          <a:ext cx="889000" cy="1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92536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70676</xdr:rowOff>
    </xdr:from>
    <xdr:to>
      <xdr:col>76</xdr:col>
      <xdr:colOff>114300</xdr:colOff>
      <xdr:row>56</xdr:row>
      <xdr:rowOff>132791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71876"/>
          <a:ext cx="889000" cy="6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5969</xdr:rowOff>
    </xdr:from>
    <xdr:to>
      <xdr:col>71</xdr:col>
      <xdr:colOff>177800</xdr:colOff>
      <xdr:row>56</xdr:row>
      <xdr:rowOff>132791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07169"/>
          <a:ext cx="889000" cy="1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163999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70934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86817</xdr:rowOff>
    </xdr:from>
    <xdr:to>
      <xdr:col>85</xdr:col>
      <xdr:colOff>177800</xdr:colOff>
      <xdr:row>57</xdr:row>
      <xdr:rowOff>16967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65244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141135</xdr:rowOff>
    </xdr:from>
    <xdr:to>
      <xdr:col>81</xdr:col>
      <xdr:colOff>101600</xdr:colOff>
      <xdr:row>57</xdr:row>
      <xdr:rowOff>71285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62412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3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19876</xdr:rowOff>
    </xdr:from>
    <xdr:to>
      <xdr:col>76</xdr:col>
      <xdr:colOff>165100</xdr:colOff>
      <xdr:row>56</xdr:row>
      <xdr:rowOff>121476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2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112603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1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81991</xdr:rowOff>
    </xdr:from>
    <xdr:to>
      <xdr:col>72</xdr:col>
      <xdr:colOff>38100</xdr:colOff>
      <xdr:row>57</xdr:row>
      <xdr:rowOff>12141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8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3268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7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126619</xdr:rowOff>
    </xdr:from>
    <xdr:to>
      <xdr:col>67</xdr:col>
      <xdr:colOff>101600</xdr:colOff>
      <xdr:row>56</xdr:row>
      <xdr:rowOff>56769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5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73296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3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95562</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3125762"/>
          <a:ext cx="1269" cy="46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42238</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90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76</xdr:row>
      <xdr:rowOff>95562</xdr:rowOff>
    </xdr:from>
    <xdr:to>
      <xdr:col>86</xdr:col>
      <xdr:colOff>25400</xdr:colOff>
      <xdr:row>76</xdr:row>
      <xdr:rowOff>95562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1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20389</xdr:rowOff>
    </xdr:from>
    <xdr:to>
      <xdr:col>85</xdr:col>
      <xdr:colOff>127000</xdr:colOff>
      <xdr:row>79</xdr:row>
      <xdr:rowOff>35877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64939"/>
          <a:ext cx="838200" cy="1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82478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4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59601</xdr:rowOff>
    </xdr:from>
    <xdr:to>
      <xdr:col>85</xdr:col>
      <xdr:colOff>177800</xdr:colOff>
      <xdr:row>78</xdr:row>
      <xdr:rowOff>161201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89103</xdr:rowOff>
    </xdr:from>
    <xdr:to>
      <xdr:col>81</xdr:col>
      <xdr:colOff>50800</xdr:colOff>
      <xdr:row>79</xdr:row>
      <xdr:rowOff>35877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462203"/>
          <a:ext cx="889000" cy="1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55144</xdr:rowOff>
    </xdr:from>
    <xdr:to>
      <xdr:col>81</xdr:col>
      <xdr:colOff>101600</xdr:colOff>
      <xdr:row>78</xdr:row>
      <xdr:rowOff>156744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1821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0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58699</xdr:rowOff>
    </xdr:from>
    <xdr:to>
      <xdr:col>76</xdr:col>
      <xdr:colOff>114300</xdr:colOff>
      <xdr:row>78</xdr:row>
      <xdr:rowOff>89103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088899"/>
          <a:ext cx="889000" cy="37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68402</xdr:rowOff>
    </xdr:from>
    <xdr:to>
      <xdr:col>76</xdr:col>
      <xdr:colOff>165100</xdr:colOff>
      <xdr:row>78</xdr:row>
      <xdr:rowOff>170002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41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161129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3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143396</xdr:rowOff>
    </xdr:from>
    <xdr:to>
      <xdr:col>71</xdr:col>
      <xdr:colOff>177800</xdr:colOff>
      <xdr:row>76</xdr:row>
      <xdr:rowOff>58699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2144896"/>
          <a:ext cx="889000" cy="94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66021</xdr:rowOff>
    </xdr:from>
    <xdr:to>
      <xdr:col>72</xdr:col>
      <xdr:colOff>38100</xdr:colOff>
      <xdr:row>78</xdr:row>
      <xdr:rowOff>167621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3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158748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5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135496</xdr:rowOff>
    </xdr:from>
    <xdr:to>
      <xdr:col>67</xdr:col>
      <xdr:colOff>101600</xdr:colOff>
      <xdr:row>77</xdr:row>
      <xdr:rowOff>65646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16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56773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25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141039</xdr:rowOff>
    </xdr:from>
    <xdr:to>
      <xdr:col>85</xdr:col>
      <xdr:colOff>177800</xdr:colOff>
      <xdr:row>79</xdr:row>
      <xdr:rowOff>71189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1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55966</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2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156527</xdr:rowOff>
    </xdr:from>
    <xdr:to>
      <xdr:col>81</xdr:col>
      <xdr:colOff>101600</xdr:colOff>
      <xdr:row>79</xdr:row>
      <xdr:rowOff>86677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2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77804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22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38303</xdr:rowOff>
    </xdr:from>
    <xdr:to>
      <xdr:col>76</xdr:col>
      <xdr:colOff>165100</xdr:colOff>
      <xdr:row>78</xdr:row>
      <xdr:rowOff>139903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1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156430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7899</xdr:rowOff>
    </xdr:from>
    <xdr:to>
      <xdr:col>72</xdr:col>
      <xdr:colOff>38100</xdr:colOff>
      <xdr:row>76</xdr:row>
      <xdr:rowOff>109499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03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126027</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281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92596</xdr:rowOff>
    </xdr:from>
    <xdr:to>
      <xdr:col>67</xdr:col>
      <xdr:colOff>101600</xdr:colOff>
      <xdr:row>71</xdr:row>
      <xdr:rowOff>22746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209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39273</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186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163207</xdr:rowOff>
    </xdr:from>
    <xdr:to>
      <xdr:col>85</xdr:col>
      <xdr:colOff>127000</xdr:colOff>
      <xdr:row>95</xdr:row>
      <xdr:rowOff>12064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279507"/>
          <a:ext cx="8382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65943</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35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128575</xdr:rowOff>
    </xdr:from>
    <xdr:to>
      <xdr:col>81</xdr:col>
      <xdr:colOff>50800</xdr:colOff>
      <xdr:row>94</xdr:row>
      <xdr:rowOff>163207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244875"/>
          <a:ext cx="8890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73968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5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128575</xdr:rowOff>
    </xdr:from>
    <xdr:to>
      <xdr:col>76</xdr:col>
      <xdr:colOff>114300</xdr:colOff>
      <xdr:row>94</xdr:row>
      <xdr:rowOff>139001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244875"/>
          <a:ext cx="889000" cy="1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94784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55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139001</xdr:rowOff>
    </xdr:from>
    <xdr:to>
      <xdr:col>71</xdr:col>
      <xdr:colOff>177800</xdr:colOff>
      <xdr:row>95</xdr:row>
      <xdr:rowOff>78600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255301"/>
          <a:ext cx="889000" cy="1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102303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59617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5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132714</xdr:rowOff>
    </xdr:from>
    <xdr:to>
      <xdr:col>85</xdr:col>
      <xdr:colOff>177800</xdr:colOff>
      <xdr:row>95</xdr:row>
      <xdr:rowOff>62864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24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155591</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10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112407</xdr:rowOff>
    </xdr:from>
    <xdr:to>
      <xdr:col>81</xdr:col>
      <xdr:colOff>101600</xdr:colOff>
      <xdr:row>95</xdr:row>
      <xdr:rowOff>42557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22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59084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0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77775</xdr:rowOff>
    </xdr:from>
    <xdr:to>
      <xdr:col>76</xdr:col>
      <xdr:colOff>165100</xdr:colOff>
      <xdr:row>95</xdr:row>
      <xdr:rowOff>7925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1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24452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96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88201</xdr:rowOff>
    </xdr:from>
    <xdr:to>
      <xdr:col>72</xdr:col>
      <xdr:colOff>38100</xdr:colOff>
      <xdr:row>95</xdr:row>
      <xdr:rowOff>18351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20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34878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97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27800</xdr:rowOff>
    </xdr:from>
    <xdr:to>
      <xdr:col>67</xdr:col>
      <xdr:colOff>101600</xdr:colOff>
      <xdr:row>95</xdr:row>
      <xdr:rowOff>129400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145927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0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を類似団体平均と比較すると、総務費、民生費、労働費、土木費、教育費、災害復旧費、諸支出金は下回っており、議会費、衛生費、農林水産業費、商工費、消防費、公債費は上回っている。</a:t>
          </a:r>
        </a:p>
        <a:p>
          <a:r>
            <a:rPr kumimoji="1" lang="ja-JP" altLang="en-US" sz="1300">
              <a:latin typeface="ＭＳ Ｐゴシック" panose="020B0600070205080204" pitchFamily="50" charset="-128"/>
              <a:ea typeface="ＭＳ Ｐゴシック" panose="020B0600070205080204" pitchFamily="50" charset="-128"/>
            </a:rPr>
            <a:t>　農林水産業費や商工費は、復興関連事業など、衛生費は塵芥処理施設事業によりコストが大きくなっている。また、公債費は合併特例事業債の償還などによりコストが大きくなっている。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財政調整基金残高に係る標準財政規模比について、令和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年度決算においては、昨年度より財政調整基金の取り崩しが多かったため、</a:t>
          </a:r>
          <a:r>
            <a:rPr kumimoji="1" lang="en-US" altLang="ja-JP" sz="1400">
              <a:latin typeface="ＭＳ ゴシック" pitchFamily="49" charset="-128"/>
              <a:ea typeface="ＭＳ ゴシック" pitchFamily="49" charset="-128"/>
            </a:rPr>
            <a:t>26.26</a:t>
          </a:r>
          <a:r>
            <a:rPr kumimoji="1" lang="ja-JP" altLang="en-US" sz="1400">
              <a:latin typeface="ＭＳ ゴシック" pitchFamily="49" charset="-128"/>
              <a:ea typeface="ＭＳ ゴシック" pitchFamily="49" charset="-128"/>
            </a:rPr>
            <a:t>％に比率は下降している。</a:t>
          </a:r>
        </a:p>
        <a:p>
          <a:r>
            <a:rPr kumimoji="1" lang="ja-JP" altLang="en-US" sz="1400">
              <a:latin typeface="ＭＳ ゴシック" pitchFamily="49" charset="-128"/>
              <a:ea typeface="ＭＳ ゴシック" pitchFamily="49" charset="-128"/>
            </a:rPr>
            <a:t>　また、実質収支については継続的に黒字を維持しており、実質収支額に係る標準財政規模比については、令和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年度決算において、</a:t>
          </a:r>
          <a:r>
            <a:rPr kumimoji="1" lang="en-US" altLang="ja-JP" sz="1400">
              <a:latin typeface="ＭＳ ゴシック" pitchFamily="49" charset="-128"/>
              <a:ea typeface="ＭＳ ゴシック" pitchFamily="49" charset="-128"/>
            </a:rPr>
            <a:t>7.03</a:t>
          </a:r>
          <a:r>
            <a:rPr kumimoji="1" lang="ja-JP" altLang="en-US" sz="14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一般会計、特別会計、企業会計とも黒字を維持しており、標準財政規模比では、一般会計、介護保険特別会計を除いて昨年度よりも増加し、全体の黒字額も増加している。</a:t>
          </a:r>
        </a:p>
        <a:p>
          <a:r>
            <a:rPr kumimoji="1" lang="ja-JP" altLang="en-US" sz="1400">
              <a:latin typeface="ＭＳ ゴシック" pitchFamily="49" charset="-128"/>
              <a:ea typeface="ＭＳ ゴシック" pitchFamily="49" charset="-128"/>
            </a:rPr>
            <a:t>　各特別会計においては歳入確保のための事業を展開し、各企業会計においては引き続き適正な料金体系を維持しつつ、それぞれ歳出を抑制することで、黒字額の確保に努めたい。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27526283</v>
      </c>
      <c r="BO4" s="449"/>
      <c r="BP4" s="449"/>
      <c r="BQ4" s="449"/>
      <c r="BR4" s="449"/>
      <c r="BS4" s="449"/>
      <c r="BT4" s="449"/>
      <c r="BU4" s="450"/>
      <c r="BV4" s="448">
        <v>29968246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v>
      </c>
      <c r="CU4" s="589"/>
      <c r="CV4" s="589"/>
      <c r="CW4" s="589"/>
      <c r="CX4" s="589"/>
      <c r="CY4" s="589"/>
      <c r="CZ4" s="589"/>
      <c r="DA4" s="590"/>
      <c r="DB4" s="588">
        <v>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26342803</v>
      </c>
      <c r="BO5" s="420"/>
      <c r="BP5" s="420"/>
      <c r="BQ5" s="420"/>
      <c r="BR5" s="420"/>
      <c r="BS5" s="420"/>
      <c r="BT5" s="420"/>
      <c r="BU5" s="421"/>
      <c r="BV5" s="419">
        <v>28623971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89.4</v>
      </c>
      <c r="CU5" s="417"/>
      <c r="CV5" s="417"/>
      <c r="CW5" s="417"/>
      <c r="CX5" s="417"/>
      <c r="CY5" s="417"/>
      <c r="CZ5" s="417"/>
      <c r="DA5" s="418"/>
      <c r="DB5" s="416">
        <v>89.7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1183480</v>
      </c>
      <c r="BO6" s="420"/>
      <c r="BP6" s="420"/>
      <c r="BQ6" s="420"/>
      <c r="BR6" s="420"/>
      <c r="BS6" s="420"/>
      <c r="BT6" s="420"/>
      <c r="BU6" s="421"/>
      <c r="BV6" s="419">
        <v>1344275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89.6</v>
      </c>
      <c r="CU6" s="563"/>
      <c r="CV6" s="563"/>
      <c r="CW6" s="563"/>
      <c r="CX6" s="563"/>
      <c r="CY6" s="563"/>
      <c r="CZ6" s="563"/>
      <c r="DA6" s="564"/>
      <c r="DB6" s="562">
        <v>90.2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217473</v>
      </c>
      <c r="BO7" s="420"/>
      <c r="BP7" s="420"/>
      <c r="BQ7" s="420"/>
      <c r="BR7" s="420"/>
      <c r="BS7" s="420"/>
      <c r="BT7" s="420"/>
      <c r="BU7" s="421"/>
      <c r="BV7" s="419">
        <v>262067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13747838</v>
      </c>
      <c r="CU7" s="420"/>
      <c r="CV7" s="420"/>
      <c r="CW7" s="420"/>
      <c r="CX7" s="420"/>
      <c r="CY7" s="420"/>
      <c r="CZ7" s="420"/>
      <c r="DA7" s="421"/>
      <c r="DB7" s="419">
        <v>13505047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966007</v>
      </c>
      <c r="BO8" s="420"/>
      <c r="BP8" s="420"/>
      <c r="BQ8" s="420"/>
      <c r="BR8" s="420"/>
      <c r="BS8" s="420"/>
      <c r="BT8" s="420"/>
      <c r="BU8" s="421"/>
      <c r="BV8" s="419">
        <v>1082208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0.35</v>
      </c>
      <c r="CU8" s="523"/>
      <c r="CV8" s="523"/>
      <c r="CW8" s="523"/>
      <c r="CX8" s="523"/>
      <c r="CY8" s="523"/>
      <c r="CZ8" s="523"/>
      <c r="DA8" s="524"/>
      <c r="DB8" s="522">
        <v>0.35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35169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-116201</v>
      </c>
      <c r="BO9" s="420"/>
      <c r="BP9" s="420"/>
      <c r="BQ9" s="420"/>
      <c r="BR9" s="420"/>
      <c r="BS9" s="420"/>
      <c r="BT9" s="420"/>
      <c r="BU9" s="421"/>
      <c r="BV9" s="419">
        <v>-125595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16.399999999999999</v>
      </c>
      <c r="CU9" s="417"/>
      <c r="CV9" s="417"/>
      <c r="CW9" s="417"/>
      <c r="CX9" s="417"/>
      <c r="CY9" s="417"/>
      <c r="CZ9" s="417"/>
      <c r="DA9" s="418"/>
      <c r="DB9" s="416">
        <v>17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38503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12162</v>
      </c>
      <c r="BO10" s="420"/>
      <c r="BP10" s="420"/>
      <c r="BQ10" s="420"/>
      <c r="BR10" s="420"/>
      <c r="BS10" s="420"/>
      <c r="BT10" s="420"/>
      <c r="BU10" s="421"/>
      <c r="BV10" s="419">
        <v>48187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32982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115161</v>
      </c>
      <c r="BO12" s="420"/>
      <c r="BP12" s="420"/>
      <c r="BQ12" s="420"/>
      <c r="BR12" s="420"/>
      <c r="BS12" s="420"/>
      <c r="BT12" s="420"/>
      <c r="BU12" s="421"/>
      <c r="BV12" s="419">
        <v>254389</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32581</v>
      </c>
      <c r="S13" s="507"/>
      <c r="T13" s="507"/>
      <c r="U13" s="507"/>
      <c r="V13" s="508"/>
      <c r="W13" s="509" t="s">
        <v>131</v>
      </c>
      <c r="X13" s="405"/>
      <c r="Y13" s="405"/>
      <c r="Z13" s="405"/>
      <c r="AA13" s="405"/>
      <c r="AB13" s="406"/>
      <c r="AC13" s="372">
        <v>2437</v>
      </c>
      <c r="AD13" s="373"/>
      <c r="AE13" s="373"/>
      <c r="AF13" s="373"/>
      <c r="AG13" s="374"/>
      <c r="AH13" s="372">
        <v>2616</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-219200</v>
      </c>
      <c r="BO13" s="420"/>
      <c r="BP13" s="420"/>
      <c r="BQ13" s="420"/>
      <c r="BR13" s="420"/>
      <c r="BS13" s="420"/>
      <c r="BT13" s="420"/>
      <c r="BU13" s="421"/>
      <c r="BV13" s="419">
        <v>-331797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8.8000000000000007</v>
      </c>
      <c r="CU13" s="417"/>
      <c r="CV13" s="417"/>
      <c r="CW13" s="417"/>
      <c r="CX13" s="417"/>
      <c r="CY13" s="417"/>
      <c r="CZ13" s="417"/>
      <c r="DA13" s="418"/>
      <c r="DB13" s="416">
        <v>8.8000000000000007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33600</v>
      </c>
      <c r="S14" s="507"/>
      <c r="T14" s="507"/>
      <c r="U14" s="507"/>
      <c r="V14" s="508"/>
      <c r="W14" s="510"/>
      <c r="X14" s="408"/>
      <c r="Y14" s="408"/>
      <c r="Z14" s="408"/>
      <c r="AA14" s="408"/>
      <c r="AB14" s="409"/>
      <c r="AC14" s="499">
        <v>13.5</v>
      </c>
      <c r="AD14" s="500"/>
      <c r="AE14" s="500"/>
      <c r="AF14" s="500"/>
      <c r="AG14" s="501"/>
      <c r="AH14" s="499">
        <v>13.2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33257</v>
      </c>
      <c r="S15" s="507"/>
      <c r="T15" s="507"/>
      <c r="U15" s="507"/>
      <c r="V15" s="508"/>
      <c r="W15" s="509" t="s">
        <v>137</v>
      </c>
      <c r="X15" s="405"/>
      <c r="Y15" s="405"/>
      <c r="Z15" s="405"/>
      <c r="AA15" s="405"/>
      <c r="AB15" s="406"/>
      <c r="AC15" s="372">
        <v>6872</v>
      </c>
      <c r="AD15" s="373"/>
      <c r="AE15" s="373"/>
      <c r="AF15" s="373"/>
      <c r="AG15" s="374"/>
      <c r="AH15" s="372">
        <v>7659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4429244</v>
      </c>
      <c r="BO15" s="449"/>
      <c r="BP15" s="449"/>
      <c r="BQ15" s="449"/>
      <c r="BR15" s="449"/>
      <c r="BS15" s="449"/>
      <c r="BT15" s="449"/>
      <c r="BU15" s="450"/>
      <c r="BV15" s="448">
        <v>4332763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38.1</v>
      </c>
      <c r="AD16" s="500"/>
      <c r="AE16" s="500"/>
      <c r="AF16" s="500"/>
      <c r="AG16" s="501"/>
      <c r="AH16" s="499">
        <v>38.5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12621734</v>
      </c>
      <c r="BO16" s="420"/>
      <c r="BP16" s="420"/>
      <c r="BQ16" s="420"/>
      <c r="BR16" s="420"/>
      <c r="BS16" s="420"/>
      <c r="BT16" s="420"/>
      <c r="BU16" s="421"/>
      <c r="BV16" s="419">
        <v>12344256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8748</v>
      </c>
      <c r="AD17" s="373"/>
      <c r="AE17" s="373"/>
      <c r="AF17" s="373"/>
      <c r="AG17" s="374"/>
      <c r="AH17" s="372">
        <v>9603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5521353</v>
      </c>
      <c r="BO17" s="420"/>
      <c r="BP17" s="420"/>
      <c r="BQ17" s="420"/>
      <c r="BR17" s="420"/>
      <c r="BS17" s="420"/>
      <c r="BT17" s="420"/>
      <c r="BU17" s="421"/>
      <c r="BV17" s="419">
        <v>5391897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458.33</v>
      </c>
      <c r="M18" s="472"/>
      <c r="N18" s="472"/>
      <c r="O18" s="472"/>
      <c r="P18" s="472"/>
      <c r="Q18" s="472"/>
      <c r="R18" s="473"/>
      <c r="S18" s="473"/>
      <c r="T18" s="473"/>
      <c r="U18" s="473"/>
      <c r="V18" s="474"/>
      <c r="W18" s="490"/>
      <c r="X18" s="491"/>
      <c r="Y18" s="491"/>
      <c r="Z18" s="491"/>
      <c r="AA18" s="491"/>
      <c r="AB18" s="515"/>
      <c r="AC18" s="389">
        <v>48.4</v>
      </c>
      <c r="AD18" s="390"/>
      <c r="AE18" s="390"/>
      <c r="AF18" s="390"/>
      <c r="AG18" s="475"/>
      <c r="AH18" s="389">
        <v>48.3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12314845</v>
      </c>
      <c r="BO18" s="420"/>
      <c r="BP18" s="420"/>
      <c r="BQ18" s="420"/>
      <c r="BR18" s="420"/>
      <c r="BS18" s="420"/>
      <c r="BT18" s="420"/>
      <c r="BU18" s="421"/>
      <c r="BV18" s="419">
        <v>12050849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77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17156011</v>
      </c>
      <c r="BO19" s="420"/>
      <c r="BP19" s="420"/>
      <c r="BQ19" s="420"/>
      <c r="BR19" s="420"/>
      <c r="BS19" s="420"/>
      <c r="BT19" s="420"/>
      <c r="BU19" s="421"/>
      <c r="BV19" s="419">
        <v>17123767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12159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17135179</v>
      </c>
      <c r="BO22" s="449"/>
      <c r="BP22" s="449"/>
      <c r="BQ22" s="449"/>
      <c r="BR22" s="449"/>
      <c r="BS22" s="449"/>
      <c r="BT22" s="449"/>
      <c r="BU22" s="450"/>
      <c r="BV22" s="448">
        <v>17732342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9487644</v>
      </c>
      <c r="BO23" s="420"/>
      <c r="BP23" s="420"/>
      <c r="BQ23" s="420"/>
      <c r="BR23" s="420"/>
      <c r="BS23" s="420"/>
      <c r="BT23" s="420"/>
      <c r="BU23" s="421"/>
      <c r="BV23" s="419">
        <v>10313124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9200</v>
      </c>
      <c r="R24" s="373"/>
      <c r="S24" s="373"/>
      <c r="T24" s="373"/>
      <c r="U24" s="373"/>
      <c r="V24" s="374"/>
      <c r="W24" s="462"/>
      <c r="X24" s="399"/>
      <c r="Y24" s="400"/>
      <c r="Z24" s="375" t="s">
        <v>162</v>
      </c>
      <c r="AA24" s="376"/>
      <c r="AB24" s="376"/>
      <c r="AC24" s="376"/>
      <c r="AD24" s="376"/>
      <c r="AE24" s="376"/>
      <c r="AF24" s="376"/>
      <c r="AG24" s="377"/>
      <c r="AH24" s="372">
        <v>311</v>
      </c>
      <c r="AI24" s="373"/>
      <c r="AJ24" s="373"/>
      <c r="AK24" s="373"/>
      <c r="AL24" s="374"/>
      <c r="AM24" s="372">
        <v>954148</v>
      </c>
      <c r="AN24" s="373"/>
      <c r="AO24" s="373"/>
      <c r="AP24" s="373"/>
      <c r="AQ24" s="373"/>
      <c r="AR24" s="374"/>
      <c r="AS24" s="372">
        <v>3068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12519216</v>
      </c>
      <c r="BO24" s="420"/>
      <c r="BP24" s="420"/>
      <c r="BQ24" s="420"/>
      <c r="BR24" s="420"/>
      <c r="BS24" s="420"/>
      <c r="BT24" s="420"/>
      <c r="BU24" s="421"/>
      <c r="BV24" s="419">
        <v>12534049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7280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2606087</v>
      </c>
      <c r="BO25" s="449"/>
      <c r="BP25" s="449"/>
      <c r="BQ25" s="449"/>
      <c r="BR25" s="449"/>
      <c r="BS25" s="449"/>
      <c r="BT25" s="449"/>
      <c r="BU25" s="450"/>
      <c r="BV25" s="448">
        <v>2779142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6870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11472</v>
      </c>
      <c r="AN26" s="373"/>
      <c r="AO26" s="373"/>
      <c r="AP26" s="373"/>
      <c r="AQ26" s="373"/>
      <c r="AR26" s="374"/>
      <c r="AS26" s="372">
        <v>2868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4200</v>
      </c>
      <c r="R27" s="373"/>
      <c r="S27" s="373"/>
      <c r="T27" s="373"/>
      <c r="U27" s="373"/>
      <c r="V27" s="374"/>
      <c r="W27" s="462"/>
      <c r="X27" s="399"/>
      <c r="Y27" s="400"/>
      <c r="Z27" s="375" t="s">
        <v>171</v>
      </c>
      <c r="AA27" s="376"/>
      <c r="AB27" s="376"/>
      <c r="AC27" s="376"/>
      <c r="AD27" s="376"/>
      <c r="AE27" s="376"/>
      <c r="AF27" s="376"/>
      <c r="AG27" s="377"/>
      <c r="AH27" s="372">
        <v>14</v>
      </c>
      <c r="AI27" s="373"/>
      <c r="AJ27" s="373"/>
      <c r="AK27" s="373"/>
      <c r="AL27" s="374"/>
      <c r="AM27" s="372">
        <v>46052</v>
      </c>
      <c r="AN27" s="373"/>
      <c r="AO27" s="373"/>
      <c r="AP27" s="373"/>
      <c r="AQ27" s="373"/>
      <c r="AR27" s="374"/>
      <c r="AS27" s="372">
        <v>3289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3690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3610241</v>
      </c>
      <c r="BO28" s="449"/>
      <c r="BP28" s="449"/>
      <c r="BQ28" s="449"/>
      <c r="BR28" s="449"/>
      <c r="BS28" s="449"/>
      <c r="BT28" s="449"/>
      <c r="BU28" s="450"/>
      <c r="BV28" s="448">
        <v>3713240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16</v>
      </c>
      <c r="M29" s="373"/>
      <c r="N29" s="373"/>
      <c r="O29" s="373"/>
      <c r="P29" s="374"/>
      <c r="Q29" s="372">
        <v>3500</v>
      </c>
      <c r="R29" s="373"/>
      <c r="S29" s="373"/>
      <c r="T29" s="373"/>
      <c r="U29" s="373"/>
      <c r="V29" s="374"/>
      <c r="W29" s="463"/>
      <c r="X29" s="464"/>
      <c r="Y29" s="465"/>
      <c r="Z29" s="375" t="s">
        <v>177</v>
      </c>
      <c r="AA29" s="376"/>
      <c r="AB29" s="376"/>
      <c r="AC29" s="376"/>
      <c r="AD29" s="376"/>
      <c r="AE29" s="376"/>
      <c r="AF29" s="376"/>
      <c r="AG29" s="377"/>
      <c r="AH29" s="372">
        <v>325</v>
      </c>
      <c r="AI29" s="373"/>
      <c r="AJ29" s="373"/>
      <c r="AK29" s="373"/>
      <c r="AL29" s="374"/>
      <c r="AM29" s="372">
        <v>1000200</v>
      </c>
      <c r="AN29" s="373"/>
      <c r="AO29" s="373"/>
      <c r="AP29" s="373"/>
      <c r="AQ29" s="373"/>
      <c r="AR29" s="374"/>
      <c r="AS29" s="372">
        <v>3078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2148870</v>
      </c>
      <c r="BO29" s="420"/>
      <c r="BP29" s="420"/>
      <c r="BQ29" s="420"/>
      <c r="BR29" s="420"/>
      <c r="BS29" s="420"/>
      <c r="BT29" s="420"/>
      <c r="BU29" s="421"/>
      <c r="BV29" s="419">
        <v>2223741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4633355</v>
      </c>
      <c r="BO30" s="454"/>
      <c r="BP30" s="454"/>
      <c r="BQ30" s="454"/>
      <c r="BR30" s="454"/>
      <c r="BS30" s="454"/>
      <c r="BT30" s="454"/>
      <c r="BU30" s="455"/>
      <c r="BV30" s="453">
        <v>4879417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福島県市町村総合事務組合一般会計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滝根観光振興公社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診療所事業特別会計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福島県市町村総合事務組合消防補償等特別会計</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常葉振興公社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福島県市町村総合事務組合消防賞じゅつ金特別会計</v>
      </c>
      <c r="BZ36" s="368"/>
      <c r="CA36" s="368"/>
      <c r="CB36" s="368"/>
      <c r="CC36" s="368"/>
      <c r="CD36" s="368"/>
      <c r="CE36" s="368"/>
      <c r="CF36" s="368"/>
      <c r="CG36" s="368"/>
      <c r="CH36" s="368"/>
      <c r="CI36" s="368"/>
      <c r="CJ36" s="368"/>
      <c r="CK36" s="368"/>
      <c r="CL36" s="368"/>
      <c r="CM36" s="368"/>
      <c r="CN36" s="169"/>
      <c r="CO36" s="367">
        <f t="shared" si="3"/>
        <v>21</v>
      </c>
      <c r="CP36" s="367"/>
      <c r="CQ36" s="368" t="str">
        <f>IF('各会計、関係団体の財政状況及び健全化判断比率'!BS9="","",'各会計、関係団体の財政状況及び健全化判断比率'!BS9)</f>
        <v>ハム工房都路</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福島県市町村総合事務組合非常勤職員公務災害補償特別会計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福島県市町村総合事務組合自治会館管理特別会計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福島県後期高齢者医療広域連合一般会計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福島県後期高齢者医療広域連合後期高齢者医療特別会計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公立小野町地方綜合病院企業団</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郡山地方広域消防組合一般会計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福島県市民交通災害共済組合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1IbD5D/jDd2nl+vlABB+l8nrgtQ+FSkqw5VjORqnel/D6CeozJ3qL6jlkFsbQfswt2z/AGC30kU+Y7Eu9pILYQ==" saltValue="7u+PYWSphxlAV+Kja5cr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v>7.37</v>
      </c>
      <c r="G34" s="33">
        <v>7.67</v>
      </c>
      <c r="H34" s="33">
        <v>8.92</v>
      </c>
      <c r="I34" s="33">
        <v>8.01</v>
      </c>
      <c r="J34" s="34">
        <v>7.02</v>
      </c>
      <c r="K34" s="22"/>
      <c r="L34" s="22"/>
      <c r="M34" s="22"/>
      <c r="N34" s="22"/>
      <c r="O34" s="22"/>
      <c r="P34" s="22"/>
    </row>
    <row r="35" spans="1:16" ht="39" customHeight="1" x14ac:dyDescent="0.15">
      <c r="A35" s="22"/>
      <c r="B35" s="35"/>
      <c r="C35" s="1145" t="s">
        <v>534</v>
      </c>
      <c r="D35" s="1146"/>
      <c r="E35" s="1147"/>
      <c r="F35" s="36">
        <v>4.13</v>
      </c>
      <c r="G35" s="37">
        <v>4.13</v>
      </c>
      <c r="H35" s="37">
        <v>4.3</v>
      </c>
      <c r="I35" s="37">
        <v>4.49</v>
      </c>
      <c r="J35" s="38">
        <v>4.53</v>
      </c>
      <c r="K35" s="22"/>
      <c r="L35" s="22"/>
      <c r="M35" s="22"/>
      <c r="N35" s="22"/>
      <c r="O35" s="22"/>
      <c r="P35" s="22"/>
    </row>
    <row r="36" spans="1:16" ht="39" customHeight="1" x14ac:dyDescent="0.15">
      <c r="A36" s="22"/>
      <c r="B36" s="35"/>
      <c r="C36" s="1145" t="s">
        <v>535</v>
      </c>
      <c r="D36" s="1146"/>
      <c r="E36" s="1147"/>
      <c r="F36" s="36">
        <v>0.54</v>
      </c>
      <c r="G36" s="37">
        <v>0.78</v>
      </c>
      <c r="H36" s="37">
        <v>1.0900000000000001</v>
      </c>
      <c r="I36" s="37">
        <v>1.31</v>
      </c>
      <c r="J36" s="38">
        <v>1.45</v>
      </c>
      <c r="K36" s="22"/>
      <c r="L36" s="22"/>
      <c r="M36" s="22"/>
      <c r="N36" s="22"/>
      <c r="O36" s="22"/>
      <c r="P36" s="22"/>
    </row>
    <row r="37" spans="1:16" ht="39" customHeight="1" x14ac:dyDescent="0.15">
      <c r="A37" s="22"/>
      <c r="B37" s="35"/>
      <c r="C37" s="1145" t="s">
        <v>536</v>
      </c>
      <c r="D37" s="1146"/>
      <c r="E37" s="1147"/>
      <c r="F37" s="36">
        <v>0.9</v>
      </c>
      <c r="G37" s="37">
        <v>0.42</v>
      </c>
      <c r="H37" s="37">
        <v>1.3</v>
      </c>
      <c r="I37" s="37">
        <v>1.49</v>
      </c>
      <c r="J37" s="38">
        <v>1.27</v>
      </c>
      <c r="K37" s="22"/>
      <c r="L37" s="22"/>
      <c r="M37" s="22"/>
      <c r="N37" s="22"/>
      <c r="O37" s="22"/>
      <c r="P37" s="22"/>
    </row>
    <row r="38" spans="1:16" ht="39" customHeight="1" x14ac:dyDescent="0.15">
      <c r="A38" s="22"/>
      <c r="B38" s="35"/>
      <c r="C38" s="1145" t="s">
        <v>537</v>
      </c>
      <c r="D38" s="1146"/>
      <c r="E38" s="1147"/>
      <c r="F38" s="36">
        <v>0.82</v>
      </c>
      <c r="G38" s="37">
        <v>0.45</v>
      </c>
      <c r="H38" s="37">
        <v>0.39</v>
      </c>
      <c r="I38" s="37">
        <v>0.62</v>
      </c>
      <c r="J38" s="38">
        <v>0.94</v>
      </c>
      <c r="K38" s="22"/>
      <c r="L38" s="22"/>
      <c r="M38" s="22"/>
      <c r="N38" s="22"/>
      <c r="O38" s="22"/>
      <c r="P38" s="22"/>
    </row>
    <row r="39" spans="1:16" ht="39" customHeight="1" x14ac:dyDescent="0.15">
      <c r="A39" s="22"/>
      <c r="B39" s="35"/>
      <c r="C39" s="1145" t="s">
        <v>538</v>
      </c>
      <c r="D39" s="1146"/>
      <c r="E39" s="1147"/>
      <c r="F39" s="36">
        <v>0</v>
      </c>
      <c r="G39" s="37">
        <v>0</v>
      </c>
      <c r="H39" s="37">
        <v>0.02</v>
      </c>
      <c r="I39" s="37">
        <v>0</v>
      </c>
      <c r="J39" s="38">
        <v>0.03</v>
      </c>
      <c r="K39" s="22"/>
      <c r="L39" s="22"/>
      <c r="M39" s="22"/>
      <c r="N39" s="22"/>
      <c r="O39" s="22"/>
      <c r="P39" s="22"/>
    </row>
    <row r="40" spans="1:16" ht="39" customHeight="1" x14ac:dyDescent="0.15">
      <c r="A40" s="22"/>
      <c r="B40" s="35"/>
      <c r="C40" s="1145" t="s">
        <v>539</v>
      </c>
      <c r="D40" s="1146"/>
      <c r="E40" s="1147"/>
      <c r="F40" s="36">
        <v>0.09</v>
      </c>
      <c r="G40" s="37">
        <v>0.01</v>
      </c>
      <c r="H40" s="37">
        <v>0.01</v>
      </c>
      <c r="I40" s="37">
        <v>0</v>
      </c>
      <c r="J40" s="38">
        <v>0</v>
      </c>
      <c r="K40" s="22"/>
      <c r="L40" s="22"/>
      <c r="M40" s="22"/>
      <c r="N40" s="22"/>
      <c r="O40" s="22"/>
      <c r="P40" s="22"/>
    </row>
    <row r="41" spans="1:16" ht="39" customHeight="1" x14ac:dyDescent="0.15">
      <c r="A41" s="22"/>
      <c r="B41" s="35"/>
      <c r="C41" s="1145" t="s">
        <v>540</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542</v>
      </c>
      <c r="D43" s="1149"/>
      <c r="E43" s="1150"/>
      <c r="F43" s="41">
        <v>0.3</v>
      </c>
      <c r="G43" s="42">
        <v>0.25</v>
      </c>
      <c r="H43" s="42">
        <v>0.34</v>
      </c>
      <c r="I43" s="42">
        <v>0.54</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7BFTZ6Bk7rV4Z8f1GoklVM+lrIUGngEaGtNzBDIz9/3V9VqLJXsIRMKzopkbK9oHqLWScO2i3pZ+6K4Vytm7A==" saltValue="ItzSj/mqTeMFR3g0mJzd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2899</v>
      </c>
      <c r="L45" s="60">
        <v>3147</v>
      </c>
      <c r="M45" s="60">
        <v>3114</v>
      </c>
      <c r="N45" s="60">
        <v>2962</v>
      </c>
      <c r="O45" s="61">
        <v>2854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393</v>
      </c>
      <c r="L48" s="64">
        <v>401</v>
      </c>
      <c r="M48" s="64">
        <v>419</v>
      </c>
      <c r="N48" s="64">
        <v>416</v>
      </c>
      <c r="O48" s="65">
        <v>410</v>
      </c>
      <c r="P48" s="48"/>
      <c r="Q48" s="48"/>
      <c r="R48" s="48"/>
      <c r="S48" s="48"/>
      <c r="T48" s="48"/>
      <c r="U48" s="48"/>
    </row>
    <row r="49" spans="1:21" ht="30.75" customHeight="1" x14ac:dyDescent="0.15">
      <c r="A49" s="48"/>
      <c r="B49" s="1178"/>
      <c r="C49" s="1179"/>
      <c r="D49" s="62"/>
      <c r="E49" s="1155" t="s">
        <v>14</v>
      </c>
      <c r="F49" s="1155"/>
      <c r="G49" s="1155"/>
      <c r="H49" s="1155"/>
      <c r="I49" s="1155"/>
      <c r="J49" s="1156"/>
      <c r="K49" s="63">
        <v>172</v>
      </c>
      <c r="L49" s="64">
        <v>95</v>
      </c>
      <c r="M49" s="64">
        <v>72</v>
      </c>
      <c r="N49" s="64">
        <v>66</v>
      </c>
      <c r="O49" s="65">
        <v>62</v>
      </c>
      <c r="P49" s="48"/>
      <c r="Q49" s="48"/>
      <c r="R49" s="48"/>
      <c r="S49" s="48"/>
      <c r="T49" s="48"/>
      <c r="U49" s="48"/>
    </row>
    <row r="50" spans="1:21" ht="30.75" customHeight="1" x14ac:dyDescent="0.15">
      <c r="A50" s="48"/>
      <c r="B50" s="1178"/>
      <c r="C50" s="1179"/>
      <c r="D50" s="62"/>
      <c r="E50" s="1155" t="s">
        <v>15</v>
      </c>
      <c r="F50" s="1155"/>
      <c r="G50" s="1155"/>
      <c r="H50" s="1155"/>
      <c r="I50" s="1155"/>
      <c r="J50" s="1156"/>
      <c r="K50" s="63">
        <v>2</v>
      </c>
      <c r="L50" s="64">
        <v>2</v>
      </c>
      <c r="M50" s="64">
        <v>2</v>
      </c>
      <c r="N50" s="64">
        <v>2</v>
      </c>
      <c r="O50" s="65">
        <v>1</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t="s">
        <v>487</v>
      </c>
      <c r="N51" s="64" t="s">
        <v>487</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2564</v>
      </c>
      <c r="L52" s="64">
        <v>2668</v>
      </c>
      <c r="M52" s="64">
        <v>2616</v>
      </c>
      <c r="N52" s="64">
        <v>2445</v>
      </c>
      <c r="O52" s="65">
        <v>2360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902</v>
      </c>
      <c r="L53" s="69">
        <v>977</v>
      </c>
      <c r="M53" s="69">
        <v>991</v>
      </c>
      <c r="N53" s="69">
        <v>1001</v>
      </c>
      <c r="O53" s="70">
        <v>967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o3sx5Ht3J0pAunl95Tl++1ArIfX3kDnkk+vAQCyW1mH035hJxdrutE3IbiucG8BSonCJG0yBWTEbv1jIFHP7A==" saltValue="o9kC5OJTiAnOu05SHbi0K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21179</v>
      </c>
      <c r="J41" s="344">
        <v>20082</v>
      </c>
      <c r="K41" s="344">
        <v>18460</v>
      </c>
      <c r="L41" s="344">
        <v>17732</v>
      </c>
      <c r="M41" s="345">
        <v>17135</v>
      </c>
    </row>
    <row r="42" spans="2:13" ht="27.75" customHeight="1" x14ac:dyDescent="0.15">
      <c r="B42" s="1186"/>
      <c r="C42" s="1187"/>
      <c r="D42" s="106"/>
      <c r="E42" s="1190" t="s">
        <v>32</v>
      </c>
      <c r="F42" s="1190"/>
      <c r="G42" s="1190"/>
      <c r="H42" s="1191"/>
      <c r="I42" s="346">
        <v>13</v>
      </c>
      <c r="J42" s="347">
        <v>5</v>
      </c>
      <c r="K42" s="347">
        <v>11</v>
      </c>
      <c r="L42" s="347">
        <v>9</v>
      </c>
      <c r="M42" s="348">
        <v>7</v>
      </c>
    </row>
    <row r="43" spans="2:13" ht="27.75" customHeight="1" x14ac:dyDescent="0.15">
      <c r="B43" s="1186"/>
      <c r="C43" s="1187"/>
      <c r="D43" s="106"/>
      <c r="E43" s="1190" t="s">
        <v>33</v>
      </c>
      <c r="F43" s="1190"/>
      <c r="G43" s="1190"/>
      <c r="H43" s="1191"/>
      <c r="I43" s="346">
        <v>5981</v>
      </c>
      <c r="J43" s="347">
        <v>5366</v>
      </c>
      <c r="K43" s="347">
        <v>5058</v>
      </c>
      <c r="L43" s="347">
        <v>4817</v>
      </c>
      <c r="M43" s="348">
        <v>5087</v>
      </c>
    </row>
    <row r="44" spans="2:13" ht="27.75" customHeight="1" x14ac:dyDescent="0.15">
      <c r="B44" s="1186"/>
      <c r="C44" s="1187"/>
      <c r="D44" s="106"/>
      <c r="E44" s="1190" t="s">
        <v>34</v>
      </c>
      <c r="F44" s="1190"/>
      <c r="G44" s="1190"/>
      <c r="H44" s="1191"/>
      <c r="I44" s="346">
        <v>710</v>
      </c>
      <c r="J44" s="347">
        <v>640</v>
      </c>
      <c r="K44" s="347">
        <v>643</v>
      </c>
      <c r="L44" s="347">
        <v>589</v>
      </c>
      <c r="M44" s="348">
        <v>637</v>
      </c>
    </row>
    <row r="45" spans="2:13" ht="27.75" customHeight="1" x14ac:dyDescent="0.15">
      <c r="B45" s="1186"/>
      <c r="C45" s="1187"/>
      <c r="D45" s="106"/>
      <c r="E45" s="1190" t="s">
        <v>35</v>
      </c>
      <c r="F45" s="1190"/>
      <c r="G45" s="1190"/>
      <c r="H45" s="1191"/>
      <c r="I45" s="346">
        <v>3448</v>
      </c>
      <c r="J45" s="347">
        <v>3053</v>
      </c>
      <c r="K45" s="347">
        <v>2912</v>
      </c>
      <c r="L45" s="347">
        <v>2875</v>
      </c>
      <c r="M45" s="348">
        <v>2726</v>
      </c>
    </row>
    <row r="46" spans="2:13" ht="27.75" customHeight="1" x14ac:dyDescent="0.15">
      <c r="B46" s="1186"/>
      <c r="C46" s="1187"/>
      <c r="D46" s="107"/>
      <c r="E46" s="1190" t="s">
        <v>36</v>
      </c>
      <c r="F46" s="1190"/>
      <c r="G46" s="1190"/>
      <c r="H46" s="1191"/>
      <c r="I46" s="346" t="s">
        <v>487</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8878</v>
      </c>
      <c r="J50" s="347">
        <v>10146</v>
      </c>
      <c r="K50" s="347">
        <v>10464</v>
      </c>
      <c r="L50" s="347">
        <v>10582</v>
      </c>
      <c r="M50" s="348">
        <v>10313</v>
      </c>
    </row>
    <row r="51" spans="2:13" ht="27.75" customHeight="1" x14ac:dyDescent="0.15">
      <c r="B51" s="1186"/>
      <c r="C51" s="1187"/>
      <c r="D51" s="106"/>
      <c r="E51" s="1190" t="s">
        <v>42</v>
      </c>
      <c r="F51" s="1190"/>
      <c r="G51" s="1190"/>
      <c r="H51" s="1191"/>
      <c r="I51" s="346">
        <v>408</v>
      </c>
      <c r="J51" s="347">
        <v>366</v>
      </c>
      <c r="K51" s="347">
        <v>317</v>
      </c>
      <c r="L51" s="347">
        <v>267</v>
      </c>
      <c r="M51" s="348">
        <v>206</v>
      </c>
    </row>
    <row r="52" spans="2:13" ht="27.75" customHeight="1" x14ac:dyDescent="0.15">
      <c r="B52" s="1188"/>
      <c r="C52" s="1189"/>
      <c r="D52" s="106"/>
      <c r="E52" s="1190" t="s">
        <v>43</v>
      </c>
      <c r="F52" s="1190"/>
      <c r="G52" s="1190"/>
      <c r="H52" s="1191"/>
      <c r="I52" s="346">
        <v>21869</v>
      </c>
      <c r="J52" s="347">
        <v>21451</v>
      </c>
      <c r="K52" s="347">
        <v>20038</v>
      </c>
      <c r="L52" s="347">
        <v>18110</v>
      </c>
      <c r="M52" s="348">
        <v>17430</v>
      </c>
    </row>
    <row r="53" spans="2:13" ht="27.75" customHeight="1" thickBot="1" x14ac:dyDescent="0.2">
      <c r="B53" s="1192" t="s">
        <v>19</v>
      </c>
      <c r="C53" s="1193"/>
      <c r="D53" s="110"/>
      <c r="E53" s="1194" t="s">
        <v>44</v>
      </c>
      <c r="F53" s="1194"/>
      <c r="G53" s="1194"/>
      <c r="H53" s="1195"/>
      <c r="I53" s="349">
        <v>175</v>
      </c>
      <c r="J53" s="350">
        <v>-2818</v>
      </c>
      <c r="K53" s="350">
        <v>-3734</v>
      </c>
      <c r="L53" s="350">
        <v>-2937</v>
      </c>
      <c r="M53" s="351">
        <v>-2357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0rpEEPad2YTXu0tvQjbP3K+ir5jYgoyd8p4tL4epQH38SX33+6JKw1lnqfaVaixkiQ2gtbroFCjYtQ1YW3uPxw==" saltValue="CDrC8UNPek7htNIMWC8y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3919</v>
      </c>
      <c r="G55" s="352">
        <v>3713</v>
      </c>
      <c r="H55" s="353">
        <v>3610</v>
      </c>
    </row>
    <row r="56" spans="2:8" ht="52.5" customHeight="1" x14ac:dyDescent="0.15">
      <c r="B56" s="122"/>
      <c r="C56" s="1213" t="s">
        <v>47</v>
      </c>
      <c r="D56" s="1213"/>
      <c r="E56" s="1214"/>
      <c r="F56" s="354">
        <v>1855</v>
      </c>
      <c r="G56" s="354">
        <v>2224</v>
      </c>
      <c r="H56" s="355">
        <v>2149</v>
      </c>
    </row>
    <row r="57" spans="2:8" ht="53.25" customHeight="1" x14ac:dyDescent="0.15">
      <c r="B57" s="122"/>
      <c r="C57" s="1215" t="s">
        <v>48</v>
      </c>
      <c r="D57" s="1215"/>
      <c r="E57" s="1216"/>
      <c r="F57" s="356">
        <v>7815</v>
      </c>
      <c r="G57" s="356">
        <v>4879</v>
      </c>
      <c r="H57" s="357">
        <v>4633</v>
      </c>
    </row>
    <row r="58" spans="2:8" ht="45.75" customHeight="1" x14ac:dyDescent="0.15">
      <c r="B58" s="123"/>
      <c r="C58" s="1203" t="s">
        <v>564</v>
      </c>
      <c r="D58" s="1204"/>
      <c r="E58" s="1205"/>
      <c r="F58" s="358">
        <v>2843</v>
      </c>
      <c r="G58" s="358">
        <v>2628</v>
      </c>
      <c r="H58" s="359">
        <v>2373</v>
      </c>
    </row>
    <row r="59" spans="2:8" ht="45.75" customHeight="1" x14ac:dyDescent="0.15">
      <c r="B59" s="123"/>
      <c r="C59" s="1203" t="s">
        <v>562</v>
      </c>
      <c r="D59" s="1204"/>
      <c r="E59" s="1205"/>
      <c r="F59" s="358">
        <v>3924</v>
      </c>
      <c r="G59" s="358">
        <v>816</v>
      </c>
      <c r="H59" s="359">
        <v>696</v>
      </c>
    </row>
    <row r="60" spans="2:8" ht="45.75" customHeight="1" x14ac:dyDescent="0.15">
      <c r="B60" s="123"/>
      <c r="C60" s="1203" t="s">
        <v>563</v>
      </c>
      <c r="D60" s="1204"/>
      <c r="E60" s="1205"/>
      <c r="F60" s="358">
        <v>441</v>
      </c>
      <c r="G60" s="358">
        <v>473</v>
      </c>
      <c r="H60" s="359">
        <v>453</v>
      </c>
    </row>
    <row r="61" spans="2:8" ht="45.75" customHeight="1" x14ac:dyDescent="0.15">
      <c r="B61" s="123"/>
      <c r="C61" s="1203" t="s">
        <v>565</v>
      </c>
      <c r="D61" s="1204"/>
      <c r="E61" s="1205"/>
      <c r="F61" s="358">
        <v>252</v>
      </c>
      <c r="G61" s="358">
        <v>252</v>
      </c>
      <c r="H61" s="359">
        <v>252</v>
      </c>
    </row>
    <row r="62" spans="2:8" ht="45.75" customHeight="1" thickBot="1" x14ac:dyDescent="0.2">
      <c r="B62" s="124"/>
      <c r="C62" s="1206" t="s">
        <v>566</v>
      </c>
      <c r="D62" s="1207"/>
      <c r="E62" s="1208"/>
      <c r="F62" s="360">
        <v>127</v>
      </c>
      <c r="G62" s="360">
        <v>135</v>
      </c>
      <c r="H62" s="361">
        <v>147</v>
      </c>
    </row>
    <row r="63" spans="2:8" ht="52.5" customHeight="1" thickBot="1" x14ac:dyDescent="0.2">
      <c r="B63" s="125"/>
      <c r="C63" s="1209" t="s">
        <v>49</v>
      </c>
      <c r="D63" s="1209"/>
      <c r="E63" s="1210"/>
      <c r="F63" s="362">
        <v>13589</v>
      </c>
      <c r="G63" s="362">
        <v>10816</v>
      </c>
      <c r="H63" s="363">
        <v>10392</v>
      </c>
    </row>
    <row r="64" spans="2:8" x14ac:dyDescent="0.15"/>
  </sheetData>
  <sheetProtection algorithmName="SHA-512" hashValue="8h80CXUEqKEMIHfANNee/+OG8MDjU9sCiMr2kR3ZqEKFzbFzmq45W99hPEKf5fKYyh67UZAYqgFdn+epa1WXtw==" saltValue="xfszEOw1VMSCPKfTtdJ/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254437</v>
      </c>
      <c r="E3" s="144"/>
      <c r="F3" s="145">
        <v>128523</v>
      </c>
      <c r="G3" s="146"/>
      <c r="H3" s="147"/>
    </row>
    <row r="4" spans="1:8" x14ac:dyDescent="0.15">
      <c r="A4" s="148"/>
      <c r="B4" s="149"/>
      <c r="C4" s="150"/>
      <c r="D4" s="151">
        <v>188498</v>
      </c>
      <c r="E4" s="152"/>
      <c r="F4" s="153">
        <v>56792</v>
      </c>
      <c r="G4" s="154"/>
      <c r="H4" s="155"/>
    </row>
    <row r="5" spans="1:8" x14ac:dyDescent="0.15">
      <c r="A5" s="136" t="s">
        <v>520</v>
      </c>
      <c r="B5" s="141"/>
      <c r="C5" s="142"/>
      <c r="D5" s="143">
        <v>166006</v>
      </c>
      <c r="E5" s="144"/>
      <c r="F5" s="145">
        <v>92919</v>
      </c>
      <c r="G5" s="146"/>
      <c r="H5" s="147"/>
    </row>
    <row r="6" spans="1:8" x14ac:dyDescent="0.15">
      <c r="A6" s="148"/>
      <c r="B6" s="149"/>
      <c r="C6" s="150"/>
      <c r="D6" s="151">
        <v>86615</v>
      </c>
      <c r="E6" s="152"/>
      <c r="F6" s="153">
        <v>54128</v>
      </c>
      <c r="G6" s="154"/>
      <c r="H6" s="155"/>
    </row>
    <row r="7" spans="1:8" x14ac:dyDescent="0.15">
      <c r="A7" s="136" t="s">
        <v>521</v>
      </c>
      <c r="B7" s="141"/>
      <c r="C7" s="142"/>
      <c r="D7" s="143">
        <v>198483</v>
      </c>
      <c r="E7" s="144"/>
      <c r="F7" s="145">
        <v>103663</v>
      </c>
      <c r="G7" s="146"/>
      <c r="H7" s="147"/>
    </row>
    <row r="8" spans="1:8" x14ac:dyDescent="0.15">
      <c r="A8" s="148"/>
      <c r="B8" s="149"/>
      <c r="C8" s="150"/>
      <c r="D8" s="151">
        <v>116995</v>
      </c>
      <c r="E8" s="152"/>
      <c r="F8" s="153">
        <v>64346</v>
      </c>
      <c r="G8" s="154"/>
      <c r="H8" s="155"/>
    </row>
    <row r="9" spans="1:8" x14ac:dyDescent="0.15">
      <c r="A9" s="136" t="s">
        <v>522</v>
      </c>
      <c r="B9" s="141"/>
      <c r="C9" s="142"/>
      <c r="D9" s="143">
        <v>257540</v>
      </c>
      <c r="E9" s="144"/>
      <c r="F9" s="145">
        <v>92012</v>
      </c>
      <c r="G9" s="146"/>
      <c r="H9" s="147"/>
    </row>
    <row r="10" spans="1:8" x14ac:dyDescent="0.15">
      <c r="A10" s="148"/>
      <c r="B10" s="149"/>
      <c r="C10" s="150"/>
      <c r="D10" s="151">
        <v>205179</v>
      </c>
      <c r="E10" s="152"/>
      <c r="F10" s="153">
        <v>61382</v>
      </c>
      <c r="G10" s="154"/>
      <c r="H10" s="155"/>
    </row>
    <row r="11" spans="1:8" x14ac:dyDescent="0.15">
      <c r="A11" s="136" t="s">
        <v>523</v>
      </c>
      <c r="B11" s="141"/>
      <c r="C11" s="142"/>
      <c r="D11" s="143">
        <v>160694</v>
      </c>
      <c r="E11" s="144"/>
      <c r="F11" s="145">
        <v>91317</v>
      </c>
      <c r="G11" s="146"/>
      <c r="H11" s="147"/>
    </row>
    <row r="12" spans="1:8" x14ac:dyDescent="0.15">
      <c r="A12" s="148"/>
      <c r="B12" s="149"/>
      <c r="C12" s="156"/>
      <c r="D12" s="151">
        <v>97636</v>
      </c>
      <c r="E12" s="152"/>
      <c r="F12" s="153">
        <v>56480</v>
      </c>
      <c r="G12" s="154"/>
      <c r="H12" s="155"/>
    </row>
    <row r="13" spans="1:8" x14ac:dyDescent="0.15">
      <c r="A13" s="136"/>
      <c r="B13" s="141"/>
      <c r="C13" s="157"/>
      <c r="D13" s="158">
        <v>207432</v>
      </c>
      <c r="E13" s="159"/>
      <c r="F13" s="160">
        <v>101687</v>
      </c>
      <c r="G13" s="161"/>
      <c r="H13" s="147"/>
    </row>
    <row r="14" spans="1:8" x14ac:dyDescent="0.15">
      <c r="A14" s="148"/>
      <c r="B14" s="149"/>
      <c r="C14" s="150"/>
      <c r="D14" s="151">
        <v>138985</v>
      </c>
      <c r="E14" s="152"/>
      <c r="F14" s="153">
        <v>58626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7.37</v>
      </c>
      <c r="C19" s="162">
        <f>ROUND(VALUE(SUBSTITUTE(実質収支比率等に係る経年分析!G$48,"▲","-")),2)</f>
        <v>7.67</v>
      </c>
      <c r="D19" s="162">
        <f>ROUND(VALUE(SUBSTITUTE(実質収支比率等に係る経年分析!H$48,"▲","-")),2)</f>
        <v>8.92</v>
      </c>
      <c r="E19" s="162">
        <f>ROUND(VALUE(SUBSTITUTE(実質収支比率等に係る経年分析!I$48,"▲","-")),2)</f>
        <v>8.01</v>
      </c>
      <c r="F19" s="162">
        <f>ROUND(VALUE(SUBSTITUTE(実質収支比率等に係る経年分析!J$48,"▲","-")),2)</f>
        <v>7.03</v>
      </c>
    </row>
    <row r="20" spans="1:11" x14ac:dyDescent="0.15">
      <c r="A20" s="162" t="s">
        <v>53</v>
      </c>
      <c r="B20" s="162">
        <f>ROUND(VALUE(SUBSTITUTE(実質収支比率等に係る経年分析!F$47,"▲","-")),2)</f>
        <v>28.94</v>
      </c>
      <c r="C20" s="162">
        <f>ROUND(VALUE(SUBSTITUTE(実質収支比率等に係る経年分析!G$47,"▲","-")),2)</f>
        <v>27.71</v>
      </c>
      <c r="D20" s="162">
        <f>ROUND(VALUE(SUBSTITUTE(実質収支比率等に係る経年分析!H$47,"▲","-")),2)</f>
        <v>28.96</v>
      </c>
      <c r="E20" s="162">
        <f>ROUND(VALUE(SUBSTITUTE(実質収支比率等に係る経年分析!I$47,"▲","-")),2)</f>
        <v>27.5</v>
      </c>
      <c r="F20" s="162">
        <f>ROUND(VALUE(SUBSTITUTE(実質収支比率等に係る経年分析!J$47,"▲","-")),2)</f>
        <v>26.26</v>
      </c>
    </row>
    <row r="21" spans="1:11" x14ac:dyDescent="0.15">
      <c r="A21" s="162" t="s">
        <v>54</v>
      </c>
      <c r="B21" s="162">
        <f>IF(ISNUMBER(VALUE(SUBSTITUTE(実質収支比率等に係る経年分析!F$49,"▲","-"))),ROUND(VALUE(SUBSTITUTE(実質収支比率等に係る経年分析!F$49,"▲","-")),2),NA())</f>
        <v>-2.46</v>
      </c>
      <c r="C21" s="162">
        <f>IF(ISNUMBER(VALUE(SUBSTITUTE(実質収支比率等に係る経年分析!G$49,"▲","-"))),ROUND(VALUE(SUBSTITUTE(実質収支比率等に係る経年分析!G$49,"▲","-")),2),NA())</f>
        <v>0.68</v>
      </c>
      <c r="D21" s="162">
        <f>IF(ISNUMBER(VALUE(SUBSTITUTE(実質収支比率等に係る経年分析!H$49,"▲","-"))),ROUND(VALUE(SUBSTITUTE(実質収支比率等に係る経年分析!H$49,"▲","-")),2),NA())</f>
        <v>1.05</v>
      </c>
      <c r="E21" s="162">
        <f>IF(ISNUMBER(VALUE(SUBSTITUTE(実質収支比率等に係る経年分析!I$49,"▲","-"))),ROUND(VALUE(SUBSTITUTE(実質収支比率等に係る経年分析!I$49,"▲","-")),2),NA())</f>
        <v>-2.46</v>
      </c>
      <c r="F21" s="162">
        <f>IF(ISNUMBER(VALUE(SUBSTITUTE(実質収支比率等に係る経年分析!J$49,"▲","-"))),ROUND(VALUE(SUBSTITUTE(実質収支比率等に係る経年分析!J$49,"▲","-")),2),NA())</f>
        <v>-1.59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診療所事業特別会計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病院事業会計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0.94</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1.27</v>
      </c>
    </row>
    <row r="34" spans="1:16" x14ac:dyDescent="0.15">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1.0900000000000001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1.45</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4.13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4.13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4.49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4.53</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7.37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7.67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7.02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2564</v>
      </c>
      <c r="E42" s="164"/>
      <c r="F42" s="164"/>
      <c r="G42" s="164">
        <f>'実質公債費比率（分子）の構造'!L$52</f>
        <v>2668</v>
      </c>
      <c r="H42" s="164"/>
      <c r="I42" s="164"/>
      <c r="J42" s="164">
        <f>'実質公債費比率（分子）の構造'!M$52</f>
        <v>2616</v>
      </c>
      <c r="K42" s="164"/>
      <c r="L42" s="164"/>
      <c r="M42" s="164">
        <f>'実質公債費比率（分子）の構造'!N$52</f>
        <v>2445</v>
      </c>
      <c r="N42" s="164"/>
      <c r="O42" s="164"/>
      <c r="P42" s="164">
        <f>'実質公債費比率（分子）の構造'!O$52</f>
        <v>2360</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15">
      <c r="A44" s="164" t="s">
        <v>62</v>
      </c>
      <c r="B44" s="164">
        <f>'実質公債費比率（分子）の構造'!K$50</f>
        <v>2</v>
      </c>
      <c r="C44" s="164"/>
      <c r="D44" s="164"/>
      <c r="E44" s="164">
        <f>'実質公債費比率（分子）の構造'!L$50</f>
        <v>2</v>
      </c>
      <c r="F44" s="164"/>
      <c r="G44" s="164"/>
      <c r="H44" s="164">
        <f>'実質公債費比率（分子）の構造'!M$50</f>
        <v>2</v>
      </c>
      <c r="I44" s="164"/>
      <c r="J44" s="164"/>
      <c r="K44" s="164">
        <f>'実質公債費比率（分子）の構造'!N$50</f>
        <v>2</v>
      </c>
      <c r="L44" s="164"/>
      <c r="M44" s="164"/>
      <c r="N44" s="164">
        <f>'実質公債費比率（分子）の構造'!O$50</f>
        <v>1</v>
      </c>
      <c r="O44" s="164"/>
      <c r="P44" s="164"/>
    </row>
    <row r="45" spans="1:16" x14ac:dyDescent="0.15">
      <c r="A45" s="164" t="s">
        <v>63</v>
      </c>
      <c r="B45" s="164">
        <f>'実質公債費比率（分子）の構造'!K$49</f>
        <v>172</v>
      </c>
      <c r="C45" s="164"/>
      <c r="D45" s="164"/>
      <c r="E45" s="164">
        <f>'実質公債費比率（分子）の構造'!L$49</f>
        <v>95</v>
      </c>
      <c r="F45" s="164"/>
      <c r="G45" s="164"/>
      <c r="H45" s="164">
        <f>'実質公債費比率（分子）の構造'!M$49</f>
        <v>72</v>
      </c>
      <c r="I45" s="164"/>
      <c r="J45" s="164"/>
      <c r="K45" s="164">
        <f>'実質公債費比率（分子）の構造'!N$49</f>
        <v>66</v>
      </c>
      <c r="L45" s="164"/>
      <c r="M45" s="164"/>
      <c r="N45" s="164">
        <f>'実質公債費比率（分子）の構造'!O$49</f>
        <v>62</v>
      </c>
      <c r="O45" s="164"/>
      <c r="P45" s="164"/>
    </row>
    <row r="46" spans="1:16" x14ac:dyDescent="0.15">
      <c r="A46" s="164" t="s">
        <v>64</v>
      </c>
      <c r="B46" s="164">
        <f>'実質公債費比率（分子）の構造'!K$48</f>
        <v>393</v>
      </c>
      <c r="C46" s="164"/>
      <c r="D46" s="164"/>
      <c r="E46" s="164">
        <f>'実質公債費比率（分子）の構造'!L$48</f>
        <v>401</v>
      </c>
      <c r="F46" s="164"/>
      <c r="G46" s="164"/>
      <c r="H46" s="164">
        <f>'実質公債費比率（分子）の構造'!M$48</f>
        <v>419</v>
      </c>
      <c r="I46" s="164"/>
      <c r="J46" s="164"/>
      <c r="K46" s="164">
        <f>'実質公債費比率（分子）の構造'!N$48</f>
        <v>416</v>
      </c>
      <c r="L46" s="164"/>
      <c r="M46" s="164"/>
      <c r="N46" s="164">
        <f>'実質公債費比率（分子）の構造'!O$48</f>
        <v>410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2899</v>
      </c>
      <c r="C49" s="164"/>
      <c r="D49" s="164"/>
      <c r="E49" s="164">
        <f>'実質公債費比率（分子）の構造'!L$45</f>
        <v>3147</v>
      </c>
      <c r="F49" s="164"/>
      <c r="G49" s="164"/>
      <c r="H49" s="164">
        <f>'実質公債費比率（分子）の構造'!M$45</f>
        <v>3114</v>
      </c>
      <c r="I49" s="164"/>
      <c r="J49" s="164"/>
      <c r="K49" s="164">
        <f>'実質公債費比率（分子）の構造'!N$45</f>
        <v>2962</v>
      </c>
      <c r="L49" s="164"/>
      <c r="M49" s="164"/>
      <c r="N49" s="164">
        <f>'実質公債費比率（分子）の構造'!O$45</f>
        <v>2854</v>
      </c>
      <c r="O49" s="164"/>
      <c r="P49" s="164"/>
    </row>
    <row r="50" spans="1:16" x14ac:dyDescent="0.15">
      <c r="A50" s="164" t="s">
        <v>67</v>
      </c>
      <c r="B50" s="164" t="e">
        <f>NA()</f>
        <v>#N/A</v>
      </c>
      <c r="C50" s="164">
        <f>IF(ISNUMBER('実質公債費比率（分子）の構造'!K$53),'実質公債費比率（分子）の構造'!K$53,NA())</f>
        <v>902</v>
      </c>
      <c r="D50" s="164" t="e">
        <f>NA()</f>
        <v>#N/A</v>
      </c>
      <c r="E50" s="164" t="e">
        <f>NA()</f>
        <v>#N/A</v>
      </c>
      <c r="F50" s="164">
        <f>IF(ISNUMBER('実質公債費比率（分子）の構造'!L$53),'実質公債費比率（分子）の構造'!L$53,NA())</f>
        <v>977</v>
      </c>
      <c r="G50" s="164" t="e">
        <f>NA()</f>
        <v>#N/A</v>
      </c>
      <c r="H50" s="164" t="e">
        <f>NA()</f>
        <v>#N/A</v>
      </c>
      <c r="I50" s="164">
        <f>IF(ISNUMBER('実質公債費比率（分子）の構造'!M$53),'実質公債費比率（分子）の構造'!M$53,NA())</f>
        <v>991</v>
      </c>
      <c r="J50" s="164" t="e">
        <f>NA()</f>
        <v>#N/A</v>
      </c>
      <c r="K50" s="164" t="e">
        <f>NA()</f>
        <v>#N/A</v>
      </c>
      <c r="L50" s="164">
        <f>IF(ISNUMBER('実質公債費比率（分子）の構造'!N$53),'実質公債費比率（分子）の構造'!N$53,NA())</f>
        <v>1001</v>
      </c>
      <c r="M50" s="164" t="e">
        <f>NA()</f>
        <v>#N/A</v>
      </c>
      <c r="N50" s="164" t="e">
        <f>NA()</f>
        <v>#N/A</v>
      </c>
      <c r="O50" s="164">
        <f>IF(ISNUMBER('実質公債費比率（分子）の構造'!O$53),'実質公債費比率（分子）の構造'!O$53,NA())</f>
        <v>967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21869</v>
      </c>
      <c r="E56" s="163"/>
      <c r="F56" s="163"/>
      <c r="G56" s="163">
        <f>'将来負担比率（分子）の構造'!J$52</f>
        <v>21451</v>
      </c>
      <c r="H56" s="163"/>
      <c r="I56" s="163"/>
      <c r="J56" s="163">
        <f>'将来負担比率（分子）の構造'!K$52</f>
        <v>20038</v>
      </c>
      <c r="K56" s="163"/>
      <c r="L56" s="163"/>
      <c r="M56" s="163">
        <f>'将来負担比率（分子）の構造'!L$52</f>
        <v>18110</v>
      </c>
      <c r="N56" s="163"/>
      <c r="O56" s="163"/>
      <c r="P56" s="163">
        <f>'将来負担比率（分子）の構造'!M$52</f>
        <v>17430</v>
      </c>
    </row>
    <row r="57" spans="1:16" x14ac:dyDescent="0.15">
      <c r="A57" s="163" t="s">
        <v>42</v>
      </c>
      <c r="B57" s="163"/>
      <c r="C57" s="163"/>
      <c r="D57" s="163">
        <f>'将来負担比率（分子）の構造'!I$51</f>
        <v>408</v>
      </c>
      <c r="E57" s="163"/>
      <c r="F57" s="163"/>
      <c r="G57" s="163">
        <f>'将来負担比率（分子）の構造'!J$51</f>
        <v>366</v>
      </c>
      <c r="H57" s="163"/>
      <c r="I57" s="163"/>
      <c r="J57" s="163">
        <f>'将来負担比率（分子）の構造'!K$51</f>
        <v>317</v>
      </c>
      <c r="K57" s="163"/>
      <c r="L57" s="163"/>
      <c r="M57" s="163">
        <f>'将来負担比率（分子）の構造'!L$51</f>
        <v>267</v>
      </c>
      <c r="N57" s="163"/>
      <c r="O57" s="163"/>
      <c r="P57" s="163">
        <f>'将来負担比率（分子）の構造'!M$51</f>
        <v>206</v>
      </c>
    </row>
    <row r="58" spans="1:16" x14ac:dyDescent="0.15">
      <c r="A58" s="163" t="s">
        <v>41</v>
      </c>
      <c r="B58" s="163"/>
      <c r="C58" s="163"/>
      <c r="D58" s="163">
        <f>'将来負担比率（分子）の構造'!I$50</f>
        <v>8878</v>
      </c>
      <c r="E58" s="163"/>
      <c r="F58" s="163"/>
      <c r="G58" s="163">
        <f>'将来負担比率（分子）の構造'!J$50</f>
        <v>10146</v>
      </c>
      <c r="H58" s="163"/>
      <c r="I58" s="163"/>
      <c r="J58" s="163">
        <f>'将来負担比率（分子）の構造'!K$50</f>
        <v>10464</v>
      </c>
      <c r="K58" s="163"/>
      <c r="L58" s="163"/>
      <c r="M58" s="163">
        <f>'将来負担比率（分子）の構造'!L$50</f>
        <v>10582</v>
      </c>
      <c r="N58" s="163"/>
      <c r="O58" s="163"/>
      <c r="P58" s="163">
        <f>'将来負担比率（分子）の構造'!M$50</f>
        <v>10313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3448</v>
      </c>
      <c r="C62" s="163"/>
      <c r="D62" s="163"/>
      <c r="E62" s="163">
        <f>'将来負担比率（分子）の構造'!J$45</f>
        <v>3053</v>
      </c>
      <c r="F62" s="163"/>
      <c r="G62" s="163"/>
      <c r="H62" s="163">
        <f>'将来負担比率（分子）の構造'!K$45</f>
        <v>2912</v>
      </c>
      <c r="I62" s="163"/>
      <c r="J62" s="163"/>
      <c r="K62" s="163">
        <f>'将来負担比率（分子）の構造'!L$45</f>
        <v>2875</v>
      </c>
      <c r="L62" s="163"/>
      <c r="M62" s="163"/>
      <c r="N62" s="163">
        <f>'将来負担比率（分子）の構造'!M$45</f>
        <v>2726</v>
      </c>
      <c r="O62" s="163"/>
      <c r="P62" s="163"/>
    </row>
    <row r="63" spans="1:16" x14ac:dyDescent="0.15">
      <c r="A63" s="163" t="s">
        <v>34</v>
      </c>
      <c r="B63" s="163">
        <f>'将来負担比率（分子）の構造'!I$44</f>
        <v>710</v>
      </c>
      <c r="C63" s="163"/>
      <c r="D63" s="163"/>
      <c r="E63" s="163">
        <f>'将来負担比率（分子）の構造'!J$44</f>
        <v>640</v>
      </c>
      <c r="F63" s="163"/>
      <c r="G63" s="163"/>
      <c r="H63" s="163">
        <f>'将来負担比率（分子）の構造'!K$44</f>
        <v>643</v>
      </c>
      <c r="I63" s="163"/>
      <c r="J63" s="163"/>
      <c r="K63" s="163">
        <f>'将来負担比率（分子）の構造'!L$44</f>
        <v>589</v>
      </c>
      <c r="L63" s="163"/>
      <c r="M63" s="163"/>
      <c r="N63" s="163">
        <f>'将来負担比率（分子）の構造'!M$44</f>
        <v>637</v>
      </c>
      <c r="O63" s="163"/>
      <c r="P63" s="163"/>
    </row>
    <row r="64" spans="1:16" x14ac:dyDescent="0.15">
      <c r="A64" s="163" t="s">
        <v>33</v>
      </c>
      <c r="B64" s="163">
        <f>'将来負担比率（分子）の構造'!I$43</f>
        <v>5981</v>
      </c>
      <c r="C64" s="163"/>
      <c r="D64" s="163"/>
      <c r="E64" s="163">
        <f>'将来負担比率（分子）の構造'!J$43</f>
        <v>5366</v>
      </c>
      <c r="F64" s="163"/>
      <c r="G64" s="163"/>
      <c r="H64" s="163">
        <f>'将来負担比率（分子）の構造'!K$43</f>
        <v>5058</v>
      </c>
      <c r="I64" s="163"/>
      <c r="J64" s="163"/>
      <c r="K64" s="163">
        <f>'将来負担比率（分子）の構造'!L$43</f>
        <v>4817</v>
      </c>
      <c r="L64" s="163"/>
      <c r="M64" s="163"/>
      <c r="N64" s="163">
        <f>'将来負担比率（分子）の構造'!M$43</f>
        <v>5087</v>
      </c>
      <c r="O64" s="163"/>
      <c r="P64" s="163"/>
    </row>
    <row r="65" spans="1:16" x14ac:dyDescent="0.15">
      <c r="A65" s="163" t="s">
        <v>32</v>
      </c>
      <c r="B65" s="163">
        <f>'将来負担比率（分子）の構造'!I$42</f>
        <v>13</v>
      </c>
      <c r="C65" s="163"/>
      <c r="D65" s="163"/>
      <c r="E65" s="163">
        <f>'将来負担比率（分子）の構造'!J$42</f>
        <v>5</v>
      </c>
      <c r="F65" s="163"/>
      <c r="G65" s="163"/>
      <c r="H65" s="163">
        <f>'将来負担比率（分子）の構造'!K$42</f>
        <v>11</v>
      </c>
      <c r="I65" s="163"/>
      <c r="J65" s="163"/>
      <c r="K65" s="163">
        <f>'将来負担比率（分子）の構造'!L$42</f>
        <v>9</v>
      </c>
      <c r="L65" s="163"/>
      <c r="M65" s="163"/>
      <c r="N65" s="163">
        <f>'将来負担比率（分子）の構造'!M$42</f>
        <v>7</v>
      </c>
      <c r="O65" s="163"/>
      <c r="P65" s="163"/>
    </row>
    <row r="66" spans="1:16" x14ac:dyDescent="0.15">
      <c r="A66" s="163" t="s">
        <v>31</v>
      </c>
      <c r="B66" s="163">
        <f>'将来負担比率（分子）の構造'!I$41</f>
        <v>21179</v>
      </c>
      <c r="C66" s="163"/>
      <c r="D66" s="163"/>
      <c r="E66" s="163">
        <f>'将来負担比率（分子）の構造'!J$41</f>
        <v>20082</v>
      </c>
      <c r="F66" s="163"/>
      <c r="G66" s="163"/>
      <c r="H66" s="163">
        <f>'将来負担比率（分子）の構造'!K$41</f>
        <v>18460</v>
      </c>
      <c r="I66" s="163"/>
      <c r="J66" s="163"/>
      <c r="K66" s="163">
        <f>'将来負担比率（分子）の構造'!L$41</f>
        <v>17732</v>
      </c>
      <c r="L66" s="163"/>
      <c r="M66" s="163"/>
      <c r="N66" s="163">
        <f>'将来負担比率（分子）の構造'!M$41</f>
        <v>17135</v>
      </c>
      <c r="O66" s="163"/>
      <c r="P66" s="163"/>
    </row>
    <row r="67" spans="1:16" x14ac:dyDescent="0.15">
      <c r="A67" s="163" t="s">
        <v>71</v>
      </c>
      <c r="B67" s="163" t="e">
        <f>NA()</f>
        <v>#N/A</v>
      </c>
      <c r="C67" s="163">
        <f>IF(ISNUMBER('将来負担比率（分子）の構造'!I$53), IF('将来負担比率（分子）の構造'!I$53 &lt; 0, 0, '将来負担比率（分子）の構造'!I$53), NA())</f>
        <v>175</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3919</v>
      </c>
      <c r="C72" s="167">
        <f>基金残高に係る経年分析!G55</f>
        <v>3713</v>
      </c>
      <c r="D72" s="167">
        <f>基金残高に係る経年分析!H55</f>
        <v>3610</v>
      </c>
    </row>
    <row r="73" spans="1:16" x14ac:dyDescent="0.15">
      <c r="A73" s="166" t="s">
        <v>74</v>
      </c>
      <c r="B73" s="167">
        <f>基金残高に係る経年分析!F56</f>
        <v>1855</v>
      </c>
      <c r="C73" s="167">
        <f>基金残高に係る経年分析!G56</f>
        <v>2224</v>
      </c>
      <c r="D73" s="167">
        <f>基金残高に係る経年分析!H56</f>
        <v>2149</v>
      </c>
    </row>
    <row r="74" spans="1:16" x14ac:dyDescent="0.15">
      <c r="A74" s="166" t="s">
        <v>75</v>
      </c>
      <c r="B74" s="167">
        <f>基金残高に係る経年分析!F57</f>
        <v>7815</v>
      </c>
      <c r="C74" s="167">
        <f>基金残高に係る経年分析!G57</f>
        <v>4879</v>
      </c>
      <c r="D74" s="167">
        <f>基金残高に係る経年分析!H57</f>
        <v>4633</v>
      </c>
    </row>
  </sheetData>
  <sheetProtection algorithmName="SHA-512" hashValue="ygXTrHskhnnVBOlvyxzLD41FuFDVNQOzSTcpz4hR5yiH+xsODt+qBNZ2cweVBTkIy5b5f/K64UUwMfo7I9Mekw==" saltValue="THs/NgYNAU3OyPBCf+BQ+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4002636</v>
      </c>
      <c r="S5" s="674"/>
      <c r="T5" s="674"/>
      <c r="U5" s="674"/>
      <c r="V5" s="674"/>
      <c r="W5" s="674"/>
      <c r="X5" s="674"/>
      <c r="Y5" s="702"/>
      <c r="Z5" s="715">
        <v>14.5</v>
      </c>
      <c r="AA5" s="715"/>
      <c r="AB5" s="715"/>
      <c r="AC5" s="715"/>
      <c r="AD5" s="716">
        <v>4002636</v>
      </c>
      <c r="AE5" s="716"/>
      <c r="AF5" s="716"/>
      <c r="AG5" s="716"/>
      <c r="AH5" s="716"/>
      <c r="AI5" s="716"/>
      <c r="AJ5" s="716"/>
      <c r="AK5" s="716"/>
      <c r="AL5" s="703">
        <v>29.1</v>
      </c>
      <c r="AM5" s="685"/>
      <c r="AN5" s="685"/>
      <c r="AO5" s="704"/>
      <c r="AP5" s="676" t="s">
        <v>216</v>
      </c>
      <c r="AQ5" s="677"/>
      <c r="AR5" s="677"/>
      <c r="AS5" s="677"/>
      <c r="AT5" s="677"/>
      <c r="AU5" s="677"/>
      <c r="AV5" s="677"/>
      <c r="AW5" s="677"/>
      <c r="AX5" s="677"/>
      <c r="AY5" s="677"/>
      <c r="AZ5" s="677"/>
      <c r="BA5" s="677"/>
      <c r="BB5" s="677"/>
      <c r="BC5" s="677"/>
      <c r="BD5" s="677"/>
      <c r="BE5" s="677"/>
      <c r="BF5" s="678"/>
      <c r="BG5" s="621">
        <v>4002572</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316237</v>
      </c>
      <c r="S6" s="622"/>
      <c r="T6" s="622"/>
      <c r="U6" s="622"/>
      <c r="V6" s="622"/>
      <c r="W6" s="622"/>
      <c r="X6" s="622"/>
      <c r="Y6" s="623"/>
      <c r="Z6" s="659">
        <v>1.1000000000000001</v>
      </c>
      <c r="AA6" s="659"/>
      <c r="AB6" s="659"/>
      <c r="AC6" s="659"/>
      <c r="AD6" s="660">
        <v>316237</v>
      </c>
      <c r="AE6" s="660"/>
      <c r="AF6" s="660"/>
      <c r="AG6" s="660"/>
      <c r="AH6" s="660"/>
      <c r="AI6" s="660"/>
      <c r="AJ6" s="660"/>
      <c r="AK6" s="660"/>
      <c r="AL6" s="624">
        <v>2.2999999999999998</v>
      </c>
      <c r="AM6" s="625"/>
      <c r="AN6" s="625"/>
      <c r="AO6" s="661"/>
      <c r="AP6" s="618" t="s">
        <v>221</v>
      </c>
      <c r="AQ6" s="619"/>
      <c r="AR6" s="619"/>
      <c r="AS6" s="619"/>
      <c r="AT6" s="619"/>
      <c r="AU6" s="619"/>
      <c r="AV6" s="619"/>
      <c r="AW6" s="619"/>
      <c r="AX6" s="619"/>
      <c r="AY6" s="619"/>
      <c r="AZ6" s="619"/>
      <c r="BA6" s="619"/>
      <c r="BB6" s="619"/>
      <c r="BC6" s="619"/>
      <c r="BD6" s="619"/>
      <c r="BE6" s="619"/>
      <c r="BF6" s="620"/>
      <c r="BG6" s="621">
        <v>4002572</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180574</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180574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1316</v>
      </c>
      <c r="S7" s="622"/>
      <c r="T7" s="622"/>
      <c r="U7" s="622"/>
      <c r="V7" s="622"/>
      <c r="W7" s="622"/>
      <c r="X7" s="622"/>
      <c r="Y7" s="623"/>
      <c r="Z7" s="659">
        <v>0</v>
      </c>
      <c r="AA7" s="659"/>
      <c r="AB7" s="659"/>
      <c r="AC7" s="659"/>
      <c r="AD7" s="660">
        <v>1316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1461135</v>
      </c>
      <c r="BH7" s="622"/>
      <c r="BI7" s="622"/>
      <c r="BJ7" s="622"/>
      <c r="BK7" s="622"/>
      <c r="BL7" s="622"/>
      <c r="BM7" s="622"/>
      <c r="BN7" s="623"/>
      <c r="BO7" s="659">
        <v>36.5</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2923445</v>
      </c>
      <c r="CS7" s="622"/>
      <c r="CT7" s="622"/>
      <c r="CU7" s="622"/>
      <c r="CV7" s="622"/>
      <c r="CW7" s="622"/>
      <c r="CX7" s="622"/>
      <c r="CY7" s="623"/>
      <c r="CZ7" s="659">
        <v>11.1</v>
      </c>
      <c r="DA7" s="659"/>
      <c r="DB7" s="659"/>
      <c r="DC7" s="659"/>
      <c r="DD7" s="627">
        <v>56916</v>
      </c>
      <c r="DE7" s="622"/>
      <c r="DF7" s="622"/>
      <c r="DG7" s="622"/>
      <c r="DH7" s="622"/>
      <c r="DI7" s="622"/>
      <c r="DJ7" s="622"/>
      <c r="DK7" s="622"/>
      <c r="DL7" s="622"/>
      <c r="DM7" s="622"/>
      <c r="DN7" s="622"/>
      <c r="DO7" s="622"/>
      <c r="DP7" s="623"/>
      <c r="DQ7" s="627">
        <v>2177103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20892</v>
      </c>
      <c r="S8" s="622"/>
      <c r="T8" s="622"/>
      <c r="U8" s="622"/>
      <c r="V8" s="622"/>
      <c r="W8" s="622"/>
      <c r="X8" s="622"/>
      <c r="Y8" s="623"/>
      <c r="Z8" s="659">
        <v>0.1</v>
      </c>
      <c r="AA8" s="659"/>
      <c r="AB8" s="659"/>
      <c r="AC8" s="659"/>
      <c r="AD8" s="660">
        <v>20892</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50575</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6223755</v>
      </c>
      <c r="CS8" s="622"/>
      <c r="CT8" s="622"/>
      <c r="CU8" s="622"/>
      <c r="CV8" s="622"/>
      <c r="CW8" s="622"/>
      <c r="CX8" s="622"/>
      <c r="CY8" s="623"/>
      <c r="CZ8" s="659">
        <v>23.6</v>
      </c>
      <c r="DA8" s="659"/>
      <c r="DB8" s="659"/>
      <c r="DC8" s="659"/>
      <c r="DD8" s="627">
        <v>37017</v>
      </c>
      <c r="DE8" s="622"/>
      <c r="DF8" s="622"/>
      <c r="DG8" s="622"/>
      <c r="DH8" s="622"/>
      <c r="DI8" s="622"/>
      <c r="DJ8" s="622"/>
      <c r="DK8" s="622"/>
      <c r="DL8" s="622"/>
      <c r="DM8" s="622"/>
      <c r="DN8" s="622"/>
      <c r="DO8" s="622"/>
      <c r="DP8" s="623"/>
      <c r="DQ8" s="627">
        <v>3609073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26922</v>
      </c>
      <c r="S9" s="622"/>
      <c r="T9" s="622"/>
      <c r="U9" s="622"/>
      <c r="V9" s="622"/>
      <c r="W9" s="622"/>
      <c r="X9" s="622"/>
      <c r="Y9" s="623"/>
      <c r="Z9" s="659">
        <v>0.1</v>
      </c>
      <c r="AA9" s="659"/>
      <c r="AB9" s="659"/>
      <c r="AC9" s="659"/>
      <c r="AD9" s="660">
        <v>26922</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1125702</v>
      </c>
      <c r="BH9" s="622"/>
      <c r="BI9" s="622"/>
      <c r="BJ9" s="622"/>
      <c r="BK9" s="622"/>
      <c r="BL9" s="622"/>
      <c r="BM9" s="622"/>
      <c r="BN9" s="623"/>
      <c r="BO9" s="659">
        <v>28.1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4545023</v>
      </c>
      <c r="CS9" s="622"/>
      <c r="CT9" s="622"/>
      <c r="CU9" s="622"/>
      <c r="CV9" s="622"/>
      <c r="CW9" s="622"/>
      <c r="CX9" s="622"/>
      <c r="CY9" s="623"/>
      <c r="CZ9" s="659">
        <v>17.3</v>
      </c>
      <c r="DA9" s="659"/>
      <c r="DB9" s="659"/>
      <c r="DC9" s="659"/>
      <c r="DD9" s="627">
        <v>1322867</v>
      </c>
      <c r="DE9" s="622"/>
      <c r="DF9" s="622"/>
      <c r="DG9" s="622"/>
      <c r="DH9" s="622"/>
      <c r="DI9" s="622"/>
      <c r="DJ9" s="622"/>
      <c r="DK9" s="622"/>
      <c r="DL9" s="622"/>
      <c r="DM9" s="622"/>
      <c r="DN9" s="622"/>
      <c r="DO9" s="622"/>
      <c r="DP9" s="623"/>
      <c r="DQ9" s="627">
        <v>1881693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93821</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9213</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213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907439</v>
      </c>
      <c r="S11" s="622"/>
      <c r="T11" s="622"/>
      <c r="U11" s="622"/>
      <c r="V11" s="622"/>
      <c r="W11" s="622"/>
      <c r="X11" s="622"/>
      <c r="Y11" s="623"/>
      <c r="Z11" s="624">
        <v>3.3</v>
      </c>
      <c r="AA11" s="625"/>
      <c r="AB11" s="625"/>
      <c r="AC11" s="626"/>
      <c r="AD11" s="627">
        <v>907439</v>
      </c>
      <c r="AE11" s="622"/>
      <c r="AF11" s="622"/>
      <c r="AG11" s="622"/>
      <c r="AH11" s="622"/>
      <c r="AI11" s="622"/>
      <c r="AJ11" s="622"/>
      <c r="AK11" s="623"/>
      <c r="AL11" s="624">
        <v>6.6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191037</v>
      </c>
      <c r="BH11" s="622"/>
      <c r="BI11" s="622"/>
      <c r="BJ11" s="622"/>
      <c r="BK11" s="622"/>
      <c r="BL11" s="622"/>
      <c r="BM11" s="622"/>
      <c r="BN11" s="623"/>
      <c r="BO11" s="659">
        <v>4.8</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2501900</v>
      </c>
      <c r="CS11" s="622"/>
      <c r="CT11" s="622"/>
      <c r="CU11" s="622"/>
      <c r="CV11" s="622"/>
      <c r="CW11" s="622"/>
      <c r="CX11" s="622"/>
      <c r="CY11" s="623"/>
      <c r="CZ11" s="659">
        <v>9.5</v>
      </c>
      <c r="DA11" s="659"/>
      <c r="DB11" s="659"/>
      <c r="DC11" s="659"/>
      <c r="DD11" s="627">
        <v>1792931</v>
      </c>
      <c r="DE11" s="622"/>
      <c r="DF11" s="622"/>
      <c r="DG11" s="622"/>
      <c r="DH11" s="622"/>
      <c r="DI11" s="622"/>
      <c r="DJ11" s="622"/>
      <c r="DK11" s="622"/>
      <c r="DL11" s="622"/>
      <c r="DM11" s="622"/>
      <c r="DN11" s="622"/>
      <c r="DO11" s="622"/>
      <c r="DP11" s="623"/>
      <c r="DQ11" s="627">
        <v>731912</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2081913</v>
      </c>
      <c r="BH12" s="622"/>
      <c r="BI12" s="622"/>
      <c r="BJ12" s="622"/>
      <c r="BK12" s="622"/>
      <c r="BL12" s="622"/>
      <c r="BM12" s="622"/>
      <c r="BN12" s="623"/>
      <c r="BO12" s="659">
        <v>52</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1820014</v>
      </c>
      <c r="CS12" s="622"/>
      <c r="CT12" s="622"/>
      <c r="CU12" s="622"/>
      <c r="CV12" s="622"/>
      <c r="CW12" s="622"/>
      <c r="CX12" s="622"/>
      <c r="CY12" s="623"/>
      <c r="CZ12" s="659">
        <v>6.9</v>
      </c>
      <c r="DA12" s="659"/>
      <c r="DB12" s="659"/>
      <c r="DC12" s="659"/>
      <c r="DD12" s="627">
        <v>653890</v>
      </c>
      <c r="DE12" s="622"/>
      <c r="DF12" s="622"/>
      <c r="DG12" s="622"/>
      <c r="DH12" s="622"/>
      <c r="DI12" s="622"/>
      <c r="DJ12" s="622"/>
      <c r="DK12" s="622"/>
      <c r="DL12" s="622"/>
      <c r="DM12" s="622"/>
      <c r="DN12" s="622"/>
      <c r="DO12" s="622"/>
      <c r="DP12" s="623"/>
      <c r="DQ12" s="627">
        <v>510200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2058193</v>
      </c>
      <c r="BH13" s="622"/>
      <c r="BI13" s="622"/>
      <c r="BJ13" s="622"/>
      <c r="BK13" s="622"/>
      <c r="BL13" s="622"/>
      <c r="BM13" s="622"/>
      <c r="BN13" s="623"/>
      <c r="BO13" s="659">
        <v>51.4</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1827212</v>
      </c>
      <c r="CS13" s="622"/>
      <c r="CT13" s="622"/>
      <c r="CU13" s="622"/>
      <c r="CV13" s="622"/>
      <c r="CW13" s="622"/>
      <c r="CX13" s="622"/>
      <c r="CY13" s="623"/>
      <c r="CZ13" s="659">
        <v>6.9</v>
      </c>
      <c r="DA13" s="659"/>
      <c r="DB13" s="659"/>
      <c r="DC13" s="659"/>
      <c r="DD13" s="627">
        <v>889733</v>
      </c>
      <c r="DE13" s="622"/>
      <c r="DF13" s="622"/>
      <c r="DG13" s="622"/>
      <c r="DH13" s="622"/>
      <c r="DI13" s="622"/>
      <c r="DJ13" s="622"/>
      <c r="DK13" s="622"/>
      <c r="DL13" s="622"/>
      <c r="DM13" s="622"/>
      <c r="DN13" s="622"/>
      <c r="DO13" s="622"/>
      <c r="DP13" s="623"/>
      <c r="DQ13" s="627">
        <v>1250461</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162920</v>
      </c>
      <c r="BH14" s="622"/>
      <c r="BI14" s="622"/>
      <c r="BJ14" s="622"/>
      <c r="BK14" s="622"/>
      <c r="BL14" s="622"/>
      <c r="BM14" s="622"/>
      <c r="BN14" s="623"/>
      <c r="BO14" s="659">
        <v>4.0999999999999996</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1332149</v>
      </c>
      <c r="CS14" s="622"/>
      <c r="CT14" s="622"/>
      <c r="CU14" s="622"/>
      <c r="CV14" s="622"/>
      <c r="CW14" s="622"/>
      <c r="CX14" s="622"/>
      <c r="CY14" s="623"/>
      <c r="CZ14" s="659">
        <v>5.0999999999999996</v>
      </c>
      <c r="DA14" s="659"/>
      <c r="DB14" s="659"/>
      <c r="DC14" s="659"/>
      <c r="DD14" s="627">
        <v>262446</v>
      </c>
      <c r="DE14" s="622"/>
      <c r="DF14" s="622"/>
      <c r="DG14" s="622"/>
      <c r="DH14" s="622"/>
      <c r="DI14" s="622"/>
      <c r="DJ14" s="622"/>
      <c r="DK14" s="622"/>
      <c r="DL14" s="622"/>
      <c r="DM14" s="622"/>
      <c r="DN14" s="622"/>
      <c r="DO14" s="622"/>
      <c r="DP14" s="623"/>
      <c r="DQ14" s="627">
        <v>1077992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23035</v>
      </c>
      <c r="S15" s="622"/>
      <c r="T15" s="622"/>
      <c r="U15" s="622"/>
      <c r="V15" s="622"/>
      <c r="W15" s="622"/>
      <c r="X15" s="622"/>
      <c r="Y15" s="623"/>
      <c r="Z15" s="659">
        <v>0.1</v>
      </c>
      <c r="AA15" s="659"/>
      <c r="AB15" s="659"/>
      <c r="AC15" s="659"/>
      <c r="AD15" s="660">
        <v>23035</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295750</v>
      </c>
      <c r="BH15" s="622"/>
      <c r="BI15" s="622"/>
      <c r="BJ15" s="622"/>
      <c r="BK15" s="622"/>
      <c r="BL15" s="622"/>
      <c r="BM15" s="622"/>
      <c r="BN15" s="623"/>
      <c r="BO15" s="659">
        <v>7.4</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2083259</v>
      </c>
      <c r="CS15" s="622"/>
      <c r="CT15" s="622"/>
      <c r="CU15" s="622"/>
      <c r="CV15" s="622"/>
      <c r="CW15" s="622"/>
      <c r="CX15" s="622"/>
      <c r="CY15" s="623"/>
      <c r="CZ15" s="659">
        <v>7.9</v>
      </c>
      <c r="DA15" s="659"/>
      <c r="DB15" s="659"/>
      <c r="DC15" s="659"/>
      <c r="DD15" s="627">
        <v>284195</v>
      </c>
      <c r="DE15" s="622"/>
      <c r="DF15" s="622"/>
      <c r="DG15" s="622"/>
      <c r="DH15" s="622"/>
      <c r="DI15" s="622"/>
      <c r="DJ15" s="622"/>
      <c r="DK15" s="622"/>
      <c r="DL15" s="622"/>
      <c r="DM15" s="622"/>
      <c r="DN15" s="622"/>
      <c r="DO15" s="622"/>
      <c r="DP15" s="623"/>
      <c r="DQ15" s="627">
        <v>1703324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76698</v>
      </c>
      <c r="S16" s="622"/>
      <c r="T16" s="622"/>
      <c r="U16" s="622"/>
      <c r="V16" s="622"/>
      <c r="W16" s="622"/>
      <c r="X16" s="622"/>
      <c r="Y16" s="623"/>
      <c r="Z16" s="659">
        <v>0.3</v>
      </c>
      <c r="AA16" s="659"/>
      <c r="AB16" s="659"/>
      <c r="AC16" s="659"/>
      <c r="AD16" s="660">
        <v>76698</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854</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41661</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41661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166961</v>
      </c>
      <c r="S17" s="622"/>
      <c r="T17" s="622"/>
      <c r="U17" s="622"/>
      <c r="V17" s="622"/>
      <c r="W17" s="622"/>
      <c r="X17" s="622"/>
      <c r="Y17" s="623"/>
      <c r="Z17" s="659">
        <v>0.6</v>
      </c>
      <c r="AA17" s="659"/>
      <c r="AB17" s="659"/>
      <c r="AC17" s="659"/>
      <c r="AD17" s="660">
        <v>166961</v>
      </c>
      <c r="AE17" s="660"/>
      <c r="AF17" s="660"/>
      <c r="AG17" s="660"/>
      <c r="AH17" s="660"/>
      <c r="AI17" s="660"/>
      <c r="AJ17" s="660"/>
      <c r="AK17" s="660"/>
      <c r="AL17" s="624">
        <v>1.2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2854598</v>
      </c>
      <c r="CS17" s="622"/>
      <c r="CT17" s="622"/>
      <c r="CU17" s="622"/>
      <c r="CV17" s="622"/>
      <c r="CW17" s="622"/>
      <c r="CX17" s="622"/>
      <c r="CY17" s="623"/>
      <c r="CZ17" s="659">
        <v>10.8</v>
      </c>
      <c r="DA17" s="659"/>
      <c r="DB17" s="659"/>
      <c r="DC17" s="659"/>
      <c r="DD17" s="627" t="s">
        <v>122</v>
      </c>
      <c r="DE17" s="622"/>
      <c r="DF17" s="622"/>
      <c r="DG17" s="622"/>
      <c r="DH17" s="622"/>
      <c r="DI17" s="622"/>
      <c r="DJ17" s="622"/>
      <c r="DK17" s="622"/>
      <c r="DL17" s="622"/>
      <c r="DM17" s="622"/>
      <c r="DN17" s="622"/>
      <c r="DO17" s="622"/>
      <c r="DP17" s="623"/>
      <c r="DQ17" s="627">
        <v>2808325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24967</v>
      </c>
      <c r="S18" s="622"/>
      <c r="T18" s="622"/>
      <c r="U18" s="622"/>
      <c r="V18" s="622"/>
      <c r="W18" s="622"/>
      <c r="X18" s="622"/>
      <c r="Y18" s="623"/>
      <c r="Z18" s="659">
        <v>0.1</v>
      </c>
      <c r="AA18" s="659"/>
      <c r="AB18" s="659"/>
      <c r="AC18" s="659"/>
      <c r="AD18" s="660">
        <v>24967</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134573</v>
      </c>
      <c r="S19" s="622"/>
      <c r="T19" s="622"/>
      <c r="U19" s="622"/>
      <c r="V19" s="622"/>
      <c r="W19" s="622"/>
      <c r="X19" s="622"/>
      <c r="Y19" s="623"/>
      <c r="Z19" s="659">
        <v>0.5</v>
      </c>
      <c r="AA19" s="659"/>
      <c r="AB19" s="659"/>
      <c r="AC19" s="659"/>
      <c r="AD19" s="660">
        <v>134573</v>
      </c>
      <c r="AE19" s="660"/>
      <c r="AF19" s="660"/>
      <c r="AG19" s="660"/>
      <c r="AH19" s="660"/>
      <c r="AI19" s="660"/>
      <c r="AJ19" s="660"/>
      <c r="AK19" s="660"/>
      <c r="AL19" s="624">
        <v>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64</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7421</v>
      </c>
      <c r="S20" s="622"/>
      <c r="T20" s="622"/>
      <c r="U20" s="622"/>
      <c r="V20" s="622"/>
      <c r="W20" s="622"/>
      <c r="X20" s="622"/>
      <c r="Y20" s="623"/>
      <c r="Z20" s="659">
        <v>0</v>
      </c>
      <c r="AA20" s="659"/>
      <c r="AB20" s="659"/>
      <c r="AC20" s="659"/>
      <c r="AD20" s="660">
        <v>7421</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64</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26342803</v>
      </c>
      <c r="CS20" s="622"/>
      <c r="CT20" s="622"/>
      <c r="CU20" s="622"/>
      <c r="CV20" s="622"/>
      <c r="CW20" s="622"/>
      <c r="CX20" s="622"/>
      <c r="CY20" s="623"/>
      <c r="CZ20" s="659">
        <v>100</v>
      </c>
      <c r="DA20" s="659"/>
      <c r="DB20" s="659"/>
      <c r="DC20" s="659"/>
      <c r="DD20" s="627">
        <v>5299995</v>
      </c>
      <c r="DE20" s="622"/>
      <c r="DF20" s="622"/>
      <c r="DG20" s="622"/>
      <c r="DH20" s="622"/>
      <c r="DI20" s="622"/>
      <c r="DJ20" s="622"/>
      <c r="DK20" s="622"/>
      <c r="DL20" s="622"/>
      <c r="DM20" s="622"/>
      <c r="DN20" s="622"/>
      <c r="DO20" s="622"/>
      <c r="DP20" s="623"/>
      <c r="DQ20" s="627">
        <v>15972531</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9345725</v>
      </c>
      <c r="S21" s="622"/>
      <c r="T21" s="622"/>
      <c r="U21" s="622"/>
      <c r="V21" s="622"/>
      <c r="W21" s="622"/>
      <c r="X21" s="622"/>
      <c r="Y21" s="623"/>
      <c r="Z21" s="659">
        <v>34</v>
      </c>
      <c r="AA21" s="659"/>
      <c r="AB21" s="659"/>
      <c r="AC21" s="659"/>
      <c r="AD21" s="660">
        <v>8192487</v>
      </c>
      <c r="AE21" s="660"/>
      <c r="AF21" s="660"/>
      <c r="AG21" s="660"/>
      <c r="AH21" s="660"/>
      <c r="AI21" s="660"/>
      <c r="AJ21" s="660"/>
      <c r="AK21" s="660"/>
      <c r="AL21" s="624">
        <v>59.6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64</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8192487</v>
      </c>
      <c r="S22" s="622"/>
      <c r="T22" s="622"/>
      <c r="U22" s="622"/>
      <c r="V22" s="622"/>
      <c r="W22" s="622"/>
      <c r="X22" s="622"/>
      <c r="Y22" s="623"/>
      <c r="Z22" s="659">
        <v>29.8</v>
      </c>
      <c r="AA22" s="659"/>
      <c r="AB22" s="659"/>
      <c r="AC22" s="659"/>
      <c r="AD22" s="660">
        <v>8192487</v>
      </c>
      <c r="AE22" s="660"/>
      <c r="AF22" s="660"/>
      <c r="AG22" s="660"/>
      <c r="AH22" s="660"/>
      <c r="AI22" s="660"/>
      <c r="AJ22" s="660"/>
      <c r="AK22" s="660"/>
      <c r="AL22" s="624">
        <v>59.6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735536</v>
      </c>
      <c r="S23" s="622"/>
      <c r="T23" s="622"/>
      <c r="U23" s="622"/>
      <c r="V23" s="622"/>
      <c r="W23" s="622"/>
      <c r="X23" s="622"/>
      <c r="Y23" s="623"/>
      <c r="Z23" s="659">
        <v>2.7</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v>417702</v>
      </c>
      <c r="S24" s="622"/>
      <c r="T24" s="622"/>
      <c r="U24" s="622"/>
      <c r="V24" s="622"/>
      <c r="W24" s="622"/>
      <c r="X24" s="622"/>
      <c r="Y24" s="623"/>
      <c r="Z24" s="659">
        <v>1.5</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8903962</v>
      </c>
      <c r="CS24" s="674"/>
      <c r="CT24" s="674"/>
      <c r="CU24" s="674"/>
      <c r="CV24" s="674"/>
      <c r="CW24" s="674"/>
      <c r="CX24" s="674"/>
      <c r="CY24" s="702"/>
      <c r="CZ24" s="703">
        <v>33.799999999999997</v>
      </c>
      <c r="DA24" s="685"/>
      <c r="DB24" s="685"/>
      <c r="DC24" s="705"/>
      <c r="DD24" s="701">
        <v>6663539</v>
      </c>
      <c r="DE24" s="674"/>
      <c r="DF24" s="674"/>
      <c r="DG24" s="674"/>
      <c r="DH24" s="674"/>
      <c r="DI24" s="674"/>
      <c r="DJ24" s="674"/>
      <c r="DK24" s="702"/>
      <c r="DL24" s="701">
        <v>6628355</v>
      </c>
      <c r="DM24" s="674"/>
      <c r="DN24" s="674"/>
      <c r="DO24" s="674"/>
      <c r="DP24" s="674"/>
      <c r="DQ24" s="674"/>
      <c r="DR24" s="674"/>
      <c r="DS24" s="674"/>
      <c r="DT24" s="674"/>
      <c r="DU24" s="674"/>
      <c r="DV24" s="702"/>
      <c r="DW24" s="703">
        <v>48.1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14887861</v>
      </c>
      <c r="S25" s="622"/>
      <c r="T25" s="622"/>
      <c r="U25" s="622"/>
      <c r="V25" s="622"/>
      <c r="W25" s="622"/>
      <c r="X25" s="622"/>
      <c r="Y25" s="623"/>
      <c r="Z25" s="659">
        <v>54.1</v>
      </c>
      <c r="AA25" s="659"/>
      <c r="AB25" s="659"/>
      <c r="AC25" s="659"/>
      <c r="AD25" s="660">
        <v>13734623</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3183811</v>
      </c>
      <c r="CS25" s="634"/>
      <c r="CT25" s="634"/>
      <c r="CU25" s="634"/>
      <c r="CV25" s="634"/>
      <c r="CW25" s="634"/>
      <c r="CX25" s="634"/>
      <c r="CY25" s="635"/>
      <c r="CZ25" s="624">
        <v>12.1</v>
      </c>
      <c r="DA25" s="636"/>
      <c r="DB25" s="636"/>
      <c r="DC25" s="637"/>
      <c r="DD25" s="627">
        <v>3018740</v>
      </c>
      <c r="DE25" s="634"/>
      <c r="DF25" s="634"/>
      <c r="DG25" s="634"/>
      <c r="DH25" s="634"/>
      <c r="DI25" s="634"/>
      <c r="DJ25" s="634"/>
      <c r="DK25" s="635"/>
      <c r="DL25" s="627">
        <v>2999325</v>
      </c>
      <c r="DM25" s="634"/>
      <c r="DN25" s="634"/>
      <c r="DO25" s="634"/>
      <c r="DP25" s="634"/>
      <c r="DQ25" s="634"/>
      <c r="DR25" s="634"/>
      <c r="DS25" s="634"/>
      <c r="DT25" s="634"/>
      <c r="DU25" s="634"/>
      <c r="DV25" s="635"/>
      <c r="DW25" s="624">
        <v>21.8</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2448</v>
      </c>
      <c r="S26" s="622"/>
      <c r="T26" s="622"/>
      <c r="U26" s="622"/>
      <c r="V26" s="622"/>
      <c r="W26" s="622"/>
      <c r="X26" s="622"/>
      <c r="Y26" s="623"/>
      <c r="Z26" s="659">
        <v>0</v>
      </c>
      <c r="AA26" s="659"/>
      <c r="AB26" s="659"/>
      <c r="AC26" s="659"/>
      <c r="AD26" s="660">
        <v>2448</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1801107</v>
      </c>
      <c r="CS26" s="622"/>
      <c r="CT26" s="622"/>
      <c r="CU26" s="622"/>
      <c r="CV26" s="622"/>
      <c r="CW26" s="622"/>
      <c r="CX26" s="622"/>
      <c r="CY26" s="623"/>
      <c r="CZ26" s="624">
        <v>6.8</v>
      </c>
      <c r="DA26" s="636"/>
      <c r="DB26" s="636"/>
      <c r="DC26" s="637"/>
      <c r="DD26" s="627">
        <v>1700342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631781</v>
      </c>
      <c r="S27" s="622"/>
      <c r="T27" s="622"/>
      <c r="U27" s="622"/>
      <c r="V27" s="622"/>
      <c r="W27" s="622"/>
      <c r="X27" s="622"/>
      <c r="Y27" s="623"/>
      <c r="Z27" s="659">
        <v>2.2999999999999998</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4002636</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2865553</v>
      </c>
      <c r="CS27" s="634"/>
      <c r="CT27" s="634"/>
      <c r="CU27" s="634"/>
      <c r="CV27" s="634"/>
      <c r="CW27" s="634"/>
      <c r="CX27" s="634"/>
      <c r="CY27" s="635"/>
      <c r="CZ27" s="624">
        <v>10.9</v>
      </c>
      <c r="DA27" s="636"/>
      <c r="DB27" s="636"/>
      <c r="DC27" s="637"/>
      <c r="DD27" s="627">
        <v>836474</v>
      </c>
      <c r="DE27" s="634"/>
      <c r="DF27" s="634"/>
      <c r="DG27" s="634"/>
      <c r="DH27" s="634"/>
      <c r="DI27" s="634"/>
      <c r="DJ27" s="634"/>
      <c r="DK27" s="635"/>
      <c r="DL27" s="627">
        <v>820705</v>
      </c>
      <c r="DM27" s="634"/>
      <c r="DN27" s="634"/>
      <c r="DO27" s="634"/>
      <c r="DP27" s="634"/>
      <c r="DQ27" s="634"/>
      <c r="DR27" s="634"/>
      <c r="DS27" s="634"/>
      <c r="DT27" s="634"/>
      <c r="DU27" s="634"/>
      <c r="DV27" s="635"/>
      <c r="DW27" s="624">
        <v>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213742</v>
      </c>
      <c r="S28" s="622"/>
      <c r="T28" s="622"/>
      <c r="U28" s="622"/>
      <c r="V28" s="622"/>
      <c r="W28" s="622"/>
      <c r="X28" s="622"/>
      <c r="Y28" s="623"/>
      <c r="Z28" s="659">
        <v>0.8</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2854598</v>
      </c>
      <c r="CS28" s="622"/>
      <c r="CT28" s="622"/>
      <c r="CU28" s="622"/>
      <c r="CV28" s="622"/>
      <c r="CW28" s="622"/>
      <c r="CX28" s="622"/>
      <c r="CY28" s="623"/>
      <c r="CZ28" s="624">
        <v>10.8</v>
      </c>
      <c r="DA28" s="636"/>
      <c r="DB28" s="636"/>
      <c r="DC28" s="637"/>
      <c r="DD28" s="627">
        <v>2808325</v>
      </c>
      <c r="DE28" s="622"/>
      <c r="DF28" s="622"/>
      <c r="DG28" s="622"/>
      <c r="DH28" s="622"/>
      <c r="DI28" s="622"/>
      <c r="DJ28" s="622"/>
      <c r="DK28" s="623"/>
      <c r="DL28" s="627">
        <v>2808325</v>
      </c>
      <c r="DM28" s="622"/>
      <c r="DN28" s="622"/>
      <c r="DO28" s="622"/>
      <c r="DP28" s="622"/>
      <c r="DQ28" s="622"/>
      <c r="DR28" s="622"/>
      <c r="DS28" s="622"/>
      <c r="DT28" s="622"/>
      <c r="DU28" s="622"/>
      <c r="DV28" s="623"/>
      <c r="DW28" s="624">
        <v>20.399999999999999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301679</v>
      </c>
      <c r="S29" s="622"/>
      <c r="T29" s="622"/>
      <c r="U29" s="622"/>
      <c r="V29" s="622"/>
      <c r="W29" s="622"/>
      <c r="X29" s="622"/>
      <c r="Y29" s="623"/>
      <c r="Z29" s="659">
        <v>1.1000000000000001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2854242</v>
      </c>
      <c r="CS29" s="634"/>
      <c r="CT29" s="634"/>
      <c r="CU29" s="634"/>
      <c r="CV29" s="634"/>
      <c r="CW29" s="634"/>
      <c r="CX29" s="634"/>
      <c r="CY29" s="635"/>
      <c r="CZ29" s="624">
        <v>10.8</v>
      </c>
      <c r="DA29" s="636"/>
      <c r="DB29" s="636"/>
      <c r="DC29" s="637"/>
      <c r="DD29" s="627">
        <v>2807969</v>
      </c>
      <c r="DE29" s="634"/>
      <c r="DF29" s="634"/>
      <c r="DG29" s="634"/>
      <c r="DH29" s="634"/>
      <c r="DI29" s="634"/>
      <c r="DJ29" s="634"/>
      <c r="DK29" s="635"/>
      <c r="DL29" s="627">
        <v>2807969</v>
      </c>
      <c r="DM29" s="634"/>
      <c r="DN29" s="634"/>
      <c r="DO29" s="634"/>
      <c r="DP29" s="634"/>
      <c r="DQ29" s="634"/>
      <c r="DR29" s="634"/>
      <c r="DS29" s="634"/>
      <c r="DT29" s="634"/>
      <c r="DU29" s="634"/>
      <c r="DV29" s="635"/>
      <c r="DW29" s="624">
        <v>20.399999999999999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3840705</v>
      </c>
      <c r="S30" s="622"/>
      <c r="T30" s="622"/>
      <c r="U30" s="622"/>
      <c r="V30" s="622"/>
      <c r="W30" s="622"/>
      <c r="X30" s="622"/>
      <c r="Y30" s="623"/>
      <c r="Z30" s="659">
        <v>14</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2800361</v>
      </c>
      <c r="CS30" s="622"/>
      <c r="CT30" s="622"/>
      <c r="CU30" s="622"/>
      <c r="CV30" s="622"/>
      <c r="CW30" s="622"/>
      <c r="CX30" s="622"/>
      <c r="CY30" s="623"/>
      <c r="CZ30" s="624">
        <v>10.6</v>
      </c>
      <c r="DA30" s="636"/>
      <c r="DB30" s="636"/>
      <c r="DC30" s="637"/>
      <c r="DD30" s="627">
        <v>2754815</v>
      </c>
      <c r="DE30" s="622"/>
      <c r="DF30" s="622"/>
      <c r="DG30" s="622"/>
      <c r="DH30" s="622"/>
      <c r="DI30" s="622"/>
      <c r="DJ30" s="622"/>
      <c r="DK30" s="623"/>
      <c r="DL30" s="627">
        <v>2754815</v>
      </c>
      <c r="DM30" s="622"/>
      <c r="DN30" s="622"/>
      <c r="DO30" s="622"/>
      <c r="DP30" s="622"/>
      <c r="DQ30" s="622"/>
      <c r="DR30" s="622"/>
      <c r="DS30" s="622"/>
      <c r="DT30" s="622"/>
      <c r="DU30" s="622"/>
      <c r="DV30" s="623"/>
      <c r="DW30" s="624">
        <v>20</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1184</v>
      </c>
      <c r="S31" s="622"/>
      <c r="T31" s="622"/>
      <c r="U31" s="622"/>
      <c r="V31" s="622"/>
      <c r="W31" s="622"/>
      <c r="X31" s="622"/>
      <c r="Y31" s="623"/>
      <c r="Z31" s="659">
        <v>0</v>
      </c>
      <c r="AA31" s="659"/>
      <c r="AB31" s="659"/>
      <c r="AC31" s="659"/>
      <c r="AD31" s="660">
        <v>1184</v>
      </c>
      <c r="AE31" s="660"/>
      <c r="AF31" s="660"/>
      <c r="AG31" s="660"/>
      <c r="AH31" s="660"/>
      <c r="AI31" s="660"/>
      <c r="AJ31" s="660"/>
      <c r="AK31" s="660"/>
      <c r="AL31" s="624">
        <v>0</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98.9</v>
      </c>
      <c r="BH31" s="684"/>
      <c r="BI31" s="684"/>
      <c r="BJ31" s="684"/>
      <c r="BK31" s="684"/>
      <c r="BL31" s="684"/>
      <c r="BM31" s="685">
        <v>94.9</v>
      </c>
      <c r="BN31" s="684"/>
      <c r="BO31" s="684"/>
      <c r="BP31" s="684"/>
      <c r="BQ31" s="686"/>
      <c r="BR31" s="683">
        <v>98.8</v>
      </c>
      <c r="BS31" s="684"/>
      <c r="BT31" s="684"/>
      <c r="BU31" s="684"/>
      <c r="BV31" s="684"/>
      <c r="BW31" s="684"/>
      <c r="BX31" s="685">
        <v>93.5</v>
      </c>
      <c r="BY31" s="684"/>
      <c r="BZ31" s="684"/>
      <c r="CA31" s="684"/>
      <c r="CB31" s="686"/>
      <c r="CD31" s="642"/>
      <c r="CE31" s="643"/>
      <c r="CF31" s="618" t="s">
        <v>300</v>
      </c>
      <c r="CG31" s="619"/>
      <c r="CH31" s="619"/>
      <c r="CI31" s="619"/>
      <c r="CJ31" s="619"/>
      <c r="CK31" s="619"/>
      <c r="CL31" s="619"/>
      <c r="CM31" s="619"/>
      <c r="CN31" s="619"/>
      <c r="CO31" s="619"/>
      <c r="CP31" s="619"/>
      <c r="CQ31" s="620"/>
      <c r="CR31" s="621">
        <v>53881</v>
      </c>
      <c r="CS31" s="634"/>
      <c r="CT31" s="634"/>
      <c r="CU31" s="634"/>
      <c r="CV31" s="634"/>
      <c r="CW31" s="634"/>
      <c r="CX31" s="634"/>
      <c r="CY31" s="635"/>
      <c r="CZ31" s="624">
        <v>0.2</v>
      </c>
      <c r="DA31" s="636"/>
      <c r="DB31" s="636"/>
      <c r="DC31" s="637"/>
      <c r="DD31" s="627">
        <v>53154</v>
      </c>
      <c r="DE31" s="634"/>
      <c r="DF31" s="634"/>
      <c r="DG31" s="634"/>
      <c r="DH31" s="634"/>
      <c r="DI31" s="634"/>
      <c r="DJ31" s="634"/>
      <c r="DK31" s="635"/>
      <c r="DL31" s="627">
        <v>53154</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1835888</v>
      </c>
      <c r="S32" s="622"/>
      <c r="T32" s="622"/>
      <c r="U32" s="622"/>
      <c r="V32" s="622"/>
      <c r="W32" s="622"/>
      <c r="X32" s="622"/>
      <c r="Y32" s="623"/>
      <c r="Z32" s="659">
        <v>6.7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99.1</v>
      </c>
      <c r="BH32" s="634"/>
      <c r="BI32" s="634"/>
      <c r="BJ32" s="634"/>
      <c r="BK32" s="634"/>
      <c r="BL32" s="634"/>
      <c r="BM32" s="625">
        <v>94.8</v>
      </c>
      <c r="BN32" s="634"/>
      <c r="BO32" s="634"/>
      <c r="BP32" s="634"/>
      <c r="BQ32" s="657"/>
      <c r="BR32" s="692">
        <v>99.1</v>
      </c>
      <c r="BS32" s="634"/>
      <c r="BT32" s="634"/>
      <c r="BU32" s="634"/>
      <c r="BV32" s="634"/>
      <c r="BW32" s="634"/>
      <c r="BX32" s="625">
        <v>94.2</v>
      </c>
      <c r="BY32" s="634"/>
      <c r="BZ32" s="634"/>
      <c r="CA32" s="634"/>
      <c r="CB32" s="657"/>
      <c r="CD32" s="644"/>
      <c r="CE32" s="645"/>
      <c r="CF32" s="618" t="s">
        <v>304</v>
      </c>
      <c r="CG32" s="619"/>
      <c r="CH32" s="619"/>
      <c r="CI32" s="619"/>
      <c r="CJ32" s="619"/>
      <c r="CK32" s="619"/>
      <c r="CL32" s="619"/>
      <c r="CM32" s="619"/>
      <c r="CN32" s="619"/>
      <c r="CO32" s="619"/>
      <c r="CP32" s="619"/>
      <c r="CQ32" s="620"/>
      <c r="CR32" s="621">
        <v>356</v>
      </c>
      <c r="CS32" s="622"/>
      <c r="CT32" s="622"/>
      <c r="CU32" s="622"/>
      <c r="CV32" s="622"/>
      <c r="CW32" s="622"/>
      <c r="CX32" s="622"/>
      <c r="CY32" s="623"/>
      <c r="CZ32" s="624">
        <v>0</v>
      </c>
      <c r="DA32" s="636"/>
      <c r="DB32" s="636"/>
      <c r="DC32" s="637"/>
      <c r="DD32" s="627">
        <v>356</v>
      </c>
      <c r="DE32" s="622"/>
      <c r="DF32" s="622"/>
      <c r="DG32" s="622"/>
      <c r="DH32" s="622"/>
      <c r="DI32" s="622"/>
      <c r="DJ32" s="622"/>
      <c r="DK32" s="623"/>
      <c r="DL32" s="627">
        <v>356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84714</v>
      </c>
      <c r="S33" s="622"/>
      <c r="T33" s="622"/>
      <c r="U33" s="622"/>
      <c r="V33" s="622"/>
      <c r="W33" s="622"/>
      <c r="X33" s="622"/>
      <c r="Y33" s="623"/>
      <c r="Z33" s="659">
        <v>0.3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98.6</v>
      </c>
      <c r="BH33" s="606"/>
      <c r="BI33" s="606"/>
      <c r="BJ33" s="606"/>
      <c r="BK33" s="606"/>
      <c r="BL33" s="606"/>
      <c r="BM33" s="652">
        <v>94.2</v>
      </c>
      <c r="BN33" s="606"/>
      <c r="BO33" s="606"/>
      <c r="BP33" s="606"/>
      <c r="BQ33" s="669"/>
      <c r="BR33" s="682">
        <v>98.4</v>
      </c>
      <c r="BS33" s="606"/>
      <c r="BT33" s="606"/>
      <c r="BU33" s="606"/>
      <c r="BV33" s="606"/>
      <c r="BW33" s="606"/>
      <c r="BX33" s="652">
        <v>92.1</v>
      </c>
      <c r="BY33" s="606"/>
      <c r="BZ33" s="606"/>
      <c r="CA33" s="606"/>
      <c r="CB33" s="669"/>
      <c r="CD33" s="618" t="s">
        <v>307</v>
      </c>
      <c r="CE33" s="619"/>
      <c r="CF33" s="619"/>
      <c r="CG33" s="619"/>
      <c r="CH33" s="619"/>
      <c r="CI33" s="619"/>
      <c r="CJ33" s="619"/>
      <c r="CK33" s="619"/>
      <c r="CL33" s="619"/>
      <c r="CM33" s="619"/>
      <c r="CN33" s="619"/>
      <c r="CO33" s="619"/>
      <c r="CP33" s="619"/>
      <c r="CQ33" s="620"/>
      <c r="CR33" s="621">
        <v>12097185</v>
      </c>
      <c r="CS33" s="634"/>
      <c r="CT33" s="634"/>
      <c r="CU33" s="634"/>
      <c r="CV33" s="634"/>
      <c r="CW33" s="634"/>
      <c r="CX33" s="634"/>
      <c r="CY33" s="635"/>
      <c r="CZ33" s="624">
        <v>45.9</v>
      </c>
      <c r="DA33" s="636"/>
      <c r="DB33" s="636"/>
      <c r="DC33" s="637"/>
      <c r="DD33" s="627">
        <v>7991063</v>
      </c>
      <c r="DE33" s="634"/>
      <c r="DF33" s="634"/>
      <c r="DG33" s="634"/>
      <c r="DH33" s="634"/>
      <c r="DI33" s="634"/>
      <c r="DJ33" s="634"/>
      <c r="DK33" s="635"/>
      <c r="DL33" s="627">
        <v>5686490</v>
      </c>
      <c r="DM33" s="634"/>
      <c r="DN33" s="634"/>
      <c r="DO33" s="634"/>
      <c r="DP33" s="634"/>
      <c r="DQ33" s="634"/>
      <c r="DR33" s="634"/>
      <c r="DS33" s="634"/>
      <c r="DT33" s="634"/>
      <c r="DU33" s="634"/>
      <c r="DV33" s="635"/>
      <c r="DW33" s="624">
        <v>41.3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216956</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5363377</v>
      </c>
      <c r="CS34" s="622"/>
      <c r="CT34" s="622"/>
      <c r="CU34" s="622"/>
      <c r="CV34" s="622"/>
      <c r="CW34" s="622"/>
      <c r="CX34" s="622"/>
      <c r="CY34" s="623"/>
      <c r="CZ34" s="624">
        <v>20.399999999999999</v>
      </c>
      <c r="DA34" s="636"/>
      <c r="DB34" s="636"/>
      <c r="DC34" s="637"/>
      <c r="DD34" s="627">
        <v>3313419</v>
      </c>
      <c r="DE34" s="622"/>
      <c r="DF34" s="622"/>
      <c r="DG34" s="622"/>
      <c r="DH34" s="622"/>
      <c r="DI34" s="622"/>
      <c r="DJ34" s="622"/>
      <c r="DK34" s="623"/>
      <c r="DL34" s="627">
        <v>2526285</v>
      </c>
      <c r="DM34" s="622"/>
      <c r="DN34" s="622"/>
      <c r="DO34" s="622"/>
      <c r="DP34" s="622"/>
      <c r="DQ34" s="622"/>
      <c r="DR34" s="622"/>
      <c r="DS34" s="622"/>
      <c r="DT34" s="622"/>
      <c r="DU34" s="622"/>
      <c r="DV34" s="623"/>
      <c r="DW34" s="624">
        <v>18.3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2036355</v>
      </c>
      <c r="S35" s="622"/>
      <c r="T35" s="622"/>
      <c r="U35" s="622"/>
      <c r="V35" s="622"/>
      <c r="W35" s="622"/>
      <c r="X35" s="622"/>
      <c r="Y35" s="623"/>
      <c r="Z35" s="659">
        <v>7.4</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143170</v>
      </c>
      <c r="CS35" s="634"/>
      <c r="CT35" s="634"/>
      <c r="CU35" s="634"/>
      <c r="CV35" s="634"/>
      <c r="CW35" s="634"/>
      <c r="CX35" s="634"/>
      <c r="CY35" s="635"/>
      <c r="CZ35" s="624">
        <v>0.5</v>
      </c>
      <c r="DA35" s="636"/>
      <c r="DB35" s="636"/>
      <c r="DC35" s="637"/>
      <c r="DD35" s="627">
        <v>131399</v>
      </c>
      <c r="DE35" s="634"/>
      <c r="DF35" s="634"/>
      <c r="DG35" s="634"/>
      <c r="DH35" s="634"/>
      <c r="DI35" s="634"/>
      <c r="DJ35" s="634"/>
      <c r="DK35" s="635"/>
      <c r="DL35" s="627">
        <v>131399</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794275</v>
      </c>
      <c r="S36" s="622"/>
      <c r="T36" s="622"/>
      <c r="U36" s="622"/>
      <c r="V36" s="622"/>
      <c r="W36" s="622"/>
      <c r="X36" s="622"/>
      <c r="Y36" s="623"/>
      <c r="Z36" s="659">
        <v>2.9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2711805</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129817</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4149372</v>
      </c>
      <c r="CS36" s="622"/>
      <c r="CT36" s="622"/>
      <c r="CU36" s="622"/>
      <c r="CV36" s="622"/>
      <c r="CW36" s="622"/>
      <c r="CX36" s="622"/>
      <c r="CY36" s="623"/>
      <c r="CZ36" s="624">
        <v>15.8</v>
      </c>
      <c r="DA36" s="636"/>
      <c r="DB36" s="636"/>
      <c r="DC36" s="637"/>
      <c r="DD36" s="627">
        <v>3249314</v>
      </c>
      <c r="DE36" s="622"/>
      <c r="DF36" s="622"/>
      <c r="DG36" s="622"/>
      <c r="DH36" s="622"/>
      <c r="DI36" s="622"/>
      <c r="DJ36" s="622"/>
      <c r="DK36" s="623"/>
      <c r="DL36" s="627">
        <v>2041998</v>
      </c>
      <c r="DM36" s="622"/>
      <c r="DN36" s="622"/>
      <c r="DO36" s="622"/>
      <c r="DP36" s="622"/>
      <c r="DQ36" s="622"/>
      <c r="DR36" s="622"/>
      <c r="DS36" s="622"/>
      <c r="DT36" s="622"/>
      <c r="DU36" s="622"/>
      <c r="DV36" s="623"/>
      <c r="DW36" s="624">
        <v>14.8</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475497</v>
      </c>
      <c r="S37" s="622"/>
      <c r="T37" s="622"/>
      <c r="U37" s="622"/>
      <c r="V37" s="622"/>
      <c r="W37" s="622"/>
      <c r="X37" s="622"/>
      <c r="Y37" s="623"/>
      <c r="Z37" s="659">
        <v>1.7</v>
      </c>
      <c r="AA37" s="659"/>
      <c r="AB37" s="659"/>
      <c r="AC37" s="659"/>
      <c r="AD37" s="660">
        <v>1049</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974337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72376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828185</v>
      </c>
      <c r="CS37" s="634"/>
      <c r="CT37" s="634"/>
      <c r="CU37" s="634"/>
      <c r="CV37" s="634"/>
      <c r="CW37" s="634"/>
      <c r="CX37" s="634"/>
      <c r="CY37" s="635"/>
      <c r="CZ37" s="624">
        <v>3.1</v>
      </c>
      <c r="DA37" s="636"/>
      <c r="DB37" s="636"/>
      <c r="DC37" s="637"/>
      <c r="DD37" s="627">
        <v>828185</v>
      </c>
      <c r="DE37" s="634"/>
      <c r="DF37" s="634"/>
      <c r="DG37" s="634"/>
      <c r="DH37" s="634"/>
      <c r="DI37" s="634"/>
      <c r="DJ37" s="634"/>
      <c r="DK37" s="635"/>
      <c r="DL37" s="627">
        <v>828185</v>
      </c>
      <c r="DM37" s="634"/>
      <c r="DN37" s="634"/>
      <c r="DO37" s="634"/>
      <c r="DP37" s="634"/>
      <c r="DQ37" s="634"/>
      <c r="DR37" s="634"/>
      <c r="DS37" s="634"/>
      <c r="DT37" s="634"/>
      <c r="DU37" s="634"/>
      <c r="DV37" s="635"/>
      <c r="DW37" s="624">
        <v>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2203198</v>
      </c>
      <c r="S38" s="622"/>
      <c r="T38" s="622"/>
      <c r="U38" s="622"/>
      <c r="V38" s="622"/>
      <c r="W38" s="622"/>
      <c r="X38" s="622"/>
      <c r="Y38" s="623"/>
      <c r="Z38" s="659">
        <v>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482369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4581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1210436</v>
      </c>
      <c r="CS38" s="622"/>
      <c r="CT38" s="622"/>
      <c r="CU38" s="622"/>
      <c r="CV38" s="622"/>
      <c r="CW38" s="622"/>
      <c r="CX38" s="622"/>
      <c r="CY38" s="623"/>
      <c r="CZ38" s="624">
        <v>4.5999999999999996</v>
      </c>
      <c r="DA38" s="636"/>
      <c r="DB38" s="636"/>
      <c r="DC38" s="637"/>
      <c r="DD38" s="627">
        <v>918235</v>
      </c>
      <c r="DE38" s="622"/>
      <c r="DF38" s="622"/>
      <c r="DG38" s="622"/>
      <c r="DH38" s="622"/>
      <c r="DI38" s="622"/>
      <c r="DJ38" s="622"/>
      <c r="DK38" s="623"/>
      <c r="DL38" s="627">
        <v>918235</v>
      </c>
      <c r="DM38" s="622"/>
      <c r="DN38" s="622"/>
      <c r="DO38" s="622"/>
      <c r="DP38" s="622"/>
      <c r="DQ38" s="622"/>
      <c r="DR38" s="622"/>
      <c r="DS38" s="622"/>
      <c r="DT38" s="622"/>
      <c r="DU38" s="622"/>
      <c r="DV38" s="623"/>
      <c r="DW38" s="624">
        <v>6.7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44663</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7017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976142</v>
      </c>
      <c r="CS39" s="634"/>
      <c r="CT39" s="634"/>
      <c r="CU39" s="634"/>
      <c r="CV39" s="634"/>
      <c r="CW39" s="634"/>
      <c r="CX39" s="634"/>
      <c r="CY39" s="635"/>
      <c r="CZ39" s="624">
        <v>3.7</v>
      </c>
      <c r="DA39" s="636"/>
      <c r="DB39" s="636"/>
      <c r="DC39" s="637"/>
      <c r="DD39" s="627">
        <v>142548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33998</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254688</v>
      </c>
      <c r="CS40" s="622"/>
      <c r="CT40" s="622"/>
      <c r="CU40" s="622"/>
      <c r="CV40" s="622"/>
      <c r="CW40" s="622"/>
      <c r="CX40" s="622"/>
      <c r="CY40" s="623"/>
      <c r="CZ40" s="624">
        <v>1</v>
      </c>
      <c r="DA40" s="636"/>
      <c r="DB40" s="636"/>
      <c r="DC40" s="637"/>
      <c r="DD40" s="627">
        <v>236148</v>
      </c>
      <c r="DE40" s="622"/>
      <c r="DF40" s="622"/>
      <c r="DG40" s="622"/>
      <c r="DH40" s="622"/>
      <c r="DI40" s="622"/>
      <c r="DJ40" s="622"/>
      <c r="DK40" s="623"/>
      <c r="DL40" s="627">
        <v>68573</v>
      </c>
      <c r="DM40" s="622"/>
      <c r="DN40" s="622"/>
      <c r="DO40" s="622"/>
      <c r="DP40" s="622"/>
      <c r="DQ40" s="622"/>
      <c r="DR40" s="622"/>
      <c r="DS40" s="622"/>
      <c r="DT40" s="622"/>
      <c r="DU40" s="622"/>
      <c r="DV40" s="623"/>
      <c r="DW40" s="624">
        <v>0.5</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27526283</v>
      </c>
      <c r="S41" s="646"/>
      <c r="T41" s="646"/>
      <c r="U41" s="646"/>
      <c r="V41" s="646"/>
      <c r="W41" s="646"/>
      <c r="X41" s="646"/>
      <c r="Y41" s="649"/>
      <c r="Z41" s="650">
        <v>100</v>
      </c>
      <c r="AA41" s="650"/>
      <c r="AB41" s="650"/>
      <c r="AC41" s="650"/>
      <c r="AD41" s="651">
        <v>13739304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322779</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3</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887657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334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5341656</v>
      </c>
      <c r="CS42" s="634"/>
      <c r="CT42" s="634"/>
      <c r="CU42" s="634"/>
      <c r="CV42" s="634"/>
      <c r="CW42" s="634"/>
      <c r="CX42" s="634"/>
      <c r="CY42" s="635"/>
      <c r="CZ42" s="624">
        <v>20.3</v>
      </c>
      <c r="DA42" s="636"/>
      <c r="DB42" s="636"/>
      <c r="DC42" s="637"/>
      <c r="DD42" s="627">
        <v>1317929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100181</v>
      </c>
      <c r="CS43" s="634"/>
      <c r="CT43" s="634"/>
      <c r="CU43" s="634"/>
      <c r="CV43" s="634"/>
      <c r="CW43" s="634"/>
      <c r="CX43" s="634"/>
      <c r="CY43" s="635"/>
      <c r="CZ43" s="624">
        <v>0.4</v>
      </c>
      <c r="DA43" s="636"/>
      <c r="DB43" s="636"/>
      <c r="DC43" s="637"/>
      <c r="DD43" s="627">
        <v>100181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5299995</v>
      </c>
      <c r="CS44" s="622"/>
      <c r="CT44" s="622"/>
      <c r="CU44" s="622"/>
      <c r="CV44" s="622"/>
      <c r="CW44" s="622"/>
      <c r="CX44" s="622"/>
      <c r="CY44" s="623"/>
      <c r="CZ44" s="624">
        <v>20.100000000000001</v>
      </c>
      <c r="DA44" s="625"/>
      <c r="DB44" s="625"/>
      <c r="DC44" s="626"/>
      <c r="DD44" s="627">
        <v>1276268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2035846</v>
      </c>
      <c r="CS45" s="634"/>
      <c r="CT45" s="634"/>
      <c r="CU45" s="634"/>
      <c r="CV45" s="634"/>
      <c r="CW45" s="634"/>
      <c r="CX45" s="634"/>
      <c r="CY45" s="635"/>
      <c r="CZ45" s="624">
        <v>7.7</v>
      </c>
      <c r="DA45" s="636"/>
      <c r="DB45" s="636"/>
      <c r="DC45" s="637"/>
      <c r="DD45" s="627">
        <v>305436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3220224</v>
      </c>
      <c r="CS46" s="622"/>
      <c r="CT46" s="622"/>
      <c r="CU46" s="622"/>
      <c r="CV46" s="622"/>
      <c r="CW46" s="622"/>
      <c r="CX46" s="622"/>
      <c r="CY46" s="623"/>
      <c r="CZ46" s="624">
        <v>12.2</v>
      </c>
      <c r="DA46" s="625"/>
      <c r="DB46" s="625"/>
      <c r="DC46" s="626"/>
      <c r="DD46" s="627">
        <v>926907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41661</v>
      </c>
      <c r="CS47" s="634"/>
      <c r="CT47" s="634"/>
      <c r="CU47" s="634"/>
      <c r="CV47" s="634"/>
      <c r="CW47" s="634"/>
      <c r="CX47" s="634"/>
      <c r="CY47" s="635"/>
      <c r="CZ47" s="624">
        <v>0.2</v>
      </c>
      <c r="DA47" s="636"/>
      <c r="DB47" s="636"/>
      <c r="DC47" s="637"/>
      <c r="DD47" s="627">
        <v>41661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26342803</v>
      </c>
      <c r="CS49" s="606"/>
      <c r="CT49" s="606"/>
      <c r="CU49" s="606"/>
      <c r="CV49" s="606"/>
      <c r="CW49" s="606"/>
      <c r="CX49" s="606"/>
      <c r="CY49" s="607"/>
      <c r="CZ49" s="608">
        <v>100</v>
      </c>
      <c r="DA49" s="609"/>
      <c r="DB49" s="609"/>
      <c r="DC49" s="610"/>
      <c r="DD49" s="611">
        <v>15972531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vPI6AL3WtVADpKqTCl1j/q7JZ1dPIwVCrwhTyM9AdydBXhOkqR6oimy4jY0ea0yyuvtTGcWXijhYHQrxdgqBw==" saltValue="YeapG67OLc11LBdF0hKh5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27472</v>
      </c>
      <c r="R7" s="1103"/>
      <c r="S7" s="1103"/>
      <c r="T7" s="1103"/>
      <c r="U7" s="1103"/>
      <c r="V7" s="1103">
        <v>26289</v>
      </c>
      <c r="W7" s="1103"/>
      <c r="X7" s="1103"/>
      <c r="Y7" s="1103"/>
      <c r="Z7" s="1103"/>
      <c r="AA7" s="1103">
        <v>1183</v>
      </c>
      <c r="AB7" s="1103"/>
      <c r="AC7" s="1103"/>
      <c r="AD7" s="1103"/>
      <c r="AE7" s="1104"/>
      <c r="AF7" s="1105">
        <v>966</v>
      </c>
      <c r="AG7" s="1106"/>
      <c r="AH7" s="1106"/>
      <c r="AI7" s="1106"/>
      <c r="AJ7" s="1107"/>
      <c r="AK7" s="1108">
        <v>74</v>
      </c>
      <c r="AL7" s="1109"/>
      <c r="AM7" s="1109"/>
      <c r="AN7" s="1109"/>
      <c r="AO7" s="1109"/>
      <c r="AP7" s="1109">
        <v>17135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559</v>
      </c>
      <c r="BT7" s="1100"/>
      <c r="BU7" s="1100"/>
      <c r="BV7" s="1100"/>
      <c r="BW7" s="1100"/>
      <c r="BX7" s="1100"/>
      <c r="BY7" s="1100"/>
      <c r="BZ7" s="1100"/>
      <c r="CA7" s="1100"/>
      <c r="CB7" s="1100"/>
      <c r="CC7" s="1100"/>
      <c r="CD7" s="1100"/>
      <c r="CE7" s="1100"/>
      <c r="CF7" s="1100"/>
      <c r="CG7" s="1112"/>
      <c r="CH7" s="1096">
        <v>32</v>
      </c>
      <c r="CI7" s="1097"/>
      <c r="CJ7" s="1097"/>
      <c r="CK7" s="1097"/>
      <c r="CL7" s="1098"/>
      <c r="CM7" s="1096">
        <v>130</v>
      </c>
      <c r="CN7" s="1097"/>
      <c r="CO7" s="1097"/>
      <c r="CP7" s="1097"/>
      <c r="CQ7" s="1098"/>
      <c r="CR7" s="1096">
        <v>35</v>
      </c>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177</v>
      </c>
      <c r="R8" s="1039"/>
      <c r="S8" s="1039"/>
      <c r="T8" s="1039"/>
      <c r="U8" s="1039"/>
      <c r="V8" s="1039">
        <v>177</v>
      </c>
      <c r="W8" s="1039"/>
      <c r="X8" s="1039"/>
      <c r="Y8" s="1039"/>
      <c r="Z8" s="1039"/>
      <c r="AA8" s="1039" t="s">
        <v>548</v>
      </c>
      <c r="AB8" s="1039"/>
      <c r="AC8" s="1039"/>
      <c r="AD8" s="1039"/>
      <c r="AE8" s="1040"/>
      <c r="AF8" s="1035" t="s">
        <v>122</v>
      </c>
      <c r="AG8" s="1036"/>
      <c r="AH8" s="1036"/>
      <c r="AI8" s="1036"/>
      <c r="AJ8" s="1037"/>
      <c r="AK8" s="1080">
        <v>101</v>
      </c>
      <c r="AL8" s="1081"/>
      <c r="AM8" s="1081"/>
      <c r="AN8" s="1081"/>
      <c r="AO8" s="1081"/>
      <c r="AP8" s="1081" t="s">
        <v>548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560</v>
      </c>
      <c r="BT8" s="993"/>
      <c r="BU8" s="993"/>
      <c r="BV8" s="993"/>
      <c r="BW8" s="993"/>
      <c r="BX8" s="993"/>
      <c r="BY8" s="993"/>
      <c r="BZ8" s="993"/>
      <c r="CA8" s="993"/>
      <c r="CB8" s="993"/>
      <c r="CC8" s="993"/>
      <c r="CD8" s="993"/>
      <c r="CE8" s="993"/>
      <c r="CF8" s="993"/>
      <c r="CG8" s="1014"/>
      <c r="CH8" s="989">
        <v>3</v>
      </c>
      <c r="CI8" s="990"/>
      <c r="CJ8" s="990"/>
      <c r="CK8" s="990"/>
      <c r="CL8" s="991"/>
      <c r="CM8" s="989">
        <v>30</v>
      </c>
      <c r="CN8" s="990"/>
      <c r="CO8" s="990"/>
      <c r="CP8" s="990"/>
      <c r="CQ8" s="991"/>
      <c r="CR8" s="989">
        <v>15</v>
      </c>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561</v>
      </c>
      <c r="BT9" s="993"/>
      <c r="BU9" s="993"/>
      <c r="BV9" s="993"/>
      <c r="BW9" s="993"/>
      <c r="BX9" s="993"/>
      <c r="BY9" s="993"/>
      <c r="BZ9" s="993"/>
      <c r="CA9" s="993"/>
      <c r="CB9" s="993"/>
      <c r="CC9" s="993"/>
      <c r="CD9" s="993"/>
      <c r="CE9" s="993"/>
      <c r="CF9" s="993"/>
      <c r="CG9" s="1014"/>
      <c r="CH9" s="989">
        <v>2</v>
      </c>
      <c r="CI9" s="990"/>
      <c r="CJ9" s="990"/>
      <c r="CK9" s="990"/>
      <c r="CL9" s="991"/>
      <c r="CM9" s="989">
        <v>35</v>
      </c>
      <c r="CN9" s="990"/>
      <c r="CO9" s="990"/>
      <c r="CP9" s="990"/>
      <c r="CQ9" s="991"/>
      <c r="CR9" s="989">
        <v>8</v>
      </c>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966</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3410</v>
      </c>
      <c r="R28" s="1051"/>
      <c r="S28" s="1051"/>
      <c r="T28" s="1051"/>
      <c r="U28" s="1051"/>
      <c r="V28" s="1051">
        <v>3280</v>
      </c>
      <c r="W28" s="1051"/>
      <c r="X28" s="1051"/>
      <c r="Y28" s="1051"/>
      <c r="Z28" s="1051"/>
      <c r="AA28" s="1051">
        <v>130</v>
      </c>
      <c r="AB28" s="1051"/>
      <c r="AC28" s="1051"/>
      <c r="AD28" s="1051"/>
      <c r="AE28" s="1052"/>
      <c r="AF28" s="1053">
        <v>130</v>
      </c>
      <c r="AG28" s="1051"/>
      <c r="AH28" s="1051"/>
      <c r="AI28" s="1051"/>
      <c r="AJ28" s="1054"/>
      <c r="AK28" s="1042">
        <v>323</v>
      </c>
      <c r="AL28" s="1043"/>
      <c r="AM28" s="1043"/>
      <c r="AN28" s="1043"/>
      <c r="AO28" s="1043"/>
      <c r="AP28" s="1043" t="s">
        <v>548</v>
      </c>
      <c r="AQ28" s="1043"/>
      <c r="AR28" s="1043"/>
      <c r="AS28" s="1043"/>
      <c r="AT28" s="1043"/>
      <c r="AU28" s="1043" t="s">
        <v>548</v>
      </c>
      <c r="AV28" s="1043"/>
      <c r="AW28" s="1043"/>
      <c r="AX28" s="1043"/>
      <c r="AY28" s="1043"/>
      <c r="AZ28" s="1044" t="s">
        <v>548</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4902</v>
      </c>
      <c r="R29" s="1039"/>
      <c r="S29" s="1039"/>
      <c r="T29" s="1039"/>
      <c r="U29" s="1039"/>
      <c r="V29" s="1039">
        <v>4727</v>
      </c>
      <c r="W29" s="1039"/>
      <c r="X29" s="1039"/>
      <c r="Y29" s="1039"/>
      <c r="Z29" s="1039"/>
      <c r="AA29" s="1039">
        <v>175</v>
      </c>
      <c r="AB29" s="1039"/>
      <c r="AC29" s="1039"/>
      <c r="AD29" s="1039"/>
      <c r="AE29" s="1040"/>
      <c r="AF29" s="1035">
        <v>175</v>
      </c>
      <c r="AG29" s="1036"/>
      <c r="AH29" s="1036"/>
      <c r="AI29" s="1036"/>
      <c r="AJ29" s="1037"/>
      <c r="AK29" s="980">
        <v>704</v>
      </c>
      <c r="AL29" s="971"/>
      <c r="AM29" s="971"/>
      <c r="AN29" s="971"/>
      <c r="AO29" s="971"/>
      <c r="AP29" s="971" t="s">
        <v>548</v>
      </c>
      <c r="AQ29" s="971"/>
      <c r="AR29" s="971"/>
      <c r="AS29" s="971"/>
      <c r="AT29" s="971"/>
      <c r="AU29" s="971" t="s">
        <v>548</v>
      </c>
      <c r="AV29" s="971"/>
      <c r="AW29" s="971"/>
      <c r="AX29" s="971"/>
      <c r="AY29" s="971"/>
      <c r="AZ29" s="1041" t="s">
        <v>548</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468</v>
      </c>
      <c r="R30" s="1039"/>
      <c r="S30" s="1039"/>
      <c r="T30" s="1039"/>
      <c r="U30" s="1039"/>
      <c r="V30" s="1039">
        <v>463</v>
      </c>
      <c r="W30" s="1039"/>
      <c r="X30" s="1039"/>
      <c r="Y30" s="1039"/>
      <c r="Z30" s="1039"/>
      <c r="AA30" s="1039">
        <v>5</v>
      </c>
      <c r="AB30" s="1039"/>
      <c r="AC30" s="1039"/>
      <c r="AD30" s="1039"/>
      <c r="AE30" s="1040"/>
      <c r="AF30" s="1035">
        <v>5</v>
      </c>
      <c r="AG30" s="1036"/>
      <c r="AH30" s="1036"/>
      <c r="AI30" s="1036"/>
      <c r="AJ30" s="1037"/>
      <c r="AK30" s="980">
        <v>126</v>
      </c>
      <c r="AL30" s="971"/>
      <c r="AM30" s="971"/>
      <c r="AN30" s="971"/>
      <c r="AO30" s="971"/>
      <c r="AP30" s="971" t="s">
        <v>548</v>
      </c>
      <c r="AQ30" s="971"/>
      <c r="AR30" s="971"/>
      <c r="AS30" s="971"/>
      <c r="AT30" s="971"/>
      <c r="AU30" s="971" t="s">
        <v>548</v>
      </c>
      <c r="AV30" s="971"/>
      <c r="AW30" s="971"/>
      <c r="AX30" s="971"/>
      <c r="AY30" s="971"/>
      <c r="AZ30" s="1041" t="s">
        <v>548</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617</v>
      </c>
      <c r="R31" s="1039"/>
      <c r="S31" s="1039"/>
      <c r="T31" s="1039"/>
      <c r="U31" s="1039"/>
      <c r="V31" s="1039">
        <v>605</v>
      </c>
      <c r="W31" s="1039"/>
      <c r="X31" s="1039"/>
      <c r="Y31" s="1039"/>
      <c r="Z31" s="1039"/>
      <c r="AA31" s="1039">
        <v>12</v>
      </c>
      <c r="AB31" s="1039"/>
      <c r="AC31" s="1039"/>
      <c r="AD31" s="1039"/>
      <c r="AE31" s="1040"/>
      <c r="AF31" s="1035">
        <v>623</v>
      </c>
      <c r="AG31" s="1036"/>
      <c r="AH31" s="1036"/>
      <c r="AI31" s="1036"/>
      <c r="AJ31" s="1037"/>
      <c r="AK31" s="980">
        <v>49</v>
      </c>
      <c r="AL31" s="971"/>
      <c r="AM31" s="971"/>
      <c r="AN31" s="971"/>
      <c r="AO31" s="971"/>
      <c r="AP31" s="971">
        <v>3389</v>
      </c>
      <c r="AQ31" s="971"/>
      <c r="AR31" s="971"/>
      <c r="AS31" s="971"/>
      <c r="AT31" s="971"/>
      <c r="AU31" s="971" t="s">
        <v>548</v>
      </c>
      <c r="AV31" s="971"/>
      <c r="AW31" s="971"/>
      <c r="AX31" s="971"/>
      <c r="AY31" s="971"/>
      <c r="AZ31" s="1041" t="s">
        <v>548</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615</v>
      </c>
      <c r="R32" s="1039"/>
      <c r="S32" s="1039"/>
      <c r="T32" s="1039"/>
      <c r="U32" s="1039"/>
      <c r="V32" s="1039">
        <v>578</v>
      </c>
      <c r="W32" s="1039"/>
      <c r="X32" s="1039"/>
      <c r="Y32" s="1039"/>
      <c r="Z32" s="1039"/>
      <c r="AA32" s="1039">
        <v>37</v>
      </c>
      <c r="AB32" s="1039"/>
      <c r="AC32" s="1039"/>
      <c r="AD32" s="1039"/>
      <c r="AE32" s="1040"/>
      <c r="AF32" s="1035">
        <v>200</v>
      </c>
      <c r="AG32" s="1036"/>
      <c r="AH32" s="1036"/>
      <c r="AI32" s="1036"/>
      <c r="AJ32" s="1037"/>
      <c r="AK32" s="980">
        <v>482</v>
      </c>
      <c r="AL32" s="971"/>
      <c r="AM32" s="971"/>
      <c r="AN32" s="971"/>
      <c r="AO32" s="971"/>
      <c r="AP32" s="971">
        <v>4872</v>
      </c>
      <c r="AQ32" s="971"/>
      <c r="AR32" s="971"/>
      <c r="AS32" s="971"/>
      <c r="AT32" s="971"/>
      <c r="AU32" s="971">
        <v>635</v>
      </c>
      <c r="AV32" s="971"/>
      <c r="AW32" s="971"/>
      <c r="AX32" s="971"/>
      <c r="AY32" s="971"/>
      <c r="AZ32" s="1041" t="s">
        <v>548</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262</v>
      </c>
      <c r="R33" s="1039"/>
      <c r="S33" s="1039"/>
      <c r="T33" s="1039"/>
      <c r="U33" s="1039"/>
      <c r="V33" s="1039">
        <v>262</v>
      </c>
      <c r="W33" s="1039"/>
      <c r="X33" s="1039"/>
      <c r="Y33" s="1039"/>
      <c r="Z33" s="1039"/>
      <c r="AA33" s="1039">
        <v>0</v>
      </c>
      <c r="AB33" s="1039"/>
      <c r="AC33" s="1039"/>
      <c r="AD33" s="1039"/>
      <c r="AE33" s="1040"/>
      <c r="AF33" s="1035">
        <v>0</v>
      </c>
      <c r="AG33" s="1036"/>
      <c r="AH33" s="1036"/>
      <c r="AI33" s="1036"/>
      <c r="AJ33" s="1037"/>
      <c r="AK33" s="980">
        <v>961</v>
      </c>
      <c r="AL33" s="971"/>
      <c r="AM33" s="971"/>
      <c r="AN33" s="971"/>
      <c r="AO33" s="971"/>
      <c r="AP33" s="971">
        <v>1233</v>
      </c>
      <c r="AQ33" s="971"/>
      <c r="AR33" s="971"/>
      <c r="AS33" s="971"/>
      <c r="AT33" s="971"/>
      <c r="AU33" s="971">
        <v>617</v>
      </c>
      <c r="AV33" s="971"/>
      <c r="AW33" s="971"/>
      <c r="AX33" s="971"/>
      <c r="AY33" s="971"/>
      <c r="AZ33" s="1041" t="s">
        <v>548</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1133</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549</v>
      </c>
      <c r="C68" s="986"/>
      <c r="D68" s="986"/>
      <c r="E68" s="986"/>
      <c r="F68" s="986"/>
      <c r="G68" s="986"/>
      <c r="H68" s="986"/>
      <c r="I68" s="986"/>
      <c r="J68" s="986"/>
      <c r="K68" s="986"/>
      <c r="L68" s="986"/>
      <c r="M68" s="986"/>
      <c r="N68" s="986"/>
      <c r="O68" s="986"/>
      <c r="P68" s="987"/>
      <c r="Q68" s="988">
        <v>8445</v>
      </c>
      <c r="R68" s="982"/>
      <c r="S68" s="982"/>
      <c r="T68" s="982"/>
      <c r="U68" s="982"/>
      <c r="V68" s="982">
        <v>6617</v>
      </c>
      <c r="W68" s="982"/>
      <c r="X68" s="982"/>
      <c r="Y68" s="982"/>
      <c r="Z68" s="982"/>
      <c r="AA68" s="982">
        <v>1828</v>
      </c>
      <c r="AB68" s="982"/>
      <c r="AC68" s="982"/>
      <c r="AD68" s="982"/>
      <c r="AE68" s="982"/>
      <c r="AF68" s="982" t="s">
        <v>567</v>
      </c>
      <c r="AG68" s="982"/>
      <c r="AH68" s="982"/>
      <c r="AI68" s="982"/>
      <c r="AJ68" s="982"/>
      <c r="AK68" s="982">
        <v>14</v>
      </c>
      <c r="AL68" s="982"/>
      <c r="AM68" s="982"/>
      <c r="AN68" s="982"/>
      <c r="AO68" s="982"/>
      <c r="AP68" s="982" t="s">
        <v>567</v>
      </c>
      <c r="AQ68" s="982"/>
      <c r="AR68" s="982"/>
      <c r="AS68" s="982"/>
      <c r="AT68" s="982"/>
      <c r="AU68" s="982" t="s">
        <v>567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550</v>
      </c>
      <c r="C69" s="975"/>
      <c r="D69" s="975"/>
      <c r="E69" s="975"/>
      <c r="F69" s="975"/>
      <c r="G69" s="975"/>
      <c r="H69" s="975"/>
      <c r="I69" s="975"/>
      <c r="J69" s="975"/>
      <c r="K69" s="975"/>
      <c r="L69" s="975"/>
      <c r="M69" s="975"/>
      <c r="N69" s="975"/>
      <c r="O69" s="975"/>
      <c r="P69" s="976"/>
      <c r="Q69" s="977">
        <v>1514</v>
      </c>
      <c r="R69" s="971"/>
      <c r="S69" s="971"/>
      <c r="T69" s="971"/>
      <c r="U69" s="971"/>
      <c r="V69" s="971">
        <v>1513</v>
      </c>
      <c r="W69" s="971"/>
      <c r="X69" s="971"/>
      <c r="Y69" s="971"/>
      <c r="Z69" s="971"/>
      <c r="AA69" s="971">
        <v>1</v>
      </c>
      <c r="AB69" s="971"/>
      <c r="AC69" s="971"/>
      <c r="AD69" s="971"/>
      <c r="AE69" s="971"/>
      <c r="AF69" s="971" t="s">
        <v>567</v>
      </c>
      <c r="AG69" s="971"/>
      <c r="AH69" s="971"/>
      <c r="AI69" s="971"/>
      <c r="AJ69" s="971"/>
      <c r="AK69" s="971" t="s">
        <v>567</v>
      </c>
      <c r="AL69" s="971"/>
      <c r="AM69" s="971"/>
      <c r="AN69" s="971"/>
      <c r="AO69" s="971"/>
      <c r="AP69" s="971" t="s">
        <v>567</v>
      </c>
      <c r="AQ69" s="971"/>
      <c r="AR69" s="971"/>
      <c r="AS69" s="971"/>
      <c r="AT69" s="971"/>
      <c r="AU69" s="971" t="s">
        <v>567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551</v>
      </c>
      <c r="C70" s="975"/>
      <c r="D70" s="975"/>
      <c r="E70" s="975"/>
      <c r="F70" s="975"/>
      <c r="G70" s="975"/>
      <c r="H70" s="975"/>
      <c r="I70" s="975"/>
      <c r="J70" s="975"/>
      <c r="K70" s="975"/>
      <c r="L70" s="975"/>
      <c r="M70" s="975"/>
      <c r="N70" s="975"/>
      <c r="O70" s="975"/>
      <c r="P70" s="976"/>
      <c r="Q70" s="977">
        <v>2</v>
      </c>
      <c r="R70" s="971"/>
      <c r="S70" s="971"/>
      <c r="T70" s="971"/>
      <c r="U70" s="971"/>
      <c r="V70" s="971">
        <v>0</v>
      </c>
      <c r="W70" s="971"/>
      <c r="X70" s="971"/>
      <c r="Y70" s="971"/>
      <c r="Z70" s="971"/>
      <c r="AA70" s="971">
        <v>2</v>
      </c>
      <c r="AB70" s="971"/>
      <c r="AC70" s="971"/>
      <c r="AD70" s="971"/>
      <c r="AE70" s="971"/>
      <c r="AF70" s="971" t="s">
        <v>567</v>
      </c>
      <c r="AG70" s="971"/>
      <c r="AH70" s="971"/>
      <c r="AI70" s="971"/>
      <c r="AJ70" s="971"/>
      <c r="AK70" s="971" t="s">
        <v>567</v>
      </c>
      <c r="AL70" s="971"/>
      <c r="AM70" s="971"/>
      <c r="AN70" s="971"/>
      <c r="AO70" s="971"/>
      <c r="AP70" s="971" t="s">
        <v>567</v>
      </c>
      <c r="AQ70" s="971"/>
      <c r="AR70" s="971"/>
      <c r="AS70" s="971"/>
      <c r="AT70" s="971"/>
      <c r="AU70" s="971" t="s">
        <v>567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552</v>
      </c>
      <c r="C71" s="975"/>
      <c r="D71" s="975"/>
      <c r="E71" s="975"/>
      <c r="F71" s="975"/>
      <c r="G71" s="975"/>
      <c r="H71" s="975"/>
      <c r="I71" s="975"/>
      <c r="J71" s="975"/>
      <c r="K71" s="975"/>
      <c r="L71" s="975"/>
      <c r="M71" s="975"/>
      <c r="N71" s="975"/>
      <c r="O71" s="975"/>
      <c r="P71" s="976"/>
      <c r="Q71" s="977">
        <v>53</v>
      </c>
      <c r="R71" s="971"/>
      <c r="S71" s="971"/>
      <c r="T71" s="971"/>
      <c r="U71" s="971"/>
      <c r="V71" s="971">
        <v>29</v>
      </c>
      <c r="W71" s="971"/>
      <c r="X71" s="971"/>
      <c r="Y71" s="971"/>
      <c r="Z71" s="971"/>
      <c r="AA71" s="971">
        <v>24</v>
      </c>
      <c r="AB71" s="971"/>
      <c r="AC71" s="971"/>
      <c r="AD71" s="971"/>
      <c r="AE71" s="971"/>
      <c r="AF71" s="971" t="s">
        <v>567</v>
      </c>
      <c r="AG71" s="971"/>
      <c r="AH71" s="971"/>
      <c r="AI71" s="971"/>
      <c r="AJ71" s="971"/>
      <c r="AK71" s="971" t="s">
        <v>567</v>
      </c>
      <c r="AL71" s="971"/>
      <c r="AM71" s="971"/>
      <c r="AN71" s="971"/>
      <c r="AO71" s="971"/>
      <c r="AP71" s="971" t="s">
        <v>567</v>
      </c>
      <c r="AQ71" s="971"/>
      <c r="AR71" s="971"/>
      <c r="AS71" s="971"/>
      <c r="AT71" s="971"/>
      <c r="AU71" s="971" t="s">
        <v>567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553</v>
      </c>
      <c r="C72" s="975"/>
      <c r="D72" s="975"/>
      <c r="E72" s="975"/>
      <c r="F72" s="975"/>
      <c r="G72" s="975"/>
      <c r="H72" s="975"/>
      <c r="I72" s="975"/>
      <c r="J72" s="975"/>
      <c r="K72" s="975"/>
      <c r="L72" s="975"/>
      <c r="M72" s="975"/>
      <c r="N72" s="975"/>
      <c r="O72" s="975"/>
      <c r="P72" s="976"/>
      <c r="Q72" s="977">
        <v>43</v>
      </c>
      <c r="R72" s="971"/>
      <c r="S72" s="971"/>
      <c r="T72" s="971"/>
      <c r="U72" s="971"/>
      <c r="V72" s="971">
        <v>42</v>
      </c>
      <c r="W72" s="971"/>
      <c r="X72" s="971"/>
      <c r="Y72" s="971"/>
      <c r="Z72" s="971"/>
      <c r="AA72" s="971">
        <v>1</v>
      </c>
      <c r="AB72" s="971"/>
      <c r="AC72" s="971"/>
      <c r="AD72" s="971"/>
      <c r="AE72" s="971"/>
      <c r="AF72" s="971" t="s">
        <v>567</v>
      </c>
      <c r="AG72" s="971"/>
      <c r="AH72" s="971"/>
      <c r="AI72" s="971"/>
      <c r="AJ72" s="971"/>
      <c r="AK72" s="971" t="s">
        <v>567</v>
      </c>
      <c r="AL72" s="971"/>
      <c r="AM72" s="971"/>
      <c r="AN72" s="971"/>
      <c r="AO72" s="971"/>
      <c r="AP72" s="971" t="s">
        <v>567</v>
      </c>
      <c r="AQ72" s="971"/>
      <c r="AR72" s="971"/>
      <c r="AS72" s="971"/>
      <c r="AT72" s="971"/>
      <c r="AU72" s="971" t="s">
        <v>567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554</v>
      </c>
      <c r="C73" s="975"/>
      <c r="D73" s="975"/>
      <c r="E73" s="975"/>
      <c r="F73" s="975"/>
      <c r="G73" s="975"/>
      <c r="H73" s="975"/>
      <c r="I73" s="975"/>
      <c r="J73" s="975"/>
      <c r="K73" s="975"/>
      <c r="L73" s="975"/>
      <c r="M73" s="975"/>
      <c r="N73" s="975"/>
      <c r="O73" s="975"/>
      <c r="P73" s="976"/>
      <c r="Q73" s="977">
        <v>997</v>
      </c>
      <c r="R73" s="971"/>
      <c r="S73" s="971"/>
      <c r="T73" s="971"/>
      <c r="U73" s="971"/>
      <c r="V73" s="971">
        <v>947</v>
      </c>
      <c r="W73" s="971"/>
      <c r="X73" s="971"/>
      <c r="Y73" s="971"/>
      <c r="Z73" s="971"/>
      <c r="AA73" s="971">
        <v>50</v>
      </c>
      <c r="AB73" s="971"/>
      <c r="AC73" s="971"/>
      <c r="AD73" s="971"/>
      <c r="AE73" s="971"/>
      <c r="AF73" s="971">
        <v>50</v>
      </c>
      <c r="AG73" s="971"/>
      <c r="AH73" s="971"/>
      <c r="AI73" s="971"/>
      <c r="AJ73" s="971"/>
      <c r="AK73" s="971" t="s">
        <v>548</v>
      </c>
      <c r="AL73" s="971"/>
      <c r="AM73" s="971"/>
      <c r="AN73" s="971"/>
      <c r="AO73" s="971"/>
      <c r="AP73" s="971" t="s">
        <v>548</v>
      </c>
      <c r="AQ73" s="971"/>
      <c r="AR73" s="971"/>
      <c r="AS73" s="971"/>
      <c r="AT73" s="971"/>
      <c r="AU73" s="971" t="s">
        <v>548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555</v>
      </c>
      <c r="C74" s="975"/>
      <c r="D74" s="975"/>
      <c r="E74" s="975"/>
      <c r="F74" s="975"/>
      <c r="G74" s="975"/>
      <c r="H74" s="975"/>
      <c r="I74" s="975"/>
      <c r="J74" s="975"/>
      <c r="K74" s="975"/>
      <c r="L74" s="975"/>
      <c r="M74" s="975"/>
      <c r="N74" s="975"/>
      <c r="O74" s="975"/>
      <c r="P74" s="976"/>
      <c r="Q74" s="977">
        <v>259339</v>
      </c>
      <c r="R74" s="971"/>
      <c r="S74" s="971"/>
      <c r="T74" s="971"/>
      <c r="U74" s="971"/>
      <c r="V74" s="971">
        <v>254515</v>
      </c>
      <c r="W74" s="971"/>
      <c r="X74" s="971"/>
      <c r="Y74" s="971"/>
      <c r="Z74" s="971"/>
      <c r="AA74" s="971">
        <v>4824</v>
      </c>
      <c r="AB74" s="971"/>
      <c r="AC74" s="971"/>
      <c r="AD74" s="971"/>
      <c r="AE74" s="971"/>
      <c r="AF74" s="971">
        <v>4824</v>
      </c>
      <c r="AG74" s="971"/>
      <c r="AH74" s="971"/>
      <c r="AI74" s="971"/>
      <c r="AJ74" s="971"/>
      <c r="AK74" s="971">
        <v>1141</v>
      </c>
      <c r="AL74" s="971"/>
      <c r="AM74" s="971"/>
      <c r="AN74" s="971"/>
      <c r="AO74" s="971"/>
      <c r="AP74" s="971" t="s">
        <v>548</v>
      </c>
      <c r="AQ74" s="971"/>
      <c r="AR74" s="971"/>
      <c r="AS74" s="971"/>
      <c r="AT74" s="971"/>
      <c r="AU74" s="971" t="s">
        <v>548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556</v>
      </c>
      <c r="C75" s="975"/>
      <c r="D75" s="975"/>
      <c r="E75" s="975"/>
      <c r="F75" s="975"/>
      <c r="G75" s="975"/>
      <c r="H75" s="975"/>
      <c r="I75" s="975"/>
      <c r="J75" s="975"/>
      <c r="K75" s="975"/>
      <c r="L75" s="975"/>
      <c r="M75" s="975"/>
      <c r="N75" s="975"/>
      <c r="O75" s="975"/>
      <c r="P75" s="976"/>
      <c r="Q75" s="978">
        <v>2071</v>
      </c>
      <c r="R75" s="979"/>
      <c r="S75" s="979"/>
      <c r="T75" s="979"/>
      <c r="U75" s="980"/>
      <c r="V75" s="981">
        <v>2244</v>
      </c>
      <c r="W75" s="979"/>
      <c r="X75" s="979"/>
      <c r="Y75" s="979"/>
      <c r="Z75" s="980"/>
      <c r="AA75" s="981">
        <v>-173</v>
      </c>
      <c r="AB75" s="979"/>
      <c r="AC75" s="979"/>
      <c r="AD75" s="979"/>
      <c r="AE75" s="980"/>
      <c r="AF75" s="981">
        <v>491</v>
      </c>
      <c r="AG75" s="979"/>
      <c r="AH75" s="979"/>
      <c r="AI75" s="979"/>
      <c r="AJ75" s="980"/>
      <c r="AK75" s="981" t="s">
        <v>568</v>
      </c>
      <c r="AL75" s="979"/>
      <c r="AM75" s="979"/>
      <c r="AN75" s="979"/>
      <c r="AO75" s="980"/>
      <c r="AP75" s="981">
        <v>423</v>
      </c>
      <c r="AQ75" s="979"/>
      <c r="AR75" s="979"/>
      <c r="AS75" s="979"/>
      <c r="AT75" s="980"/>
      <c r="AU75" s="981">
        <v>4</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557</v>
      </c>
      <c r="C76" s="975"/>
      <c r="D76" s="975"/>
      <c r="E76" s="975"/>
      <c r="F76" s="975"/>
      <c r="G76" s="975"/>
      <c r="H76" s="975"/>
      <c r="I76" s="975"/>
      <c r="J76" s="975"/>
      <c r="K76" s="975"/>
      <c r="L76" s="975"/>
      <c r="M76" s="975"/>
      <c r="N76" s="975"/>
      <c r="O76" s="975"/>
      <c r="P76" s="976"/>
      <c r="Q76" s="978">
        <v>5368</v>
      </c>
      <c r="R76" s="979"/>
      <c r="S76" s="979"/>
      <c r="T76" s="979"/>
      <c r="U76" s="980"/>
      <c r="V76" s="981">
        <v>5132</v>
      </c>
      <c r="W76" s="979"/>
      <c r="X76" s="979"/>
      <c r="Y76" s="979"/>
      <c r="Z76" s="980"/>
      <c r="AA76" s="981">
        <v>236</v>
      </c>
      <c r="AB76" s="979"/>
      <c r="AC76" s="979"/>
      <c r="AD76" s="979"/>
      <c r="AE76" s="980"/>
      <c r="AF76" s="981">
        <v>77</v>
      </c>
      <c r="AG76" s="979"/>
      <c r="AH76" s="979"/>
      <c r="AI76" s="979"/>
      <c r="AJ76" s="980"/>
      <c r="AK76" s="981">
        <v>278</v>
      </c>
      <c r="AL76" s="979"/>
      <c r="AM76" s="979"/>
      <c r="AN76" s="979"/>
      <c r="AO76" s="980"/>
      <c r="AP76" s="981">
        <v>612</v>
      </c>
      <c r="AQ76" s="979"/>
      <c r="AR76" s="979"/>
      <c r="AS76" s="979"/>
      <c r="AT76" s="980"/>
      <c r="AU76" s="981">
        <v>427</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558</v>
      </c>
      <c r="C77" s="975"/>
      <c r="D77" s="975"/>
      <c r="E77" s="975"/>
      <c r="F77" s="975"/>
      <c r="G77" s="975"/>
      <c r="H77" s="975"/>
      <c r="I77" s="975"/>
      <c r="J77" s="975"/>
      <c r="K77" s="975"/>
      <c r="L77" s="975"/>
      <c r="M77" s="975"/>
      <c r="N77" s="975"/>
      <c r="O77" s="975"/>
      <c r="P77" s="976"/>
      <c r="Q77" s="978">
        <v>345</v>
      </c>
      <c r="R77" s="979"/>
      <c r="S77" s="979"/>
      <c r="T77" s="979"/>
      <c r="U77" s="980"/>
      <c r="V77" s="981">
        <v>187</v>
      </c>
      <c r="W77" s="979"/>
      <c r="X77" s="979"/>
      <c r="Y77" s="979"/>
      <c r="Z77" s="980"/>
      <c r="AA77" s="981">
        <v>158</v>
      </c>
      <c r="AB77" s="979"/>
      <c r="AC77" s="979"/>
      <c r="AD77" s="979"/>
      <c r="AE77" s="980"/>
      <c r="AF77" s="981">
        <v>158</v>
      </c>
      <c r="AG77" s="979"/>
      <c r="AH77" s="979"/>
      <c r="AI77" s="979"/>
      <c r="AJ77" s="980"/>
      <c r="AK77" s="981" t="s">
        <v>568</v>
      </c>
      <c r="AL77" s="979"/>
      <c r="AM77" s="979"/>
      <c r="AN77" s="979"/>
      <c r="AO77" s="980"/>
      <c r="AP77" s="981" t="s">
        <v>568</v>
      </c>
      <c r="AQ77" s="979"/>
      <c r="AR77" s="979"/>
      <c r="AS77" s="979"/>
      <c r="AT77" s="980"/>
      <c r="AU77" s="981" t="s">
        <v>568</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3113761</v>
      </c>
      <c r="AB110" s="889"/>
      <c r="AC110" s="889"/>
      <c r="AD110" s="889"/>
      <c r="AE110" s="890"/>
      <c r="AF110" s="891">
        <v>2961797</v>
      </c>
      <c r="AG110" s="889"/>
      <c r="AH110" s="889"/>
      <c r="AI110" s="889"/>
      <c r="AJ110" s="890"/>
      <c r="AK110" s="891">
        <v>2854242</v>
      </c>
      <c r="AL110" s="889"/>
      <c r="AM110" s="889"/>
      <c r="AN110" s="889"/>
      <c r="AO110" s="890"/>
      <c r="AP110" s="892">
        <v>25</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18459757</v>
      </c>
      <c r="BR110" s="842"/>
      <c r="BS110" s="842"/>
      <c r="BT110" s="842"/>
      <c r="BU110" s="842"/>
      <c r="BV110" s="842">
        <v>17732342</v>
      </c>
      <c r="BW110" s="842"/>
      <c r="BX110" s="842"/>
      <c r="BY110" s="842"/>
      <c r="BZ110" s="842"/>
      <c r="CA110" s="842">
        <v>17135179</v>
      </c>
      <c r="CB110" s="842"/>
      <c r="CC110" s="842"/>
      <c r="CD110" s="842"/>
      <c r="CE110" s="842"/>
      <c r="CF110" s="866">
        <v>149.9</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10853</v>
      </c>
      <c r="BR111" s="817"/>
      <c r="BS111" s="817"/>
      <c r="BT111" s="817"/>
      <c r="BU111" s="817"/>
      <c r="BV111" s="817">
        <v>8512</v>
      </c>
      <c r="BW111" s="817"/>
      <c r="BX111" s="817"/>
      <c r="BY111" s="817"/>
      <c r="BZ111" s="817"/>
      <c r="CA111" s="817">
        <v>6538</v>
      </c>
      <c r="CB111" s="817"/>
      <c r="CC111" s="817"/>
      <c r="CD111" s="817"/>
      <c r="CE111" s="817"/>
      <c r="CF111" s="875">
        <v>0.1</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5058435</v>
      </c>
      <c r="BR112" s="817"/>
      <c r="BS112" s="817"/>
      <c r="BT112" s="817"/>
      <c r="BU112" s="817"/>
      <c r="BV112" s="817">
        <v>4816971</v>
      </c>
      <c r="BW112" s="817"/>
      <c r="BX112" s="817"/>
      <c r="BY112" s="817"/>
      <c r="BZ112" s="817"/>
      <c r="CA112" s="817">
        <v>5086924</v>
      </c>
      <c r="CB112" s="817"/>
      <c r="CC112" s="817"/>
      <c r="CD112" s="817"/>
      <c r="CE112" s="817"/>
      <c r="CF112" s="875">
        <v>44.5</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419012</v>
      </c>
      <c r="AB113" s="919"/>
      <c r="AC113" s="919"/>
      <c r="AD113" s="919"/>
      <c r="AE113" s="920"/>
      <c r="AF113" s="921">
        <v>415946</v>
      </c>
      <c r="AG113" s="919"/>
      <c r="AH113" s="919"/>
      <c r="AI113" s="919"/>
      <c r="AJ113" s="920"/>
      <c r="AK113" s="921">
        <v>410423</v>
      </c>
      <c r="AL113" s="919"/>
      <c r="AM113" s="919"/>
      <c r="AN113" s="919"/>
      <c r="AO113" s="920"/>
      <c r="AP113" s="922">
        <v>3.6</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642858</v>
      </c>
      <c r="BR113" s="817"/>
      <c r="BS113" s="817"/>
      <c r="BT113" s="817"/>
      <c r="BU113" s="817"/>
      <c r="BV113" s="817">
        <v>589312</v>
      </c>
      <c r="BW113" s="817"/>
      <c r="BX113" s="817"/>
      <c r="BY113" s="817"/>
      <c r="BZ113" s="817"/>
      <c r="CA113" s="817">
        <v>637359</v>
      </c>
      <c r="CB113" s="817"/>
      <c r="CC113" s="817"/>
      <c r="CD113" s="817"/>
      <c r="CE113" s="817"/>
      <c r="CF113" s="875">
        <v>5.6</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71799</v>
      </c>
      <c r="AB114" s="780"/>
      <c r="AC114" s="780"/>
      <c r="AD114" s="780"/>
      <c r="AE114" s="781"/>
      <c r="AF114" s="782">
        <v>66454</v>
      </c>
      <c r="AG114" s="780"/>
      <c r="AH114" s="780"/>
      <c r="AI114" s="780"/>
      <c r="AJ114" s="781"/>
      <c r="AK114" s="782">
        <v>62215</v>
      </c>
      <c r="AL114" s="780"/>
      <c r="AM114" s="780"/>
      <c r="AN114" s="780"/>
      <c r="AO114" s="781"/>
      <c r="AP114" s="824">
        <v>0.5</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2912177</v>
      </c>
      <c r="BR114" s="817"/>
      <c r="BS114" s="817"/>
      <c r="BT114" s="817"/>
      <c r="BU114" s="817"/>
      <c r="BV114" s="817">
        <v>2874787</v>
      </c>
      <c r="BW114" s="817"/>
      <c r="BX114" s="817"/>
      <c r="BY114" s="817"/>
      <c r="BZ114" s="817"/>
      <c r="CA114" s="817">
        <v>2725807</v>
      </c>
      <c r="CB114" s="817"/>
      <c r="CC114" s="817"/>
      <c r="CD114" s="817"/>
      <c r="CE114" s="817"/>
      <c r="CF114" s="875">
        <v>23.8</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2331</v>
      </c>
      <c r="AB115" s="919"/>
      <c r="AC115" s="919"/>
      <c r="AD115" s="919"/>
      <c r="AE115" s="920"/>
      <c r="AF115" s="921">
        <v>2262</v>
      </c>
      <c r="AG115" s="919"/>
      <c r="AH115" s="919"/>
      <c r="AI115" s="919"/>
      <c r="AJ115" s="920"/>
      <c r="AK115" s="921">
        <v>1320</v>
      </c>
      <c r="AL115" s="919"/>
      <c r="AM115" s="919"/>
      <c r="AN115" s="919"/>
      <c r="AO115" s="920"/>
      <c r="AP115" s="922">
        <v>0</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v>356</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10853</v>
      </c>
      <c r="DH116" s="780"/>
      <c r="DI116" s="780"/>
      <c r="DJ116" s="780"/>
      <c r="DK116" s="781"/>
      <c r="DL116" s="782">
        <v>8512</v>
      </c>
      <c r="DM116" s="780"/>
      <c r="DN116" s="780"/>
      <c r="DO116" s="780"/>
      <c r="DP116" s="781"/>
      <c r="DQ116" s="782">
        <v>6538</v>
      </c>
      <c r="DR116" s="780"/>
      <c r="DS116" s="780"/>
      <c r="DT116" s="780"/>
      <c r="DU116" s="781"/>
      <c r="DV116" s="824">
        <v>0.1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3606903</v>
      </c>
      <c r="AB117" s="903"/>
      <c r="AC117" s="903"/>
      <c r="AD117" s="903"/>
      <c r="AE117" s="904"/>
      <c r="AF117" s="905">
        <v>3446459</v>
      </c>
      <c r="AG117" s="903"/>
      <c r="AH117" s="903"/>
      <c r="AI117" s="903"/>
      <c r="AJ117" s="904"/>
      <c r="AK117" s="905">
        <v>3328556</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27084080</v>
      </c>
      <c r="BR119" s="845"/>
      <c r="BS119" s="845"/>
      <c r="BT119" s="845"/>
      <c r="BU119" s="845"/>
      <c r="BV119" s="845">
        <v>26021924</v>
      </c>
      <c r="BW119" s="845"/>
      <c r="BX119" s="845"/>
      <c r="BY119" s="845"/>
      <c r="BZ119" s="845"/>
      <c r="CA119" s="845">
        <v>25591807</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10463864</v>
      </c>
      <c r="BR120" s="842"/>
      <c r="BS120" s="842"/>
      <c r="BT120" s="842"/>
      <c r="BU120" s="842"/>
      <c r="BV120" s="842">
        <v>10581744</v>
      </c>
      <c r="BW120" s="842"/>
      <c r="BX120" s="842"/>
      <c r="BY120" s="842"/>
      <c r="BZ120" s="842"/>
      <c r="CA120" s="842">
        <v>10313224</v>
      </c>
      <c r="CB120" s="842"/>
      <c r="CC120" s="842"/>
      <c r="CD120" s="842"/>
      <c r="CE120" s="842"/>
      <c r="CF120" s="866">
        <v>90.2</v>
      </c>
      <c r="CG120" s="867"/>
      <c r="CH120" s="867"/>
      <c r="CI120" s="867"/>
      <c r="CJ120" s="867"/>
      <c r="CK120" s="868" t="s">
        <v>446</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4872218</v>
      </c>
      <c r="DH120" s="842"/>
      <c r="DI120" s="842"/>
      <c r="DJ120" s="842"/>
      <c r="DK120" s="842"/>
      <c r="DL120" s="842">
        <v>4565819</v>
      </c>
      <c r="DM120" s="842"/>
      <c r="DN120" s="842"/>
      <c r="DO120" s="842"/>
      <c r="DP120" s="842"/>
      <c r="DQ120" s="842">
        <v>4243202</v>
      </c>
      <c r="DR120" s="842"/>
      <c r="DS120" s="842"/>
      <c r="DT120" s="842"/>
      <c r="DU120" s="842"/>
      <c r="DV120" s="843">
        <v>37.1</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316582</v>
      </c>
      <c r="BR121" s="817"/>
      <c r="BS121" s="817"/>
      <c r="BT121" s="817"/>
      <c r="BU121" s="817"/>
      <c r="BV121" s="817">
        <v>266797</v>
      </c>
      <c r="BW121" s="817"/>
      <c r="BX121" s="817"/>
      <c r="BY121" s="817"/>
      <c r="BZ121" s="817"/>
      <c r="CA121" s="817">
        <v>205685</v>
      </c>
      <c r="CB121" s="817"/>
      <c r="CC121" s="817"/>
      <c r="CD121" s="817"/>
      <c r="CE121" s="817"/>
      <c r="CF121" s="875">
        <v>1.8</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14400</v>
      </c>
      <c r="DH121" s="817"/>
      <c r="DI121" s="817"/>
      <c r="DJ121" s="817"/>
      <c r="DK121" s="817"/>
      <c r="DL121" s="817">
        <v>50650</v>
      </c>
      <c r="DM121" s="817"/>
      <c r="DN121" s="817"/>
      <c r="DO121" s="817"/>
      <c r="DP121" s="817"/>
      <c r="DQ121" s="817">
        <v>616650</v>
      </c>
      <c r="DR121" s="817"/>
      <c r="DS121" s="817"/>
      <c r="DT121" s="817"/>
      <c r="DU121" s="817"/>
      <c r="DV121" s="794">
        <v>5.4</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20037725</v>
      </c>
      <c r="BR122" s="845"/>
      <c r="BS122" s="845"/>
      <c r="BT122" s="845"/>
      <c r="BU122" s="845"/>
      <c r="BV122" s="845">
        <v>18110000</v>
      </c>
      <c r="BW122" s="845"/>
      <c r="BX122" s="845"/>
      <c r="BY122" s="845"/>
      <c r="BZ122" s="845"/>
      <c r="CA122" s="845">
        <v>17430045</v>
      </c>
      <c r="CB122" s="845"/>
      <c r="CC122" s="845"/>
      <c r="CD122" s="845"/>
      <c r="CE122" s="845"/>
      <c r="CF122" s="846">
        <v>152.4</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171817</v>
      </c>
      <c r="DH122" s="817"/>
      <c r="DI122" s="817"/>
      <c r="DJ122" s="817"/>
      <c r="DK122" s="817"/>
      <c r="DL122" s="817">
        <v>200502</v>
      </c>
      <c r="DM122" s="817"/>
      <c r="DN122" s="817"/>
      <c r="DO122" s="817"/>
      <c r="DP122" s="817"/>
      <c r="DQ122" s="817">
        <v>227072</v>
      </c>
      <c r="DR122" s="817"/>
      <c r="DS122" s="817"/>
      <c r="DT122" s="817"/>
      <c r="DU122" s="817"/>
      <c r="DV122" s="794">
        <v>2</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2331</v>
      </c>
      <c r="AB123" s="780"/>
      <c r="AC123" s="780"/>
      <c r="AD123" s="780"/>
      <c r="AE123" s="781"/>
      <c r="AF123" s="782">
        <v>2262</v>
      </c>
      <c r="AG123" s="780"/>
      <c r="AH123" s="780"/>
      <c r="AI123" s="780"/>
      <c r="AJ123" s="781"/>
      <c r="AK123" s="782">
        <v>1320</v>
      </c>
      <c r="AL123" s="780"/>
      <c r="AM123" s="780"/>
      <c r="AN123" s="780"/>
      <c r="AO123" s="781"/>
      <c r="AP123" s="824">
        <v>0</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30818171</v>
      </c>
      <c r="BR123" s="833"/>
      <c r="BS123" s="833"/>
      <c r="BT123" s="833"/>
      <c r="BU123" s="833"/>
      <c r="BV123" s="833">
        <v>28958541</v>
      </c>
      <c r="BW123" s="833"/>
      <c r="BX123" s="833"/>
      <c r="BY123" s="833"/>
      <c r="BZ123" s="833"/>
      <c r="CA123" s="833">
        <v>27948954</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50336</v>
      </c>
      <c r="AB128" s="801"/>
      <c r="AC128" s="801"/>
      <c r="AD128" s="801"/>
      <c r="AE128" s="802"/>
      <c r="AF128" s="803">
        <v>50291</v>
      </c>
      <c r="AG128" s="801"/>
      <c r="AH128" s="801"/>
      <c r="AI128" s="801"/>
      <c r="AJ128" s="802"/>
      <c r="AK128" s="803">
        <v>46273</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12.88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13536264</v>
      </c>
      <c r="AB129" s="780"/>
      <c r="AC129" s="780"/>
      <c r="AD129" s="780"/>
      <c r="AE129" s="781"/>
      <c r="AF129" s="782">
        <v>13505047</v>
      </c>
      <c r="AG129" s="780"/>
      <c r="AH129" s="780"/>
      <c r="AI129" s="780"/>
      <c r="AJ129" s="781"/>
      <c r="AK129" s="782">
        <v>13747838</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17.88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2566010</v>
      </c>
      <c r="AB130" s="780"/>
      <c r="AC130" s="780"/>
      <c r="AD130" s="780"/>
      <c r="AE130" s="781"/>
      <c r="AF130" s="782">
        <v>2395829</v>
      </c>
      <c r="AG130" s="780"/>
      <c r="AH130" s="780"/>
      <c r="AI130" s="780"/>
      <c r="AJ130" s="781"/>
      <c r="AK130" s="782">
        <v>2314515</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8.8000000000000007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10970254</v>
      </c>
      <c r="AB131" s="764"/>
      <c r="AC131" s="764"/>
      <c r="AD131" s="764"/>
      <c r="AE131" s="765"/>
      <c r="AF131" s="766">
        <v>11109218</v>
      </c>
      <c r="AG131" s="764"/>
      <c r="AH131" s="764"/>
      <c r="AI131" s="764"/>
      <c r="AJ131" s="765"/>
      <c r="AK131" s="766">
        <v>11433323</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9.0294809950000001</v>
      </c>
      <c r="AB132" s="745"/>
      <c r="AC132" s="745"/>
      <c r="AD132" s="745"/>
      <c r="AE132" s="746"/>
      <c r="AF132" s="747">
        <v>9.0045852009999994</v>
      </c>
      <c r="AG132" s="745"/>
      <c r="AH132" s="745"/>
      <c r="AI132" s="745"/>
      <c r="AJ132" s="746"/>
      <c r="AK132" s="747">
        <v>8.4644507989999997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8.5</v>
      </c>
      <c r="AB133" s="724"/>
      <c r="AC133" s="724"/>
      <c r="AD133" s="724"/>
      <c r="AE133" s="725"/>
      <c r="AF133" s="723">
        <v>8.8000000000000007</v>
      </c>
      <c r="AG133" s="724"/>
      <c r="AH133" s="724"/>
      <c r="AI133" s="724"/>
      <c r="AJ133" s="725"/>
      <c r="AK133" s="723">
        <v>8.8000000000000007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Miq77c8AglbsR8OSYN7kIsZ2SKKYrvN+KCKGWuRGp9hdgVYwOByFahK3ultwsT8wppfxbt7i+qUuoFF9R7piQ==" saltValue="k2ioBj3efEi928kvh+vV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Tf/85VbJ7wjLdtz5fJD/d9xOqqEcJlqko25rHUf0V6KRALQWBp5+ZRxKc2fzE/h13zq2qzVaBrbWsE0U3X1Upw==" saltValue="b/+b4Myt5pYXGvtxXwCl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P6WswMTl8L7mVNbaquLMfloXqaUEqk10/7F4xwrGOwszCbZoRd9LAwzgBLbhaRkW/8A2tCdY1Z0KK1HqB7fKw==" saltValue="7c6+ltnGbi1G8ma6b1zC3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3183811</v>
      </c>
      <c r="AP9" s="269">
        <v>96532</v>
      </c>
      <c r="AQ9" s="270">
        <v>105759</v>
      </c>
      <c r="AR9" s="271">
        <v>-8.6999999999999993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563731</v>
      </c>
      <c r="AP10" s="272">
        <v>17092</v>
      </c>
      <c r="AQ10" s="273">
        <v>10117</v>
      </c>
      <c r="AR10" s="274">
        <v>68.900000000000006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1625</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v>17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135134</v>
      </c>
      <c r="AP13" s="272">
        <v>4097</v>
      </c>
      <c r="AQ13" s="273">
        <v>4122</v>
      </c>
      <c r="AR13" s="274">
        <v>-0.6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100181</v>
      </c>
      <c r="AP14" s="272">
        <v>3037</v>
      </c>
      <c r="AQ14" s="273">
        <v>2482</v>
      </c>
      <c r="AR14" s="274">
        <v>22.4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-287374</v>
      </c>
      <c r="AP15" s="272">
        <v>-8713</v>
      </c>
      <c r="AQ15" s="273">
        <v>-6906</v>
      </c>
      <c r="AR15" s="274">
        <v>26.2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3695483</v>
      </c>
      <c r="AP16" s="272">
        <v>112045</v>
      </c>
      <c r="AQ16" s="273">
        <v>117215</v>
      </c>
      <c r="AR16" s="274">
        <v>-4.4000000000000004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9.85</v>
      </c>
      <c r="AP21" s="286">
        <v>10.35</v>
      </c>
      <c r="AQ21" s="287">
        <v>-0.5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95.3</v>
      </c>
      <c r="AP22" s="291">
        <v>97.1</v>
      </c>
      <c r="AQ22" s="292">
        <v>-1.8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2854242</v>
      </c>
      <c r="AP32" s="300">
        <v>86539</v>
      </c>
      <c r="AQ32" s="301">
        <v>71795</v>
      </c>
      <c r="AR32" s="302">
        <v>20.5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410423</v>
      </c>
      <c r="AP35" s="300">
        <v>12444</v>
      </c>
      <c r="AQ35" s="301">
        <v>17107</v>
      </c>
      <c r="AR35" s="302">
        <v>-27.3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62215</v>
      </c>
      <c r="AP36" s="300">
        <v>1886</v>
      </c>
      <c r="AQ36" s="301">
        <v>3528</v>
      </c>
      <c r="AR36" s="302">
        <v>-46.5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1320</v>
      </c>
      <c r="AP37" s="300">
        <v>40</v>
      </c>
      <c r="AQ37" s="301">
        <v>388</v>
      </c>
      <c r="AR37" s="302">
        <v>-89.7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v>356</v>
      </c>
      <c r="AP38" s="303">
        <v>11</v>
      </c>
      <c r="AQ38" s="304">
        <v>2</v>
      </c>
      <c r="AR38" s="292">
        <v>450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-46273</v>
      </c>
      <c r="AP39" s="300">
        <v>-1403</v>
      </c>
      <c r="AQ39" s="301">
        <v>-3420</v>
      </c>
      <c r="AR39" s="302">
        <v>-59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-2314515</v>
      </c>
      <c r="AP40" s="300">
        <v>-70175</v>
      </c>
      <c r="AQ40" s="301">
        <v>-62953</v>
      </c>
      <c r="AR40" s="302">
        <v>11.5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967768</v>
      </c>
      <c r="AP41" s="300">
        <v>29342</v>
      </c>
      <c r="AQ41" s="301">
        <v>26447</v>
      </c>
      <c r="AR41" s="302">
        <v>10.9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9071428</v>
      </c>
      <c r="AN51" s="322">
        <v>254437</v>
      </c>
      <c r="AO51" s="323">
        <v>7.3</v>
      </c>
      <c r="AP51" s="324">
        <v>128523</v>
      </c>
      <c r="AQ51" s="325">
        <v>-3.4</v>
      </c>
      <c r="AR51" s="326">
        <v>10.7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6720533</v>
      </c>
      <c r="AN52" s="330">
        <v>188498</v>
      </c>
      <c r="AO52" s="331">
        <v>72.599999999999994</v>
      </c>
      <c r="AP52" s="332">
        <v>56792</v>
      </c>
      <c r="AQ52" s="333">
        <v>-0.3</v>
      </c>
      <c r="AR52" s="334">
        <v>72.900000000000006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5801399</v>
      </c>
      <c r="AN53" s="322">
        <v>166006</v>
      </c>
      <c r="AO53" s="323">
        <v>-34.799999999999997</v>
      </c>
      <c r="AP53" s="324">
        <v>92919</v>
      </c>
      <c r="AQ53" s="325">
        <v>-27.7</v>
      </c>
      <c r="AR53" s="326">
        <v>-7.1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3026945</v>
      </c>
      <c r="AN54" s="330">
        <v>86615</v>
      </c>
      <c r="AO54" s="331">
        <v>-54</v>
      </c>
      <c r="AP54" s="332">
        <v>54128</v>
      </c>
      <c r="AQ54" s="333">
        <v>-4.7</v>
      </c>
      <c r="AR54" s="334">
        <v>-49.3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6800817</v>
      </c>
      <c r="AN55" s="322">
        <v>198483</v>
      </c>
      <c r="AO55" s="323">
        <v>19.600000000000001</v>
      </c>
      <c r="AP55" s="324">
        <v>103663</v>
      </c>
      <c r="AQ55" s="325">
        <v>11.6</v>
      </c>
      <c r="AR55" s="326">
        <v>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4008715</v>
      </c>
      <c r="AN56" s="330">
        <v>116995</v>
      </c>
      <c r="AO56" s="331">
        <v>35.1</v>
      </c>
      <c r="AP56" s="332">
        <v>64346</v>
      </c>
      <c r="AQ56" s="333">
        <v>18.899999999999999</v>
      </c>
      <c r="AR56" s="334">
        <v>16.2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8653331</v>
      </c>
      <c r="AN57" s="322">
        <v>257540</v>
      </c>
      <c r="AO57" s="323">
        <v>29.8</v>
      </c>
      <c r="AP57" s="324">
        <v>92012</v>
      </c>
      <c r="AQ57" s="325">
        <v>-11.2</v>
      </c>
      <c r="AR57" s="326">
        <v>41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6894030</v>
      </c>
      <c r="AN58" s="330">
        <v>205179</v>
      </c>
      <c r="AO58" s="331">
        <v>75.400000000000006</v>
      </c>
      <c r="AP58" s="332">
        <v>61382</v>
      </c>
      <c r="AQ58" s="333">
        <v>-4.5999999999999996</v>
      </c>
      <c r="AR58" s="334">
        <v>80</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5299995</v>
      </c>
      <c r="AN59" s="322">
        <v>160694</v>
      </c>
      <c r="AO59" s="323">
        <v>-37.6</v>
      </c>
      <c r="AP59" s="324">
        <v>91317</v>
      </c>
      <c r="AQ59" s="325">
        <v>-0.8</v>
      </c>
      <c r="AR59" s="326">
        <v>-36.799999999999997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3220224</v>
      </c>
      <c r="AN60" s="330">
        <v>97636</v>
      </c>
      <c r="AO60" s="331">
        <v>-52.4</v>
      </c>
      <c r="AP60" s="332">
        <v>56480</v>
      </c>
      <c r="AQ60" s="333">
        <v>-8</v>
      </c>
      <c r="AR60" s="334">
        <v>-44.4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7125394</v>
      </c>
      <c r="AN61" s="337">
        <v>207432</v>
      </c>
      <c r="AO61" s="338">
        <v>-3.1</v>
      </c>
      <c r="AP61" s="339">
        <v>101687</v>
      </c>
      <c r="AQ61" s="340">
        <v>-6.3</v>
      </c>
      <c r="AR61" s="326">
        <v>3.2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4774089</v>
      </c>
      <c r="AN62" s="330">
        <v>138985</v>
      </c>
      <c r="AO62" s="331">
        <v>15.3</v>
      </c>
      <c r="AP62" s="332">
        <v>58626</v>
      </c>
      <c r="AQ62" s="333">
        <v>0.3</v>
      </c>
      <c r="AR62" s="334">
        <v>15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fCf2WOeLQdahhxjymfGbwaCOJ/4hKQyqhWecuEwVSLKrRCFZucFTNjs5+FsP1VSfXXgpRv/zZmi2yINABc5f1Q==" saltValue="mpo38xBS1sTGu8JTxJAD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ZgfYFiK74zLIa4/VCtYhlzpC6mVYav5FJBHY8VcguXzUOud2/r911UiVAcWN5qve2izx82A51lPOKrsnPDTpcA==" saltValue="/fTxEMOSRENl9Vsw3nCc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z5gje0eMr3zjm1Wu6YlVm60G9cYhzsjC+Nj6PKuFVRR9JrYDolc4GKKs++bkWVZUXP3rGaGBATrSlsZIciJqTg==" saltValue="d3Biyt5WORgZYjK0uA/z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28.94</v>
      </c>
      <c r="G47" s="12">
        <v>27.71</v>
      </c>
      <c r="H47" s="12">
        <v>28.96</v>
      </c>
      <c r="I47" s="12">
        <v>27.5</v>
      </c>
      <c r="J47" s="13">
        <v>26.26</v>
      </c>
    </row>
    <row r="48" spans="2:10" ht="57.75" customHeight="1" x14ac:dyDescent="0.15">
      <c r="B48" s="14"/>
      <c r="C48" s="1141" t="s">
        <v>4</v>
      </c>
      <c r="D48" s="1141"/>
      <c r="E48" s="1142"/>
      <c r="F48" s="15">
        <v>7.37</v>
      </c>
      <c r="G48" s="16">
        <v>7.67</v>
      </c>
      <c r="H48" s="16">
        <v>8.92</v>
      </c>
      <c r="I48" s="16">
        <v>8.01</v>
      </c>
      <c r="J48" s="17">
        <v>7.03</v>
      </c>
    </row>
    <row r="49" spans="2:10" ht="57.75" customHeight="1" thickBot="1" x14ac:dyDescent="0.2">
      <c r="B49" s="18"/>
      <c r="C49" s="1143" t="s">
        <v>5</v>
      </c>
      <c r="D49" s="1143"/>
      <c r="E49" s="1144"/>
      <c r="F49" s="19" t="s">
        <v>531</v>
      </c>
      <c r="G49" s="20">
        <v>0.68</v>
      </c>
      <c r="H49" s="20">
        <v>1.05</v>
      </c>
      <c r="I49" s="20" t="s">
        <v>531</v>
      </c>
      <c r="J49" s="21" t="s">
        <v>532</v>
      </c>
    </row>
    <row r="50" spans="2:10" x14ac:dyDescent="0.15"/>
  </sheetData>
  <sheetProtection algorithmName="SHA-512" hashValue="xqmM1O+V9SPvNb8BVEp7tXW1HexiZIcYQ35kX6PZmnB0R2+8SgTxSLfATw33qZ2KWHyesnucYte2loC80ScvRw==" saltValue="Zs+RNCILrYbJINCrJfMn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2026-03-06T10:56:38Z</cp:lastPrinted>
  <dcterms:created xsi:type="dcterms:W3CDTF">2026-02-26T09:27:23Z</dcterms:created>
  <dcterms:modified xsi:type="dcterms:W3CDTF">2026-03-10T00:06:29Z</dcterms:modified>
  <cp:category/>
</cp:coreProperties>
</file>