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hcentersv\共有\01総務部\6財政課\1財政係\財政状況資料集（財政・歳出比較分析表）\2024財政状況資料集\05_提出\"/>
    </mc:Choice>
  </mc:AlternateContent>
  <xr:revisionPtr revIDLastSave="0" documentId="13_ncr:1_{29F5F210-C9BC-43D8-8E9B-EC484C6D96B6}" xr6:coauthVersionLast="47" xr6:coauthVersionMax="47" xr10:uidLastSave="{00000000-0000-0000-0000-000000000000}"/>
  <bookViews>
    <workbookView xWindow="20370" yWindow="-471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C37" i="10"/>
  <c r="BE36" i="10"/>
  <c r="C36" i="10"/>
  <c r="BE35" i="10"/>
  <c r="BW34" i="10"/>
  <c r="BW35" i="10" s="1"/>
  <c r="BW36" i="10" s="1"/>
  <c r="BW37" i="10" s="1"/>
  <c r="BW38" i="10" s="1"/>
  <c r="BW39" i="10" s="1"/>
  <c r="BW40" i="10" s="1"/>
  <c r="BW41" i="10" s="1"/>
  <c r="BW42" i="10" s="1"/>
  <c r="BW43" i="10" s="1"/>
  <c r="C34" i="10"/>
  <c r="C35" i="10" s="1"/>
  <c r="CO34" i="10" l="1"/>
  <c r="CO35" i="10" s="1"/>
  <c r="CO36" i="10" s="1"/>
  <c r="AM34" i="10"/>
  <c r="AM35" i="10" s="1"/>
  <c r="AM36" i="10" s="1"/>
  <c r="AM37"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<sst xmlns="http://schemas.openxmlformats.org/spreadsheetml/2006/main" count="1082" uniqueCount="573">
  <si>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</si>
  <si>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</si>
  <si>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</si>
  <si>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</si>
  <si>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</si>
  <si>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</si>
  <si>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</si>
  <si>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</si>
  <si>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</si>
  <si>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</si>
  <si>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</si>
  <si>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</si>
  <si>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</si>
  <si>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</si>
  <si>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</si>
  <si>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</si>
  <si>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</si>
  <si>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</si>
  <si>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</si>
  <si>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</si>
  <si>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</si>
  <si>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</si>
  <si>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</si>
  <si>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</si>
  <si>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</si>
  <si>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</si>
  <si>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</si>
  <si>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</si>
  <si>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</si>
  <si>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</si>
  <si>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</si>
  <si>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</si>
  <si>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</si>
  <si>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</si>
  <si>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</si>
  <si>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</si>
  <si>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</si>
  <si>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</si>
  <si>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</si>
  <si>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</si>
  <si>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</si>
  <si>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</si>
  <si>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</si>
  <si>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</si>
  <si>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</si>
  <si>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</si>
  <si>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</si>
  <si>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</si>
  <si>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</si>
  <si>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</si>
  <si>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</si>
  <si>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</si>
  <si>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</si>
  <si>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</si>
  <si>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</si>
  <si>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</si>
  <si>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</si>
  <si>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</si>
  <si>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</si>
  <si>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</si>
  <si>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</si>
  <si>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</si>
  <si>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</si>
  <si>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</si>
  <si>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</si>
  <si>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</si>
  <si>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</si>
  <si>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</si>
  <si>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</si>
  <si>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</si>
  <si>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</si>
  <si>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</si>
  <si>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</si>
  <si>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</si>
  <si>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</si>
  <si>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</si>
  <si>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</si>
  <si>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</si>
  <si>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</si>
  <si>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</si>
  <si>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</si>
  <si>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</si>
  <si>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</si>
  <si>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</si>
  <si>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</si>
  <si>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</si>
  <si>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</si>
  <si>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</si>
  <si>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</si>
  <si>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</si>
  <si>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</si>
  <si>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</si>
  <si>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</si>
  <si>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</si>
  <si>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二本松市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</si>
  <si>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</si>
  <si>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</si>
  <si>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</si>
  <si>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</si>
  <si>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</si>
  <si>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</si>
  <si>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</si>
  <si>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</si>
  <si>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</si>
  <si>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</si>
  <si>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</si>
  <si>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</si>
  <si>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</si>
  <si>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</si>
  <si>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</si>
  <si>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</si>
  <si>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</si>
  <si>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</si>
  <si>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</si>
  <si>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</si>
  <si>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</si>
  <si>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</si>
  <si>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</si>
  <si>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</si>
  <si>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</si>
  <si>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</si>
  <si>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</si>
  <si>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</si>
  <si>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</si>
  <si>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</si>
  <si>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</si>
  <si>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</si>
  <si>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</si>
  <si>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</si>
  <si>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</si>
  <si>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</si>
  <si>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</si>
  <si>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</si>
  <si>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</si>
  <si>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</si>
  <si>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</si>
  <si>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</si>
  <si>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</si>
  <si>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</si>
  <si>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</si>
  <si>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</si>
  <si>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</si>
  <si>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</si>
  <si>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</si>
  <si>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</si>
  <si>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</si>
  <si>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</si>
  <si>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</si>
  <si>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</si>
  <si>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</si>
  <si>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</si>
  <si>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</si>
  <si>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</si>
  <si>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</si>
  <si>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</si>
  <si>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</si>
  <si>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</si>
  <si>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</si>
  <si>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</si>
  <si>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</si>
  <si>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</si>
  <si>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</si>
  <si>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</si>
  <si>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</si>
  <si>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</si>
  <si>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</si>
  <si>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</si>
  <si>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</si>
  <si>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</si>
  <si>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</si>
  <si>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</si>
  <si>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</si>
  <si>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</si>
  <si>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</si>
  <si>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</si>
  <si>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</si>
  <si>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</si>
  <si>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</si>
  <si>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</si>
  <si>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</si>
  <si>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</si>
  <si>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</si>
  <si>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</si>
  <si>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</si>
  <si>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</si>
  <si>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</si>
  <si>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</si>
  <si>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</si>
  <si>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</si>
  <si>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</si>
  <si>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</si>
  <si>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</si>
  <si>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</si>
  <si>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</si>
  <si>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</si>
  <si>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</si>
  <si>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</si>
  <si>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</si>
  <si>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</si>
  <si>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</si>
  <si>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</si>
  <si>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</si>
  <si>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</si>
  <si>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福島県二本松市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</si>
  <si>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</si>
  <si>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</si>
  <si>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</si>
  <si>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</si>
  <si>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</si>
  <si>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</si>
  <si>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</si>
  <si>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</si>
  <si>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</si>
  <si>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</si>
  <si>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</si>
  <si>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</si>
  <si>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</si>
  <si>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</si>
  <si>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</si>
  <si>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</si>
  <si>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</si>
  <si>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</si>
  <si>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</si>
  <si>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</si>
  <si>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</si>
  <si>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</si>
  <si>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</si>
  <si>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</si>
  <si>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</si>
  <si>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</si>
  <si>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</si>
  <si>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</si>
  <si>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</si>
  <si>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</si>
  <si>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</si>
  <si>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</si>
  <si>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</si>
  <si>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</si>
  <si>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</si>
  <si>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</si>
  <si>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</si>
  <si>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</si>
  <si>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</si>
  <si>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</si>
  <si>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</si>
  <si>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</si>
  <si>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</si>
  <si>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</si>
  <si>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</si>
  <si>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</si>
  <si>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</si>
  <si>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</si>
  <si>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</si>
  <si>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</si>
  <si>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</si>
  <si>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</si>
  <si>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</si>
  <si>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</si>
  <si>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</si>
  <si>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</si>
  <si>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</si>
  <si>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</si>
  <si>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</si>
  <si>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</si>
  <si>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</si>
  <si>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</si>
  <si>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</si>
  <si>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</si>
  <si>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</si>
  <si>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</si>
  <si>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</si>
  <si>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</si>
  <si>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</si>
  <si>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</si>
  <si>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</si>
  <si>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</si>
  <si>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</si>
  <si>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</si>
  <si>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</si>
  <si>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</si>
  <si>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</si>
  <si>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</si>
  <si>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</si>
  <si>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</si>
  <si>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</si>
  <si>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</si>
  <si>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</si>
  <si>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</si>
  <si>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</si>
  <si>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</si>
  <si>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</si>
  <si>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</si>
  <si>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</si>
  <si>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</si>
  <si>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</si>
  <si>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</si>
  <si>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</si>
  <si>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</si>
  <si>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</si>
  <si>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</si>
  <si>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</si>
  <si>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</si>
  <si>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</si>
  <si>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</si>
  <si>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</si>
  <si>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</si>
  <si>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</si>
  <si>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</si>
  <si>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</si>
  <si>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</si>
  <si>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</si>
  <si>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</si>
  <si>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</si>
  <si>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</si>
  <si>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</si>
  <si>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</si>
  <si>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</si>
  <si>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</si>
  <si>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</si>
  <si>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</si>
  <si>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</si>
  <si>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</si>
  <si>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</si>
  <si>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</si>
  <si>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</si>
  <si>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</si>
  <si>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</si>
  <si>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</si>
  <si>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</si>
  <si>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</si>
  <si>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</si>
  <si>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</si>
  <si>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</si>
  <si>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</si>
  <si>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</si>
  <si>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</si>
  <si>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</si>
  <si>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</si>
  <si>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</si>
  <si>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</si>
  <si>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</si>
  <si>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</si>
  <si>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</si>
  <si>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</si>
  <si>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</si>
  <si>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</si>
  <si>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</si>
  <si>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</si>
  <si>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</si>
  <si>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</si>
  <si>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</si>
  <si>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</si>
  <si>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</si>
  <si>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</si>
  <si>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福島県二本松市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</si>
  <si>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</si>
  <si>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</si>
  <si>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</si>
  <si>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</si>
  <si>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</si>
  <si>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</si>
  <si>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</si>
  <si>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</si>
  <si>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</si>
  <si>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</si>
  <si>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</si>
  <si>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</si>
  <si>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</si>
  <si>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</si>
  <si>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</si>
  <si>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</si>
  <si>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</si>
  <si>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</si>
  <si>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</si>
  <si>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</si>
  <si>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</si>
  <si>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</si>
  <si>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</si>
  <si>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</si>
  <si>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</si>
  <si>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</si>
  <si>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</si>
  <si>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</si>
  <si>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</si>
  <si>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</si>
  <si>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</si>
  <si>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</si>
  <si>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</si>
  <si>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</si>
  <si>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</si>
  <si>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</si>
  <si>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</si>
  <si>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t>
    <phoneticPr fontId="5"/>
  </si>
  <si>
    <t>水道事業会計</t>
    <phoneticPr fontId="5"/>
  </si>
  <si>
    <t>法適用企業</t>
    <phoneticPr fontId="5"/>
  </si>
  <si>
    <t>下水道事業会計</t>
    <phoneticPr fontId="5"/>
  </si>
  <si>
    <t>工業団地造成事業会計</t>
    <phoneticPr fontId="5"/>
  </si>
  <si>
    <t>宅地造成事業会計</t>
    <phoneticPr fontId="5"/>
  </si>
  <si>
    <t>公設地方卸売市場特別会計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</si>
  <si>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</si>
  <si>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</si>
  <si>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</si>
  <si>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</si>
  <si>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</si>
  <si>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</si>
  <si>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</si>
  <si>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</si>
  <si>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</si>
  <si>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</si>
  <si>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</si>
  <si>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</si>
  <si>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</si>
  <si>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</si>
  <si>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</si>
  <si>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</si>
  <si>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</si>
  <si>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</si>
  <si>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</si>
  <si>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</si>
  <si>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</si>
  <si>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</si>
  <si>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</si>
  <si>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</si>
  <si>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</si>
  <si>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</si>
  <si>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</si>
  <si>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</si>
  <si>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</si>
  <si>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</si>
  <si>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</si>
  <si>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</si>
  <si>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</si>
  <si>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</si>
  <si>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</si>
  <si>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</si>
  <si>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</si>
  <si>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</si>
  <si>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</si>
  <si>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</si>
  <si>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</si>
  <si>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</si>
  <si>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</si>
  <si>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</si>
  <si>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</si>
  <si>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</si>
  <si>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</si>
  <si>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</si>
  <si>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</si>
  <si>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</si>
  <si>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</si>
  <si>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</si>
  <si>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</si>
  <si>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</si>
  <si>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</si>
  <si>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</si>
  <si>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</si>
  <si>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</si>
  <si>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</si>
  <si>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</si>
  <si>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</si>
  <si>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</si>
  <si>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</si>
  <si>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</si>
  <si>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</si>
  <si>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</si>
  <si>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</si>
  <si>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</si>
  <si>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</si>
  <si>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</si>
  <si>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</si>
  <si>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</si>
  <si>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</si>
  <si>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</si>
  <si>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</si>
  <si>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</si>
  <si>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</si>
  <si>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</si>
  <si>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</si>
  <si>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</si>
  <si>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</si>
  <si>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</si>
  <si>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</si>
  <si>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</si>
  <si>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</si>
  <si>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</si>
  <si>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</si>
  <si>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</si>
  <si>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</si>
  <si>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</si>
  <si>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</si>
  <si>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</si>
  <si>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</si>
  <si>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</si>
  <si>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</si>
  <si>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</si>
  <si>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</si>
  <si>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</si>
  <si>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</si>
  <si>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</si>
  <si>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</si>
  <si>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</si>
  <si>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</si>
  <si>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</si>
  <si>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</si>
  <si>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</si>
  <si>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</si>
  <si>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</si>
  <si>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</si>
  <si>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</si>
  <si>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</si>
  <si>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</si>
  <si>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</si>
  <si>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</si>
  <si>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</si>
  <si>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</si>
  <si>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</si>
  <si>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</si>
  <si>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</si>
  <si>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</si>
  <si>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</si>
  <si>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</si>
  <si>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</si>
  <si>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</si>
  <si>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</si>
  <si>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</si>
  <si>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</si>
  <si>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</si>
  <si>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</si>
  <si>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</si>
  <si>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</si>
  <si>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</si>
  <si>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</si>
  <si>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</si>
  <si>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</si>
  <si>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</si>
  <si>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2.47</t>
  </si>
  <si>
    <t>▲ 1.74</t>
  </si>
  <si>
    <t>▲ 0.27</t>
  </si>
  <si>
    <t>▲ 2.26</t>
  </si>
  <si>
    <t>水道事業会計</t>
  </si>
  <si>
    <t>一般会計</t>
  </si>
  <si>
    <t>介護保険特別会計</t>
  </si>
  <si>
    <t>下水道事業会計</t>
  </si>
  <si>
    <t>工業団地造成事業会計</t>
  </si>
  <si>
    <t>国民健康保険特別会計（事業勘定）</t>
  </si>
  <si>
    <t>宅地造成事業会計</t>
  </si>
  <si>
    <t>後期高齢者医療特別会計</t>
  </si>
  <si>
    <t>その他会計（赤字）</t>
  </si>
  <si>
    <t>その他会計（黒字）</t>
  </si>
  <si>
    <t>R02</t>
    <phoneticPr fontId="5"/>
  </si>
  <si>
    <t>R03</t>
    <phoneticPr fontId="5"/>
  </si>
  <si>
    <t>R04</t>
    <phoneticPr fontId="5"/>
  </si>
  <si>
    <t>R05</t>
    <phoneticPr fontId="5"/>
  </si>
  <si>
    <t>R06</t>
    <phoneticPr fontId="5"/>
  </si>
  <si>
    <t>社会福祉基金</t>
    <rPh sb="0" eb="6">
      <t>シャカイフクシキキン</t>
    </rPh>
    <phoneticPr fontId="2"/>
  </si>
  <si>
    <t>地域振興整備基金</t>
    <rPh sb="0" eb="8">
      <t>チイキシンコウセイビキキン</t>
    </rPh>
    <phoneticPr fontId="2"/>
  </si>
  <si>
    <t>都市公園施設整備基金</t>
    <rPh sb="0" eb="4">
      <t>トシコウエン</t>
    </rPh>
    <rPh sb="4" eb="10">
      <t>シセツセイビキキン</t>
    </rPh>
    <phoneticPr fontId="2"/>
  </si>
  <si>
    <t>国際交流基金</t>
    <rPh sb="0" eb="6">
      <t>コクサイコウリュウキキン</t>
    </rPh>
    <phoneticPr fontId="2"/>
  </si>
  <si>
    <t>森林環境整備基金</t>
    <rPh sb="0" eb="6">
      <t>シンリンカンキョウセイビ</t>
    </rPh>
    <rPh sb="6" eb="8">
      <t>キキン</t>
    </rPh>
    <phoneticPr fontId="2"/>
  </si>
  <si>
    <t>安達地域農業振興公社</t>
    <rPh sb="0" eb="10">
      <t>アダチチイキノウギョウシンコウコウシャ</t>
    </rPh>
    <phoneticPr fontId="2"/>
  </si>
  <si>
    <t>二本松菊栄会</t>
    <rPh sb="0" eb="3">
      <t>ニホンマツ</t>
    </rPh>
    <rPh sb="3" eb="4">
      <t>キク</t>
    </rPh>
    <rPh sb="4" eb="5">
      <t>エイ</t>
    </rPh>
    <rPh sb="5" eb="6">
      <t>カイ</t>
    </rPh>
    <phoneticPr fontId="2"/>
  </si>
  <si>
    <t>二本松市振興公社</t>
    <rPh sb="0" eb="4">
      <t>ニホンマツシ</t>
    </rPh>
    <rPh sb="4" eb="8">
      <t>シンコウコウシャ</t>
    </rPh>
    <phoneticPr fontId="2"/>
  </si>
  <si>
    <t>安達地方広域行政組合（一般会計）</t>
    <rPh sb="0" eb="2">
      <t>アダチ</t>
    </rPh>
    <rPh sb="2" eb="4">
      <t>チホウ</t>
    </rPh>
    <rPh sb="4" eb="6">
      <t>コウイキ</t>
    </rPh>
    <rPh sb="6" eb="8">
      <t>ギョウセイ</t>
    </rPh>
    <rPh sb="8" eb="10">
      <t>クミアイ</t>
    </rPh>
    <rPh sb="11" eb="13">
      <t>イッパン</t>
    </rPh>
    <rPh sb="13" eb="15">
      <t>カイケイ</t>
    </rPh>
    <phoneticPr fontId="38"/>
  </si>
  <si>
    <t>安達地方広域行政組合（地域振興事業特別会計）</t>
    <rPh sb="0" eb="2">
      <t>アダチ</t>
    </rPh>
    <rPh sb="2" eb="4">
      <t>チホウ</t>
    </rPh>
    <rPh sb="4" eb="6">
      <t>コウイキ</t>
    </rPh>
    <rPh sb="6" eb="8">
      <t>ギョウセイ</t>
    </rPh>
    <rPh sb="8" eb="10">
      <t>クミアイ</t>
    </rPh>
    <rPh sb="11" eb="13">
      <t>チイキ</t>
    </rPh>
    <rPh sb="13" eb="15">
      <t>シンコウ</t>
    </rPh>
    <rPh sb="15" eb="17">
      <t>ジギョウ</t>
    </rPh>
    <rPh sb="17" eb="19">
      <t>トクベツ</t>
    </rPh>
    <rPh sb="19" eb="21">
      <t>カイケイ</t>
    </rPh>
    <phoneticPr fontId="38"/>
  </si>
  <si>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38"/>
  </si>
  <si>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8"/>
  </si>
  <si>
    <t>福島県市民交通災害共済組合</t>
    <rPh sb="0" eb="3">
      <t>フクシマケン</t>
    </rPh>
    <rPh sb="3" eb="5">
      <t>シミン</t>
    </rPh>
    <rPh sb="5" eb="7">
      <t>コウツウ</t>
    </rPh>
    <rPh sb="7" eb="9">
      <t>サイガイ</t>
    </rPh>
    <rPh sb="9" eb="11">
      <t>キョウサイ</t>
    </rPh>
    <rPh sb="11" eb="13">
      <t>クミアイ</t>
    </rPh>
    <phoneticPr fontId="38"/>
  </si>
  <si>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38"/>
  </si>
  <si>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38"/>
  </si>
  <si>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38"/>
  </si>
  <si>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8"/>
  </si>
  <si>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38"/>
  </si>
  <si>
    <t>福島地方水道用水供給企業団</t>
    <rPh sb="0" eb="2">
      <t>フクシマ</t>
    </rPh>
    <rPh sb="2" eb="4">
      <t>チホウ</t>
    </rPh>
    <rPh sb="4" eb="6">
      <t>スイドウ</t>
    </rPh>
    <rPh sb="6" eb="8">
      <t>ヨウスイ</t>
    </rPh>
    <rPh sb="8" eb="10">
      <t>キョウキュウ</t>
    </rPh>
    <rPh sb="10" eb="12">
      <t>キギョウ</t>
    </rPh>
    <rPh sb="12" eb="13">
      <t>ダン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</si>
</sst>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67009</c:v>
                </c:pt>
                <c:pt idx="1">
                  <c:v>71871</c:v>
                </c:pt>
                <c:pt idx="2">
                  <c:v>71807</c:v>
                </c:pt>
                <c:pt idx="3">
                  <c:v>80821</c:v>
                </c:pt>
                <c:pt idx="4">
                  <c:v>79840</c:v>
                </c:pt>
              </c:numCache>
            </c:numRef>
          </c:val>
          <c:smooth val="0"/>
          <c:extLst>
            <c:ext xmlns:c16="http://schemas.microsoft.com/office/drawing/2014/chart" uri="{C3380CC4-5D6E-409C-BE32-E72D297353CC}">
              <c16:uniqueId val="{00000000-0BED-469D-B64A-4140D1D970C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77579</c:v>
                </c:pt>
                <c:pt idx="1">
                  <c:v>97282</c:v>
                </c:pt>
                <c:pt idx="2">
                  <c:v>62620</c:v>
                </c:pt>
                <c:pt idx="3">
                  <c:v>79855</c:v>
                </c:pt>
                <c:pt idx="4">
                  <c:v>52931</c:v>
                </c:pt>
              </c:numCache>
            </c:numRef>
          </c:val>
          <c:smooth val="0"/>
          <c:extLst>
            <c:ext xmlns:c16="http://schemas.microsoft.com/office/drawing/2014/chart" uri="{C3380CC4-5D6E-409C-BE32-E72D297353CC}">
              <c16:uniqueId val="{00000001-0BED-469D-B64A-4140D1D970C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9.76</c:v>
                </c:pt>
                <c:pt idx="1">
                  <c:v>12.19</c:v>
                </c:pt>
                <c:pt idx="2">
                  <c:v>10</c:v>
                </c:pt>
                <c:pt idx="3">
                  <c:v>8.74</c:v>
                </c:pt>
                <c:pt idx="4">
                  <c:v>6.23</c:v>
                </c:pt>
              </c:numCache>
            </c:numRef>
          </c:val>
          <c:extLst>
            <c:ext xmlns:c16="http://schemas.microsoft.com/office/drawing/2014/chart" uri="{C3380CC4-5D6E-409C-BE32-E72D297353CC}">
              <c16:uniqueId val="{00000000-5A5E-4D5A-A834-0D92F7925A0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13.94</c:v>
                </c:pt>
                <c:pt idx="1">
                  <c:v>18.37</c:v>
                </c:pt>
                <c:pt idx="2">
                  <c:v>19.920000000000002</c:v>
                </c:pt>
                <c:pt idx="3">
                  <c:v>20.62</c:v>
                </c:pt>
                <c:pt idx="4">
                  <c:v>20.149999999999999</c:v>
                </c:pt>
              </c:numCache>
            </c:numRef>
          </c:val>
          <c:extLst>
            <c:ext xmlns:c16="http://schemas.microsoft.com/office/drawing/2014/chart" uri="{C3380CC4-5D6E-409C-BE32-E72D297353CC}">
              <c16:uniqueId val="{00000001-5A5E-4D5A-A834-0D92F7925A0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-2.4700000000000002</c:v>
                </c:pt>
                <c:pt idx="1">
                  <c:v>7.59</c:v>
                </c:pt>
                <c:pt idx="2">
                  <c:v>-1.74</c:v>
                </c:pt>
                <c:pt idx="3">
                  <c:v>-0.27</c:v>
                </c:pt>
                <c:pt idx="4">
                  <c:v>-2.2599999999999998</c:v>
                </c:pt>
              </c:numCache>
            </c:numRef>
          </c:val>
          <c:smooth val="0"/>
          <c:extLst>
            <c:ext xmlns:c16="http://schemas.microsoft.com/office/drawing/2014/chart" uri="{C3380CC4-5D6E-409C-BE32-E72D297353CC}">
              <c16:uniqueId val="{00000002-5A5E-4D5A-A834-0D92F7925A0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0.15</c:v>
                </c:pt>
                <c:pt idx="2">
                  <c:v>#N/A</c:v>
                </c:pt>
                <c:pt idx="3">
                  <c:v>0.13</c:v>
                </c:pt>
                <c:pt idx="4">
                  <c:v>#N/A</c:v>
                </c:pt>
                <c:pt idx="5">
                  <c:v>0.11</c:v>
                </c:pt>
                <c:pt idx="6">
                  <c:v>#N/A</c:v>
                </c:pt>
                <c:pt idx="7">
                  <c:v>0.01</c:v>
                </c:pt>
                <c:pt idx="8">
                  <c:v>#N/A</c:v>
                </c:pt>
                <c:pt idx="9">
                  <c:v>0</c:v>
                </c:pt>
              </c:numCache>
            </c:numRef>
          </c:val>
          <c:extLst>
            <c:ext xmlns:c16="http://schemas.microsoft.com/office/drawing/2014/chart" uri="{C3380CC4-5D6E-409C-BE32-E72D297353CC}">
              <c16:uniqueId val="{00000000-6512-405C-AA63-71F16EFE77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512-405C-AA63-71F16EFE770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0.02</c:v>
                </c:pt>
                <c:pt idx="4">
                  <c:v>#N/A</c:v>
                </c:pt>
                <c:pt idx="5">
                  <c:v>0</c:v>
                </c:pt>
                <c:pt idx="6">
                  <c:v>#N/A</c:v>
                </c:pt>
                <c:pt idx="7">
                  <c:v>0</c:v>
                </c:pt>
                <c:pt idx="8">
                  <c:v>#N/A</c:v>
                </c:pt>
                <c:pt idx="9">
                  <c:v>0.01</c:v>
                </c:pt>
              </c:numCache>
            </c:numRef>
          </c:val>
          <c:extLst>
            <c:ext xmlns:c16="http://schemas.microsoft.com/office/drawing/2014/chart" uri="{C3380CC4-5D6E-409C-BE32-E72D297353CC}">
              <c16:uniqueId val="{00000002-6512-405C-AA63-71F16EFE770D}"/>
            </c:ext>
          </c:extLst>
        </c:ser>
        <c:ser>
          <c:idx val="3"/>
          <c:order val="3"/>
          <c:tx>
            <c:strRef>
              <c:f>データシート!$A$30</c:f>
              <c:strCache>
                <c:ptCount val="1"/>
                <c:pt idx="0">
                  <c:v>宅地造成事業会計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0.96</c:v>
                </c:pt>
                <c:pt idx="4">
                  <c:v>#N/A</c:v>
                </c:pt>
                <c:pt idx="5">
                  <c:v>0</c:v>
                </c:pt>
                <c:pt idx="6">
                  <c:v>#N/A</c:v>
                </c:pt>
                <c:pt idx="7">
                  <c:v>0</c:v>
                </c:pt>
                <c:pt idx="8">
                  <c:v>#N/A</c:v>
                </c:pt>
                <c:pt idx="9">
                  <c:v>0.38</c:v>
                </c:pt>
              </c:numCache>
            </c:numRef>
          </c:val>
          <c:extLst>
            <c:ext xmlns:c16="http://schemas.microsoft.com/office/drawing/2014/chart" uri="{C3380CC4-5D6E-409C-BE32-E72D297353CC}">
              <c16:uniqueId val="{00000003-6512-405C-AA63-71F16EFE770D}"/>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1.1200000000000001</c:v>
                </c:pt>
                <c:pt idx="2">
                  <c:v>#N/A</c:v>
                </c:pt>
                <c:pt idx="3">
                  <c:v>0.93</c:v>
                </c:pt>
                <c:pt idx="4">
                  <c:v>#N/A</c:v>
                </c:pt>
                <c:pt idx="5">
                  <c:v>0.88</c:v>
                </c:pt>
                <c:pt idx="6">
                  <c:v>#N/A</c:v>
                </c:pt>
                <c:pt idx="7">
                  <c:v>0.77</c:v>
                </c:pt>
                <c:pt idx="8">
                  <c:v>#N/A</c:v>
                </c:pt>
                <c:pt idx="9">
                  <c:v>0.69</c:v>
                </c:pt>
              </c:numCache>
            </c:numRef>
          </c:val>
          <c:extLst>
            <c:ext xmlns:c16="http://schemas.microsoft.com/office/drawing/2014/chart" uri="{C3380CC4-5D6E-409C-BE32-E72D297353CC}">
              <c16:uniqueId val="{00000004-6512-405C-AA63-71F16EFE770D}"/>
            </c:ext>
          </c:extLst>
        </c:ser>
        <c:ser>
          <c:idx val="5"/>
          <c:order val="5"/>
          <c:tx>
            <c:strRef>
              <c:f>データシート!$A$32</c:f>
              <c:strCache>
                <c:ptCount val="1"/>
                <c:pt idx="0">
                  <c:v>工業団地造成事業会計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0.56999999999999995</c:v>
                </c:pt>
                <c:pt idx="2">
                  <c:v>#N/A</c:v>
                </c:pt>
                <c:pt idx="3">
                  <c:v>0</c:v>
                </c:pt>
                <c:pt idx="4">
                  <c:v>#N/A</c:v>
                </c:pt>
                <c:pt idx="5">
                  <c:v>0.78</c:v>
                </c:pt>
                <c:pt idx="6">
                  <c:v>#N/A</c:v>
                </c:pt>
                <c:pt idx="7">
                  <c:v>0.78</c:v>
                </c:pt>
                <c:pt idx="8">
                  <c:v>#N/A</c:v>
                </c:pt>
                <c:pt idx="9">
                  <c:v>0.76</c:v>
                </c:pt>
              </c:numCache>
            </c:numRef>
          </c:val>
          <c:extLst>
            <c:ext xmlns:c16="http://schemas.microsoft.com/office/drawing/2014/chart" uri="{C3380CC4-5D6E-409C-BE32-E72D297353CC}">
              <c16:uniqueId val="{00000005-6512-405C-AA63-71F16EFE770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3.96</c:v>
                </c:pt>
                <c:pt idx="2">
                  <c:v>#N/A</c:v>
                </c:pt>
                <c:pt idx="3">
                  <c:v>3.15</c:v>
                </c:pt>
                <c:pt idx="4">
                  <c:v>#N/A</c:v>
                </c:pt>
                <c:pt idx="5">
                  <c:v>2.52</c:v>
                </c:pt>
                <c:pt idx="6">
                  <c:v>#N/A</c:v>
                </c:pt>
                <c:pt idx="7">
                  <c:v>1.8</c:v>
                </c:pt>
                <c:pt idx="8">
                  <c:v>#N/A</c:v>
                </c:pt>
                <c:pt idx="9">
                  <c:v>1.72</c:v>
                </c:pt>
              </c:numCache>
            </c:numRef>
          </c:val>
          <c:extLst>
            <c:ext xmlns:c16="http://schemas.microsoft.com/office/drawing/2014/chart" uri="{C3380CC4-5D6E-409C-BE32-E72D297353CC}">
              <c16:uniqueId val="{00000006-6512-405C-AA63-71F16EFE770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2.97</c:v>
                </c:pt>
                <c:pt idx="2">
                  <c:v>#N/A</c:v>
                </c:pt>
                <c:pt idx="3">
                  <c:v>2.21</c:v>
                </c:pt>
                <c:pt idx="4">
                  <c:v>#N/A</c:v>
                </c:pt>
                <c:pt idx="5">
                  <c:v>2.2000000000000002</c:v>
                </c:pt>
                <c:pt idx="6">
                  <c:v>#N/A</c:v>
                </c:pt>
                <c:pt idx="7">
                  <c:v>1.82</c:v>
                </c:pt>
                <c:pt idx="8">
                  <c:v>#N/A</c:v>
                </c:pt>
                <c:pt idx="9">
                  <c:v>2.0099999999999998</c:v>
                </c:pt>
              </c:numCache>
            </c:numRef>
          </c:val>
          <c:extLst>
            <c:ext xmlns:c16="http://schemas.microsoft.com/office/drawing/2014/chart" uri="{C3380CC4-5D6E-409C-BE32-E72D297353CC}">
              <c16:uniqueId val="{00000007-6512-405C-AA63-71F16EFE770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9.76</c:v>
                </c:pt>
                <c:pt idx="2">
                  <c:v>#N/A</c:v>
                </c:pt>
                <c:pt idx="3">
                  <c:v>12.18</c:v>
                </c:pt>
                <c:pt idx="4">
                  <c:v>#N/A</c:v>
                </c:pt>
                <c:pt idx="5">
                  <c:v>9.99</c:v>
                </c:pt>
                <c:pt idx="6">
                  <c:v>#N/A</c:v>
                </c:pt>
                <c:pt idx="7">
                  <c:v>8.74</c:v>
                </c:pt>
                <c:pt idx="8">
                  <c:v>#N/A</c:v>
                </c:pt>
                <c:pt idx="9">
                  <c:v>6.22</c:v>
                </c:pt>
              </c:numCache>
            </c:numRef>
          </c:val>
          <c:extLst>
            <c:ext xmlns:c16="http://schemas.microsoft.com/office/drawing/2014/chart" uri="{C3380CC4-5D6E-409C-BE32-E72D297353CC}">
              <c16:uniqueId val="{00000008-6512-405C-AA63-71F16EFE770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18.23</c:v>
                </c:pt>
                <c:pt idx="2">
                  <c:v>#N/A</c:v>
                </c:pt>
                <c:pt idx="3">
                  <c:v>17.37</c:v>
                </c:pt>
                <c:pt idx="4">
                  <c:v>#N/A</c:v>
                </c:pt>
                <c:pt idx="5">
                  <c:v>17.7</c:v>
                </c:pt>
                <c:pt idx="6">
                  <c:v>#N/A</c:v>
                </c:pt>
                <c:pt idx="7">
                  <c:v>16.899999999999999</c:v>
                </c:pt>
                <c:pt idx="8">
                  <c:v>#N/A</c:v>
                </c:pt>
                <c:pt idx="9">
                  <c:v>15.99</c:v>
                </c:pt>
              </c:numCache>
            </c:numRef>
          </c:val>
          <c:extLst>
            <c:ext xmlns:c16="http://schemas.microsoft.com/office/drawing/2014/chart" uri="{C3380CC4-5D6E-409C-BE32-E72D297353CC}">
              <c16:uniqueId val="{00000009-6512-405C-AA63-71F16EFE770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2887</c:v>
                </c:pt>
                <c:pt idx="5">
                  <c:v>2845</c:v>
                </c:pt>
                <c:pt idx="8">
                  <c:v>2829</c:v>
                </c:pt>
                <c:pt idx="11">
                  <c:v>2762</c:v>
                </c:pt>
                <c:pt idx="14">
                  <c:v>2843</c:v>
                </c:pt>
              </c:numCache>
            </c:numRef>
          </c:val>
          <c:extLst>
            <c:ext xmlns:c16="http://schemas.microsoft.com/office/drawing/2014/chart" uri="{C3380CC4-5D6E-409C-BE32-E72D297353CC}">
              <c16:uniqueId val="{00000000-E1F4-4FC9-A997-C2F5B49B175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1</c:v>
                </c:pt>
                <c:pt idx="12">
                  <c:v>0</c:v>
                </c:pt>
              </c:numCache>
            </c:numRef>
          </c:val>
          <c:extLst>
            <c:ext xmlns:c16="http://schemas.microsoft.com/office/drawing/2014/chart" uri="{C3380CC4-5D6E-409C-BE32-E72D297353CC}">
              <c16:uniqueId val="{00000001-E1F4-4FC9-A997-C2F5B49B175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191</c:v>
                </c:pt>
                <c:pt idx="3">
                  <c:v>158</c:v>
                </c:pt>
                <c:pt idx="6">
                  <c:v>132</c:v>
                </c:pt>
                <c:pt idx="9">
                  <c:v>105</c:v>
                </c:pt>
                <c:pt idx="12">
                  <c:v>79</c:v>
                </c:pt>
              </c:numCache>
            </c:numRef>
          </c:val>
          <c:extLst>
            <c:ext xmlns:c16="http://schemas.microsoft.com/office/drawing/2014/chart" uri="{C3380CC4-5D6E-409C-BE32-E72D297353CC}">
              <c16:uniqueId val="{00000002-E1F4-4FC9-A997-C2F5B49B175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116</c:v>
                </c:pt>
                <c:pt idx="3">
                  <c:v>109</c:v>
                </c:pt>
                <c:pt idx="6">
                  <c:v>113</c:v>
                </c:pt>
                <c:pt idx="9">
                  <c:v>107</c:v>
                </c:pt>
                <c:pt idx="12">
                  <c:v>101</c:v>
                </c:pt>
              </c:numCache>
            </c:numRef>
          </c:val>
          <c:extLst>
            <c:ext xmlns:c16="http://schemas.microsoft.com/office/drawing/2014/chart" uri="{C3380CC4-5D6E-409C-BE32-E72D297353CC}">
              <c16:uniqueId val="{00000003-E1F4-4FC9-A997-C2F5B49B175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623</c:v>
                </c:pt>
                <c:pt idx="3">
                  <c:v>615</c:v>
                </c:pt>
                <c:pt idx="6">
                  <c:v>632</c:v>
                </c:pt>
                <c:pt idx="9">
                  <c:v>594</c:v>
                </c:pt>
                <c:pt idx="12">
                  <c:v>569</c:v>
                </c:pt>
              </c:numCache>
            </c:numRef>
          </c:val>
          <c:extLst>
            <c:ext xmlns:c16="http://schemas.microsoft.com/office/drawing/2014/chart" uri="{C3380CC4-5D6E-409C-BE32-E72D297353CC}">
              <c16:uniqueId val="{00000004-E1F4-4FC9-A997-C2F5B49B175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F4-4FC9-A997-C2F5B49B175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1F4-4FC9-A997-C2F5B49B175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3178</c:v>
                </c:pt>
                <c:pt idx="3">
                  <c:v>3215</c:v>
                </c:pt>
                <c:pt idx="6">
                  <c:v>3314</c:v>
                </c:pt>
                <c:pt idx="9">
                  <c:v>3294</c:v>
                </c:pt>
                <c:pt idx="12">
                  <c:v>3461</c:v>
                </c:pt>
              </c:numCache>
            </c:numRef>
          </c:val>
          <c:extLst>
            <c:ext xmlns:c16="http://schemas.microsoft.com/office/drawing/2014/chart" uri="{C3380CC4-5D6E-409C-BE32-E72D297353CC}">
              <c16:uniqueId val="{00000007-E1F4-4FC9-A997-C2F5B49B175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1221</c:v>
                </c:pt>
                <c:pt idx="2">
                  <c:v>#N/A</c:v>
                </c:pt>
                <c:pt idx="3">
                  <c:v>#N/A</c:v>
                </c:pt>
                <c:pt idx="4">
                  <c:v>1252</c:v>
                </c:pt>
                <c:pt idx="5">
                  <c:v>#N/A</c:v>
                </c:pt>
                <c:pt idx="6">
                  <c:v>#N/A</c:v>
                </c:pt>
                <c:pt idx="7">
                  <c:v>1363</c:v>
                </c:pt>
                <c:pt idx="8">
                  <c:v>#N/A</c:v>
                </c:pt>
                <c:pt idx="9">
                  <c:v>#N/A</c:v>
                </c:pt>
                <c:pt idx="10">
                  <c:v>1339</c:v>
                </c:pt>
                <c:pt idx="11">
                  <c:v>#N/A</c:v>
                </c:pt>
                <c:pt idx="12">
                  <c:v>#N/A</c:v>
                </c:pt>
                <c:pt idx="13">
                  <c:v>1367</c:v>
                </c:pt>
                <c:pt idx="14">
                  <c:v>#N/A</c:v>
                </c:pt>
              </c:numCache>
            </c:numRef>
          </c:val>
          <c:smooth val="0"/>
          <c:extLst>
            <c:ext xmlns:c16="http://schemas.microsoft.com/office/drawing/2014/chart" uri="{C3380CC4-5D6E-409C-BE32-E72D297353CC}">
              <c16:uniqueId val="{00000008-E1F4-4FC9-A997-C2F5B49B175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28456</c:v>
                </c:pt>
                <c:pt idx="5">
                  <c:v>28083</c:v>
                </c:pt>
                <c:pt idx="8">
                  <c:v>27665</c:v>
                </c:pt>
                <c:pt idx="11">
                  <c:v>27095</c:v>
                </c:pt>
                <c:pt idx="14">
                  <c:v>25380</c:v>
                </c:pt>
              </c:numCache>
            </c:numRef>
          </c:val>
          <c:extLst>
            <c:ext xmlns:c16="http://schemas.microsoft.com/office/drawing/2014/chart" uri="{C3380CC4-5D6E-409C-BE32-E72D297353CC}">
              <c16:uniqueId val="{00000000-D614-43F3-8497-5F208D82F7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508</c:v>
                </c:pt>
                <c:pt idx="5">
                  <c:v>452</c:v>
                </c:pt>
                <c:pt idx="8">
                  <c:v>420</c:v>
                </c:pt>
                <c:pt idx="11">
                  <c:v>387</c:v>
                </c:pt>
                <c:pt idx="14">
                  <c:v>356</c:v>
                </c:pt>
              </c:numCache>
            </c:numRef>
          </c:val>
          <c:extLst>
            <c:ext xmlns:c16="http://schemas.microsoft.com/office/drawing/2014/chart" uri="{C3380CC4-5D6E-409C-BE32-E72D297353CC}">
              <c16:uniqueId val="{00000001-D614-43F3-8497-5F208D82F7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7867</c:v>
                </c:pt>
                <c:pt idx="5">
                  <c:v>9255</c:v>
                </c:pt>
                <c:pt idx="8">
                  <c:v>9476</c:v>
                </c:pt>
                <c:pt idx="11">
                  <c:v>9671</c:v>
                </c:pt>
                <c:pt idx="14">
                  <c:v>9830</c:v>
                </c:pt>
              </c:numCache>
            </c:numRef>
          </c:val>
          <c:extLst>
            <c:ext xmlns:c16="http://schemas.microsoft.com/office/drawing/2014/chart" uri="{C3380CC4-5D6E-409C-BE32-E72D297353CC}">
              <c16:uniqueId val="{00000002-D614-43F3-8497-5F208D82F7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14-43F3-8497-5F208D82F7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14-43F3-8497-5F208D82F7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14-43F3-8497-5F208D82F7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3289</c:v>
                </c:pt>
                <c:pt idx="3">
                  <c:v>3193</c:v>
                </c:pt>
                <c:pt idx="6">
                  <c:v>3148</c:v>
                </c:pt>
                <c:pt idx="9">
                  <c:v>3103</c:v>
                </c:pt>
                <c:pt idx="12">
                  <c:v>3200</c:v>
                </c:pt>
              </c:numCache>
            </c:numRef>
          </c:val>
          <c:extLst>
            <c:ext xmlns:c16="http://schemas.microsoft.com/office/drawing/2014/chart" uri="{C3380CC4-5D6E-409C-BE32-E72D297353CC}">
              <c16:uniqueId val="{00000006-D614-43F3-8497-5F208D82F7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922</c:v>
                </c:pt>
                <c:pt idx="3">
                  <c:v>834</c:v>
                </c:pt>
                <c:pt idx="6">
                  <c:v>742</c:v>
                </c:pt>
                <c:pt idx="9">
                  <c:v>719</c:v>
                </c:pt>
                <c:pt idx="12">
                  <c:v>663</c:v>
                </c:pt>
              </c:numCache>
            </c:numRef>
          </c:val>
          <c:extLst>
            <c:ext xmlns:c16="http://schemas.microsoft.com/office/drawing/2014/chart" uri="{C3380CC4-5D6E-409C-BE32-E72D297353CC}">
              <c16:uniqueId val="{00000007-D614-43F3-8497-5F208D82F7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7239</c:v>
                </c:pt>
                <c:pt idx="3">
                  <c:v>6465</c:v>
                </c:pt>
                <c:pt idx="6">
                  <c:v>6455</c:v>
                </c:pt>
                <c:pt idx="9">
                  <c:v>5973</c:v>
                </c:pt>
                <c:pt idx="12">
                  <c:v>5618</c:v>
                </c:pt>
              </c:numCache>
            </c:numRef>
          </c:val>
          <c:extLst>
            <c:ext xmlns:c16="http://schemas.microsoft.com/office/drawing/2014/chart" uri="{C3380CC4-5D6E-409C-BE32-E72D297353CC}">
              <c16:uniqueId val="{00000008-D614-43F3-8497-5F208D82F7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540</c:v>
                </c:pt>
                <c:pt idx="3">
                  <c:v>410</c:v>
                </c:pt>
                <c:pt idx="6">
                  <c:v>300</c:v>
                </c:pt>
                <c:pt idx="9">
                  <c:v>210</c:v>
                </c:pt>
                <c:pt idx="12">
                  <c:v>143</c:v>
                </c:pt>
              </c:numCache>
            </c:numRef>
          </c:val>
          <c:extLst>
            <c:ext xmlns:c16="http://schemas.microsoft.com/office/drawing/2014/chart" uri="{C3380CC4-5D6E-409C-BE32-E72D297353CC}">
              <c16:uniqueId val="{00000009-D614-43F3-8497-5F208D82F7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32943</c:v>
                </c:pt>
                <c:pt idx="3">
                  <c:v>33589</c:v>
                </c:pt>
                <c:pt idx="6">
                  <c:v>32800</c:v>
                </c:pt>
                <c:pt idx="9">
                  <c:v>31823</c:v>
                </c:pt>
                <c:pt idx="12">
                  <c:v>29913</c:v>
                </c:pt>
              </c:numCache>
            </c:numRef>
          </c:val>
          <c:extLst>
            <c:ext xmlns:c16="http://schemas.microsoft.com/office/drawing/2014/chart" uri="{C3380CC4-5D6E-409C-BE32-E72D297353CC}">
              <c16:uniqueId val="{0000000A-D614-43F3-8497-5F208D82F7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8103</c:v>
                </c:pt>
                <c:pt idx="2">
                  <c:v>#N/A</c:v>
                </c:pt>
                <c:pt idx="3">
                  <c:v>#N/A</c:v>
                </c:pt>
                <c:pt idx="4">
                  <c:v>6701</c:v>
                </c:pt>
                <c:pt idx="5">
                  <c:v>#N/A</c:v>
                </c:pt>
                <c:pt idx="6">
                  <c:v>#N/A</c:v>
                </c:pt>
                <c:pt idx="7">
                  <c:v>5884</c:v>
                </c:pt>
                <c:pt idx="8">
                  <c:v>#N/A</c:v>
                </c:pt>
                <c:pt idx="9">
                  <c:v>#N/A</c:v>
                </c:pt>
                <c:pt idx="10">
                  <c:v>4674</c:v>
                </c:pt>
                <c:pt idx="11">
                  <c:v>#N/A</c:v>
                </c:pt>
                <c:pt idx="12">
                  <c:v>#N/A</c:v>
                </c:pt>
                <c:pt idx="13">
                  <c:v>3971</c:v>
                </c:pt>
                <c:pt idx="14">
                  <c:v>#N/A</c:v>
                </c:pt>
              </c:numCache>
            </c:numRef>
          </c:val>
          <c:smooth val="0"/>
          <c:extLst>
            <c:ext xmlns:c16="http://schemas.microsoft.com/office/drawing/2014/chart" uri="{C3380CC4-5D6E-409C-BE32-E72D297353CC}">
              <c16:uniqueId val="{0000000B-D614-43F3-8497-5F208D82F7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3364</c:v>
                </c:pt>
                <c:pt idx="1">
                  <c:v>3515</c:v>
                </c:pt>
                <c:pt idx="2">
                  <c:v>3517</c:v>
                </c:pt>
              </c:numCache>
            </c:numRef>
          </c:val>
          <c:extLst>
            <c:ext xmlns:c16="http://schemas.microsoft.com/office/drawing/2014/chart" uri="{C3380CC4-5D6E-409C-BE32-E72D297353CC}">
              <c16:uniqueId val="{00000000-41CC-48B9-B297-F0EDF058CC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2075</c:v>
                </c:pt>
                <c:pt idx="1">
                  <c:v>2076</c:v>
                </c:pt>
                <c:pt idx="2">
                  <c:v>2028</c:v>
                </c:pt>
              </c:numCache>
            </c:numRef>
          </c:val>
          <c:extLst>
            <c:ext xmlns:c16="http://schemas.microsoft.com/office/drawing/2014/chart" uri="{C3380CC4-5D6E-409C-BE32-E72D297353CC}">
              <c16:uniqueId val="{00000001-41CC-48B9-B297-F0EDF058CC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1899</c:v>
                </c:pt>
                <c:pt idx="1">
                  <c:v>1766</c:v>
                </c:pt>
                <c:pt idx="2">
                  <c:v>1845</c:v>
                </c:pt>
              </c:numCache>
            </c:numRef>
          </c:val>
          <c:extLst>
            <c:ext xmlns:c16="http://schemas.microsoft.com/office/drawing/2014/chart" uri="{C3380CC4-5D6E-409C-BE32-E72D297353CC}">
              <c16:uniqueId val="{00000002-41CC-48B9-B297-F0EDF058CC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債務負担行為に基づく支出額が減少したが、災害復旧事業債の償還開始等により元利償還金等（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の総額は増となった。</a:t>
          </a:r>
        </a:p>
        <a:p>
          <a:r>
            <a:rPr kumimoji="1" lang="ja-JP" altLang="en-US" sz="1400">
              <a:latin typeface="ＭＳ ゴシック" pitchFamily="49" charset="-128"/>
              <a:ea typeface="ＭＳ ゴシック" pitchFamily="49" charset="-128"/>
            </a:rPr>
            <a:t>　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も増加したため、実質公債費比率の分子は増加した。</a:t>
          </a:r>
        </a:p>
        <a:p>
          <a:r>
            <a:rPr kumimoji="1" lang="ja-JP" altLang="en-US" sz="1400">
              <a:latin typeface="ＭＳ ゴシック" pitchFamily="49" charset="-128"/>
              <a:ea typeface="ＭＳ ゴシック" pitchFamily="49" charset="-128"/>
            </a:rPr>
            <a:t>　今後は、計画されている大規模事業及び頻発する災害復旧に対する地方債の元利償還による実質公債費比率の増加が見込まれるため、総合計画による事業の厳選に努めるとともに効果的な繰上償還を検討し、実質公債費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当市では、減債基金のうち満期一括償還地方債の償還財源としての積立は無い。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一般会計等に係る地方債の現在高の減少、債務負担行為に基づく支出予定額の減少等により将来負担額の総額は減少した。</a:t>
          </a:r>
        </a:p>
        <a:p>
          <a:r>
            <a:rPr kumimoji="1" lang="ja-JP" altLang="en-US" sz="1400">
              <a:latin typeface="ＭＳ ゴシック" pitchFamily="49" charset="-128"/>
              <a:ea typeface="ＭＳ ゴシック" pitchFamily="49" charset="-128"/>
            </a:rPr>
            <a:t>　一方で、充当可能基金が増加したものの、基準財政需要額参入見込額等が減少したため、充当可能財源等も減少した。</a:t>
          </a:r>
        </a:p>
        <a:p>
          <a:r>
            <a:rPr kumimoji="1" lang="ja-JP" altLang="en-US" sz="1400">
              <a:latin typeface="ＭＳ ゴシック" pitchFamily="49" charset="-128"/>
              <a:ea typeface="ＭＳ ゴシック" pitchFamily="49" charset="-128"/>
            </a:rPr>
            <a:t>　結果、将来負担比率の分子は減少となった。</a:t>
          </a:r>
        </a:p>
        <a:p>
          <a:r>
            <a:rPr kumimoji="1" lang="ja-JP" altLang="en-US" sz="1400">
              <a:latin typeface="ＭＳ ゴシック" pitchFamily="49" charset="-128"/>
              <a:ea typeface="ＭＳ ゴシック" pitchFamily="49" charset="-128"/>
            </a:rPr>
            <a:t>　今後は、効果的な繰上償還を検討し地方債の残高の減少を図るとともに、総合計画等により事業を厳選し、充当可能財源を確保することで、将来負担比率を抑制する。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福島県二本松市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決算剰余金等より、財政調整基金に約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百万円、地域振興整備基金へ約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万円、減産基金を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ついては、一般会計の調整財源として大きな割合を占めているが、これらの基金によることなく、できる限り歳入増の取り組み及び総合計画等により事業の厳選を行い歳出減となるように努める。そのほかの特定目的基金については、使途に沿った事業に充当していく予定であり、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社会福祉基金：社会福祉の増進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地域振興整備基金：市勢の振興、地域活性化に向けた施策の推進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都市公園施設整備基金：都市公園施設の整備促進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国際交流基金：国際交流事業の推進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森林環境整備基金：森林環境の整備促進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社会福祉基金：運用利子等により約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百万円積み立てた一方、社協活動推進事業に約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地域振興整備基金：ふるさと納税等により約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百万円積み立てた一方、地域の活性化に資する施設の維持管理等に約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都市公園施設整備基金：運用利子の積み立てによる増加。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国際交流基金：青年海外協力隊支援事業分等に取り崩したことによる減少。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森林環境整備基金：森林環境譲与税の積み立てによる増加が、森林環境整備関連経費への取り崩しによる減を上回ったため増加。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地域振興整備基金は、ふるさと納税のさらなる伸びを目指し、地域の活性化に資する事業への活用を行うことができるよう努める。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その他、各基金の使途を踏まえ、基金事業等の精査を行い、適切に管理する。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百万円の取り崩しを行ったため、結果として約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調整財源として大きな割合を占めているが、基金の充当をできる限り抑制し、歳入増の取り組み及び総合計画等により事業の厳選を行い歳出減となるよう努め、真に必要な事業が行われる際の財源として適切に充当が行え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百万円の取り崩しを行ったため、結果として約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同様、一般会計の調整財源として大きな割合を占めているが、基金の充当をできる限り抑制し、歳入増の取り組み及び総合計画等により事業の厳選を行い歳出減となるよう努め、真に必要な事業が行われる際の財源として適切に充当が行え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50,358
49,642
344.42
31,797,421
30,514,477
1,086,669
17,454,897
29,723,976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基準財政需要額については、公債費等の増により全体で前年比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％の増となった。また、基準財政収入額についても、市町村民税及び固定資産税の増等により全体で前年比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％の増となった。その結果、財政力指数（単年度）では前年度より減少したものの、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ヶ年平均では前年度と同値となった。</a:t>
          </a:r>
        </a:p>
        <a:p>
          <a:r>
            <a:rPr kumimoji="1" lang="ja-JP" altLang="en-US" sz="1300">
              <a:latin typeface="ＭＳ Ｐゴシック" panose="020B0600070205080204" pitchFamily="50" charset="-128"/>
              <a:ea typeface="ＭＳ Ｐゴシック" panose="020B0600070205080204" pitchFamily="50" charset="-128"/>
            </a:rPr>
            <a:t>　今後も、物件費、補助費を中心とした事務事業の見直しによる経常経費の削減、徴収業務の強化等による市税などの歳入の確保による行政基盤の安定確保に努める。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64514"/>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92528</xdr:rowOff>
    </xdr:from>
    <xdr:to>
      <xdr:col>23</xdr:col>
      <xdr:colOff>133350</xdr:colOff>
      <xdr:row>40</xdr:row>
      <xdr:rowOff>92528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505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82749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92528</xdr:rowOff>
    </xdr:from>
    <xdr:to>
      <xdr:col>19</xdr:col>
      <xdr:colOff>133350</xdr:colOff>
      <xdr:row>40</xdr:row>
      <xdr:rowOff>127000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69505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92528</xdr:rowOff>
    </xdr:from>
    <xdr:to>
      <xdr:col>11</xdr:col>
      <xdr:colOff>31750</xdr:colOff>
      <xdr:row>40</xdr:row>
      <xdr:rowOff>127000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505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71664</xdr:rowOff>
    </xdr:from>
    <xdr:to>
      <xdr:col>7</xdr:col>
      <xdr:colOff>31750</xdr:colOff>
      <xdr:row>36</xdr:row>
      <xdr:rowOff>1814</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07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11991</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41728</xdr:rowOff>
    </xdr:from>
    <xdr:to>
      <xdr:col>23</xdr:col>
      <xdr:colOff>184150</xdr:colOff>
      <xdr:row>40</xdr:row>
      <xdr:rowOff>143328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58255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41728</xdr:rowOff>
    </xdr:from>
    <xdr:to>
      <xdr:col>19</xdr:col>
      <xdr:colOff>184150</xdr:colOff>
      <xdr:row>40</xdr:row>
      <xdr:rowOff>143328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153505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人件費の増や物件費等により経常経費が前年比</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％の増となった。経常一般財源についてはや地方交付税の増や地方特例交付金等の増により全体で前年比</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％の増となった。結果として経常収支比率は前年度比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今後も物価高騰対策で増加している交付金等の一般財源の減少が見込まれることから、義務的経費の抑制と市政全般にわたる事業厳選と見直しを行い、限られた財源での効率的で効果的な事業を実施する。あわせて、歳入の安定確保、財政基盤の強化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18732</xdr:rowOff>
    </xdr:from>
    <xdr:to>
      <xdr:col>23</xdr:col>
      <xdr:colOff>133350</xdr:colOff>
      <xdr:row>65</xdr:row>
      <xdr:rowOff>133350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62982"/>
          <a:ext cx="8382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117793</xdr:rowOff>
    </xdr:from>
    <xdr:to>
      <xdr:col>19</xdr:col>
      <xdr:colOff>133350</xdr:colOff>
      <xdr:row>65</xdr:row>
      <xdr:rowOff>18732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090593"/>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62547</xdr:rowOff>
    </xdr:from>
    <xdr:to>
      <xdr:col>15</xdr:col>
      <xdr:colOff>82550</xdr:colOff>
      <xdr:row>64</xdr:row>
      <xdr:rowOff>117793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692447"/>
          <a:ext cx="889000" cy="39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62547</xdr:rowOff>
    </xdr:from>
    <xdr:to>
      <xdr:col>11</xdr:col>
      <xdr:colOff>31750</xdr:colOff>
      <xdr:row>64</xdr:row>
      <xdr:rowOff>9207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92447"/>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116222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139382</xdr:rowOff>
    </xdr:from>
    <xdr:to>
      <xdr:col>19</xdr:col>
      <xdr:colOff>184150</xdr:colOff>
      <xdr:row>65</xdr:row>
      <xdr:rowOff>69532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54309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98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66993</xdr:rowOff>
    </xdr:from>
    <xdr:to>
      <xdr:col>15</xdr:col>
      <xdr:colOff>133350</xdr:colOff>
      <xdr:row>64</xdr:row>
      <xdr:rowOff>168593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153370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2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11747</xdr:rowOff>
    </xdr:from>
    <xdr:to>
      <xdr:col>11</xdr:col>
      <xdr:colOff>82550</xdr:colOff>
      <xdr:row>62</xdr:row>
      <xdr:rowOff>113347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123524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129857</xdr:rowOff>
    </xdr:from>
    <xdr:to>
      <xdr:col>7</xdr:col>
      <xdr:colOff>31750</xdr:colOff>
      <xdr:row>64</xdr:row>
      <xdr:rowOff>60007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44784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1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[191,315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人件費が前年比</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％の増となり、人口が前年より</a:t>
          </a:r>
          <a:r>
            <a:rPr kumimoji="1" lang="en-US" altLang="ja-JP" sz="1300">
              <a:latin typeface="ＭＳ Ｐゴシック" panose="020B0600070205080204" pitchFamily="50" charset="-128"/>
              <a:ea typeface="ＭＳ Ｐゴシック" panose="020B0600070205080204" pitchFamily="50" charset="-128"/>
            </a:rPr>
            <a:t>905</a:t>
          </a:r>
          <a:r>
            <a:rPr kumimoji="1" lang="ja-JP" altLang="en-US" sz="1300">
              <a:latin typeface="ＭＳ Ｐゴシック" panose="020B0600070205080204" pitchFamily="50" charset="-128"/>
              <a:ea typeface="ＭＳ Ｐゴシック" panose="020B0600070205080204" pitchFamily="50" charset="-128"/>
            </a:rPr>
            <a:t>人減となったこと等により、人口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人当たり人件費・物件費等決算額は前年度と比較して</a:t>
          </a:r>
          <a:r>
            <a:rPr kumimoji="1" lang="en-US" altLang="ja-JP" sz="1300">
              <a:latin typeface="ＭＳ Ｐゴシック" panose="020B0600070205080204" pitchFamily="50" charset="-128"/>
              <a:ea typeface="ＭＳ Ｐゴシック" panose="020B0600070205080204" pitchFamily="50" charset="-128"/>
            </a:rPr>
            <a:t>9,891</a:t>
          </a:r>
          <a:r>
            <a:rPr kumimoji="1" lang="ja-JP" altLang="en-US" sz="1300">
              <a:latin typeface="ＭＳ Ｐゴシック" panose="020B0600070205080204" pitchFamily="50" charset="-128"/>
              <a:ea typeface="ＭＳ Ｐゴシック" panose="020B0600070205080204" pitchFamily="50" charset="-128"/>
            </a:rPr>
            <a:t>円の増となった。全国的な人件費の増があったため全国平均・県平均ともに増となっているが、本市の決算額は依然として類似団体平均値を上回っている。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今後、老朽化した公共施設の維持管理費用等の増が見込まれるため、施設の統廃合等を進め全体的なコスト縮減に努める。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74225</xdr:rowOff>
    </xdr:from>
    <xdr:to>
      <xdr:col>23</xdr:col>
      <xdr:colOff>133350</xdr:colOff>
      <xdr:row>83</xdr:row>
      <xdr:rowOff>142416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04575"/>
          <a:ext cx="838200" cy="6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98435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7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74225</xdr:rowOff>
    </xdr:from>
    <xdr:to>
      <xdr:col>19</xdr:col>
      <xdr:colOff>133350</xdr:colOff>
      <xdr:row>83</xdr:row>
      <xdr:rowOff>147222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304575"/>
          <a:ext cx="889000" cy="7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112596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0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147222</xdr:rowOff>
    </xdr:from>
    <xdr:to>
      <xdr:col>15</xdr:col>
      <xdr:colOff>82550</xdr:colOff>
      <xdr:row>84</xdr:row>
      <xdr:rowOff>132347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377572"/>
          <a:ext cx="889000" cy="15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99820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8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115153</xdr:rowOff>
    </xdr:from>
    <xdr:to>
      <xdr:col>11</xdr:col>
      <xdr:colOff>31750</xdr:colOff>
      <xdr:row>84</xdr:row>
      <xdr:rowOff>132347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516953"/>
          <a:ext cx="889000" cy="1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48978</xdr:rowOff>
    </xdr:from>
    <xdr:to>
      <xdr:col>7</xdr:col>
      <xdr:colOff>31750</xdr:colOff>
      <xdr:row>82</xdr:row>
      <xdr:rowOff>150578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160755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7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91616</xdr:rowOff>
    </xdr:from>
    <xdr:to>
      <xdr:col>23</xdr:col>
      <xdr:colOff>184150</xdr:colOff>
      <xdr:row>84</xdr:row>
      <xdr:rowOff>21766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2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63693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9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23425</xdr:rowOff>
    </xdr:from>
    <xdr:to>
      <xdr:col>19</xdr:col>
      <xdr:colOff>184150</xdr:colOff>
      <xdr:row>83</xdr:row>
      <xdr:rowOff>125025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5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109802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4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96422</xdr:rowOff>
    </xdr:from>
    <xdr:to>
      <xdr:col>15</xdr:col>
      <xdr:colOff>133350</xdr:colOff>
      <xdr:row>84</xdr:row>
      <xdr:rowOff>26572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2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11349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1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81547</xdr:rowOff>
    </xdr:from>
    <xdr:to>
      <xdr:col>11</xdr:col>
      <xdr:colOff>82550</xdr:colOff>
      <xdr:row>85</xdr:row>
      <xdr:rowOff>11697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8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167924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569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64353</xdr:rowOff>
    </xdr:from>
    <xdr:to>
      <xdr:col>7</xdr:col>
      <xdr:colOff>31750</xdr:colOff>
      <xdr:row>84</xdr:row>
      <xdr:rowOff>165953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46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150730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55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前年の数値を下回った要因は、採用・退職等による職員構成や経験年数別階層の変動と考えられる。</a:t>
          </a:r>
        </a:p>
        <a:p>
          <a:r>
            <a:rPr kumimoji="1" lang="ja-JP" altLang="en-US" sz="1300">
              <a:latin typeface="ＭＳ Ｐゴシック" panose="020B0600070205080204" pitchFamily="50" charset="-128"/>
              <a:ea typeface="ＭＳ Ｐゴシック" panose="020B0600070205080204" pitchFamily="50" charset="-128"/>
            </a:rPr>
            <a:t>　今後も、地域の民間企業の状況を踏まえて給与水準を見直し、事務の簡素合理化を図るなど、より一層の給与適正化に努めていく。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87</xdr:row>
      <xdr:rowOff>68036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86353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102507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9841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136979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0186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136979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9669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40113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8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月策定の定員管理計画において、「令和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日現在の職員数を</a:t>
          </a:r>
          <a:r>
            <a:rPr kumimoji="1" lang="en-US" altLang="ja-JP" sz="1300">
              <a:latin typeface="ＭＳ Ｐゴシック" panose="020B0600070205080204" pitchFamily="50" charset="-128"/>
              <a:ea typeface="ＭＳ Ｐゴシック" panose="020B0600070205080204" pitchFamily="50" charset="-128"/>
            </a:rPr>
            <a:t>499</a:t>
          </a:r>
          <a:r>
            <a:rPr kumimoji="1" lang="ja-JP" altLang="en-US" sz="1300">
              <a:latin typeface="ＭＳ Ｐゴシック" panose="020B0600070205080204" pitchFamily="50" charset="-128"/>
              <a:ea typeface="ＭＳ Ｐゴシック" panose="020B0600070205080204" pitchFamily="50" charset="-128"/>
            </a:rPr>
            <a:t>人とする」目標を設定した。目標達成に向け、採用者数の抑制、組織の見直し等に取り組んでいるところである。（令和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年度当初職員数は</a:t>
          </a:r>
          <a:r>
            <a:rPr kumimoji="1" lang="en-US" altLang="ja-JP" sz="1300">
              <a:latin typeface="ＭＳ Ｐゴシック" panose="020B0600070205080204" pitchFamily="50" charset="-128"/>
              <a:ea typeface="ＭＳ Ｐゴシック" panose="020B0600070205080204" pitchFamily="50" charset="-128"/>
            </a:rPr>
            <a:t>493</a:t>
          </a:r>
          <a:r>
            <a:rPr kumimoji="1" lang="ja-JP" altLang="en-US" sz="1300">
              <a:latin typeface="ＭＳ Ｐゴシック" panose="020B0600070205080204" pitchFamily="50" charset="-128"/>
              <a:ea typeface="ＭＳ Ｐゴシック" panose="020B0600070205080204" pitchFamily="50" charset="-128"/>
            </a:rPr>
            <a:t>名となっている。）</a:t>
          </a:r>
        </a:p>
        <a:p>
          <a:r>
            <a:rPr kumimoji="1" lang="ja-JP" altLang="en-US" sz="1300">
              <a:latin typeface="ＭＳ Ｐゴシック" panose="020B0600070205080204" pitchFamily="50" charset="-128"/>
              <a:ea typeface="ＭＳ Ｐゴシック" panose="020B0600070205080204" pitchFamily="50" charset="-128"/>
            </a:rPr>
            <a:t>　適正な定員管理を継続するとともに、多様化する行政需要への柔軟な対応、サービスの維持・向上のため、事業見直しや組織の簡素・合理化、アウトソーシング等に取り組んでいく。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132020</xdr:rowOff>
    </xdr:from>
    <xdr:to>
      <xdr:col>81</xdr:col>
      <xdr:colOff>44450</xdr:colOff>
      <xdr:row>61</xdr:row>
      <xdr:rowOff>159596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590470"/>
          <a:ext cx="8382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119578</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0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119380</xdr:rowOff>
    </xdr:from>
    <xdr:to>
      <xdr:col>77</xdr:col>
      <xdr:colOff>44450</xdr:colOff>
      <xdr:row>61</xdr:row>
      <xdr:rowOff>132020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577830"/>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4190</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3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103294</xdr:rowOff>
    </xdr:from>
    <xdr:to>
      <xdr:col>72</xdr:col>
      <xdr:colOff>203200</xdr:colOff>
      <xdr:row>61</xdr:row>
      <xdr:rowOff>119380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5617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161851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89505</xdr:rowOff>
    </xdr:from>
    <xdr:to>
      <xdr:col>68</xdr:col>
      <xdr:colOff>152400</xdr:colOff>
      <xdr:row>61</xdr:row>
      <xdr:rowOff>103294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47955"/>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138914</xdr:rowOff>
    </xdr:from>
    <xdr:to>
      <xdr:col>64</xdr:col>
      <xdr:colOff>152400</xdr:colOff>
      <xdr:row>61</xdr:row>
      <xdr:rowOff>69064</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2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79241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108796</xdr:rowOff>
    </xdr:from>
    <xdr:to>
      <xdr:col>81</xdr:col>
      <xdr:colOff>95250</xdr:colOff>
      <xdr:row>62</xdr:row>
      <xdr:rowOff>38946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80873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53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81220</xdr:rowOff>
    </xdr:from>
    <xdr:to>
      <xdr:col>77</xdr:col>
      <xdr:colOff>95250</xdr:colOff>
      <xdr:row>62</xdr:row>
      <xdr:rowOff>11370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21547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308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68580</xdr:rowOff>
    </xdr:from>
    <xdr:to>
      <xdr:col>73</xdr:col>
      <xdr:colOff>44450</xdr:colOff>
      <xdr:row>61</xdr:row>
      <xdr:rowOff>170180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8907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52494</xdr:rowOff>
    </xdr:from>
    <xdr:to>
      <xdr:col>68</xdr:col>
      <xdr:colOff>203200</xdr:colOff>
      <xdr:row>61</xdr:row>
      <xdr:rowOff>154094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164271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38705</xdr:rowOff>
    </xdr:from>
    <xdr:to>
      <xdr:col>64</xdr:col>
      <xdr:colOff>152400</xdr:colOff>
      <xdr:row>61</xdr:row>
      <xdr:rowOff>140305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125082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583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償還終了等により、元利償還金の額が減少したため分子となる額は減少したのに対し、臨時財政対策債発行可能額が減少し、市民税及び固定資産税を主とする標準税収入額等が微減したものの、普通交付税が増加したことにより分母となる額が増加したため、単年度においては前年度同比率となったが、３カ年平均で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ポイント増加となった。</a:t>
          </a:r>
        </a:p>
        <a:p>
          <a:r>
            <a:rPr kumimoji="1" lang="ja-JP" altLang="en-US" sz="1300">
              <a:latin typeface="ＭＳ Ｐゴシック" panose="020B0600070205080204" pitchFamily="50" charset="-128"/>
              <a:ea typeface="ＭＳ Ｐゴシック" panose="020B0600070205080204" pitchFamily="50" charset="-128"/>
            </a:rPr>
            <a:t>　今後の実質公債費比率については、近年頻発している災害に対する災害復旧事業債の償還及び実施予定の大規模事業等により増加が見込まれるため、総合計画による事業の厳選と計画的な財政運営及び、公債費に準ずる債務負担行為の新規設定の抑制により更なる財政健全化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140405</xdr:rowOff>
    </xdr:from>
    <xdr:to>
      <xdr:col>81</xdr:col>
      <xdr:colOff>44450</xdr:colOff>
      <xdr:row>41</xdr:row>
      <xdr:rowOff>9172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99840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39105</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72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113595</xdr:rowOff>
    </xdr:from>
    <xdr:to>
      <xdr:col>77</xdr:col>
      <xdr:colOff>44450</xdr:colOff>
      <xdr:row>40</xdr:row>
      <xdr:rowOff>140405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9715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113595</xdr:rowOff>
    </xdr:from>
    <xdr:to>
      <xdr:col>72</xdr:col>
      <xdr:colOff>203200</xdr:colOff>
      <xdr:row>40</xdr:row>
      <xdr:rowOff>113595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971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113595</xdr:rowOff>
    </xdr:from>
    <xdr:to>
      <xdr:col>68</xdr:col>
      <xdr:colOff>152400</xdr:colOff>
      <xdr:row>40</xdr:row>
      <xdr:rowOff>167217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97159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101899</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95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89605</xdr:rowOff>
    </xdr:from>
    <xdr:to>
      <xdr:col>77</xdr:col>
      <xdr:colOff>95250</xdr:colOff>
      <xdr:row>41</xdr:row>
      <xdr:rowOff>19755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4532</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62795</xdr:rowOff>
    </xdr:from>
    <xdr:to>
      <xdr:col>73</xdr:col>
      <xdr:colOff>44450</xdr:colOff>
      <xdr:row>40</xdr:row>
      <xdr:rowOff>164395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149172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62795</xdr:rowOff>
    </xdr:from>
    <xdr:to>
      <xdr:col>68</xdr:col>
      <xdr:colOff>203200</xdr:colOff>
      <xdr:row>40</xdr:row>
      <xdr:rowOff>164395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149172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債務負担行為に基づく支出予定額及び公営企業債等繰入見込額の減少や、充当可能基金の残高の増加等により、前年比で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ポイント減少したが、なお類似団体平均値を上回っている状況にある。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二本松駅南整備事業や各種公共施設の長寿命化改修等の大規模事業により地方債残高の増加が見込まれることから、効果的な繰上償還を検討するとともに、長期総合計画の見直しによる事業の厳選により、将来負担の抑制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52856</xdr:rowOff>
    </xdr:from>
    <xdr:to>
      <xdr:col>81</xdr:col>
      <xdr:colOff>44450</xdr:colOff>
      <xdr:row>15</xdr:row>
      <xdr:rowOff>116054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624606"/>
          <a:ext cx="8382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116054</xdr:rowOff>
    </xdr:from>
    <xdr:to>
      <xdr:col>77</xdr:col>
      <xdr:colOff>44450</xdr:colOff>
      <xdr:row>16</xdr:row>
      <xdr:rowOff>49167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687804"/>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49167</xdr:rowOff>
    </xdr:from>
    <xdr:to>
      <xdr:col>72</xdr:col>
      <xdr:colOff>203200</xdr:colOff>
      <xdr:row>16</xdr:row>
      <xdr:rowOff>92831</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792367"/>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92831</xdr:rowOff>
    </xdr:from>
    <xdr:to>
      <xdr:col>68</xdr:col>
      <xdr:colOff>152400</xdr:colOff>
      <xdr:row>17</xdr:row>
      <xdr:rowOff>55819</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836031"/>
          <a:ext cx="889000" cy="13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144538</xdr:rowOff>
    </xdr:from>
    <xdr:to>
      <xdr:col>64</xdr:col>
      <xdr:colOff>152400</xdr:colOff>
      <xdr:row>16</xdr:row>
      <xdr:rowOff>74688</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71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84865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48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2056</xdr:rowOff>
    </xdr:from>
    <xdr:to>
      <xdr:col>81</xdr:col>
      <xdr:colOff>95250</xdr:colOff>
      <xdr:row>15</xdr:row>
      <xdr:rowOff>103656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5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145583</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54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65254</xdr:rowOff>
    </xdr:from>
    <xdr:to>
      <xdr:col>77</xdr:col>
      <xdr:colOff>95250</xdr:colOff>
      <xdr:row>15</xdr:row>
      <xdr:rowOff>166854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63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151631</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72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169817</xdr:rowOff>
    </xdr:from>
    <xdr:to>
      <xdr:col>73</xdr:col>
      <xdr:colOff>44450</xdr:colOff>
      <xdr:row>16</xdr:row>
      <xdr:rowOff>99967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7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84744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82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42031</xdr:rowOff>
    </xdr:from>
    <xdr:to>
      <xdr:col>68</xdr:col>
      <xdr:colOff>203200</xdr:colOff>
      <xdr:row>16</xdr:row>
      <xdr:rowOff>143631</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7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128408</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87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5019</xdr:rowOff>
    </xdr:from>
    <xdr:to>
      <xdr:col>64</xdr:col>
      <xdr:colOff>152400</xdr:colOff>
      <xdr:row>17</xdr:row>
      <xdr:rowOff>106619</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9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91396</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00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50,358
49,642
344.42
31,797,421
30,514,477
1,086,669
17,454,897
29,723,976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人件費に係る経常収支比率については、前年度比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26.0</a:t>
          </a:r>
          <a:r>
            <a:rPr kumimoji="1" lang="ja-JP" altLang="en-US" sz="1300">
              <a:latin typeface="ＭＳ Ｐゴシック" panose="020B0600070205080204" pitchFamily="50" charset="-128"/>
              <a:ea typeface="ＭＳ Ｐゴシック" panose="020B0600070205080204" pitchFamily="50" charset="-128"/>
            </a:rPr>
            <a:t>％となり、県平均を上回ったが全国平均は下回っている。　　　</a:t>
          </a:r>
        </a:p>
        <a:p>
          <a:r>
            <a:rPr kumimoji="1" lang="ja-JP" altLang="en-US" sz="1300">
              <a:latin typeface="ＭＳ Ｐゴシック" panose="020B0600070205080204" pitchFamily="50" charset="-128"/>
              <a:ea typeface="ＭＳ Ｐゴシック" panose="020B0600070205080204" pitchFamily="50" charset="-128"/>
            </a:rPr>
            <a:t>　また、人件費及び人件費に準ずる経費の人口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人当たりの決算額については類似団体平均を上回っていることから、引き続き定員管理・職員給与の適正化を図り、人件費関係経費全体の抑制に努める。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77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52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37</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58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458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物件費に係る経常収支比率については、前年度比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ポイント増となり、類似団体平均及び全国平均を上回っている。福島県平均と比べると同程度となっている。</a:t>
          </a:r>
        </a:p>
        <a:p>
          <a:r>
            <a:rPr kumimoji="1" lang="ja-JP" altLang="en-US" sz="1300">
              <a:latin typeface="ＭＳ Ｐゴシック" panose="020B0600070205080204" pitchFamily="50" charset="-128"/>
              <a:ea typeface="ＭＳ Ｐゴシック" panose="020B0600070205080204" pitchFamily="50" charset="-128"/>
            </a:rPr>
            <a:t>　主な要因は、物価高騰による光熱水費や委託料等の増によるもの。</a:t>
          </a:r>
        </a:p>
        <a:p>
          <a:r>
            <a:rPr kumimoji="1" lang="ja-JP" altLang="en-US" sz="1300">
              <a:latin typeface="ＭＳ Ｐゴシック" panose="020B0600070205080204" pitchFamily="50" charset="-128"/>
              <a:ea typeface="ＭＳ Ｐゴシック" panose="020B0600070205080204" pitchFamily="50" charset="-128"/>
            </a:rPr>
            <a:t>　今後も引き続き、コストを意識した効率的で効果的な市民サービスの提供方法について検討し、物件費の抑制に努める。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88900</xdr:rowOff>
    </xdr:from>
    <xdr:to>
      <xdr:col>82</xdr:col>
      <xdr:colOff>107950</xdr:colOff>
      <xdr:row>18</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75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25400</xdr:rowOff>
    </xdr:from>
    <xdr:to>
      <xdr:col>78</xdr:col>
      <xdr:colOff>69850</xdr:colOff>
      <xdr:row>18</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11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101600</xdr:rowOff>
    </xdr:from>
    <xdr:to>
      <xdr:col>73</xdr:col>
      <xdr:colOff>180975</xdr:colOff>
      <xdr:row>18</xdr:row>
      <xdr:rowOff>25400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448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101600</xdr:rowOff>
    </xdr:from>
    <xdr:to>
      <xdr:col>69</xdr:col>
      <xdr:colOff>92075</xdr:colOff>
      <xdr:row>17</xdr:row>
      <xdr:rowOff>6350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4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114300</xdr:rowOff>
    </xdr:from>
    <xdr:to>
      <xdr:col>82</xdr:col>
      <xdr:colOff>158750</xdr:colOff>
      <xdr:row>19</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86377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146050</xdr:rowOff>
    </xdr:from>
    <xdr:to>
      <xdr:col>74</xdr:col>
      <xdr:colOff>31750</xdr:colOff>
      <xdr:row>18</xdr:row>
      <xdr:rowOff>76200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60977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50800</xdr:rowOff>
    </xdr:from>
    <xdr:to>
      <xdr:col>69</xdr:col>
      <xdr:colOff>142875</xdr:colOff>
      <xdr:row>16</xdr:row>
      <xdr:rowOff>152400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127000</xdr:rowOff>
    </xdr:from>
    <xdr:to>
      <xdr:col>65</xdr:col>
      <xdr:colOff>53975</xdr:colOff>
      <xdr:row>17</xdr:row>
      <xdr:rowOff>57150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ポイント増となっており、全国・県・類似団体平均を下回っている。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今後も生活保護費をはじめ社会保障の増加が見込まれるため、資格審査の適正化など財政負担が過度にならないよう適正管理に努める。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17272</xdr:rowOff>
    </xdr:from>
    <xdr:to>
      <xdr:col>24</xdr:col>
      <xdr:colOff>25400</xdr:colOff>
      <xdr:row>54</xdr:row>
      <xdr:rowOff>44704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755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96283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26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17272</xdr:rowOff>
    </xdr:from>
    <xdr:to>
      <xdr:col>19</xdr:col>
      <xdr:colOff>187325</xdr:colOff>
      <xdr:row>54</xdr:row>
      <xdr:rowOff>17272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75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11701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8128</xdr:rowOff>
    </xdr:from>
    <xdr:to>
      <xdr:col>15</xdr:col>
      <xdr:colOff>98425</xdr:colOff>
      <xdr:row>54</xdr:row>
      <xdr:rowOff>17272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664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8128</xdr:rowOff>
    </xdr:from>
    <xdr:to>
      <xdr:col>11</xdr:col>
      <xdr:colOff>9525</xdr:colOff>
      <xdr:row>54</xdr:row>
      <xdr:rowOff>35560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664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137431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60198</xdr:rowOff>
    </xdr:from>
    <xdr:to>
      <xdr:col>6</xdr:col>
      <xdr:colOff>171450</xdr:colOff>
      <xdr:row>55</xdr:row>
      <xdr:rowOff>161798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8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146575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7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165354</xdr:rowOff>
    </xdr:from>
    <xdr:to>
      <xdr:col>24</xdr:col>
      <xdr:colOff>76200</xdr:colOff>
      <xdr:row>54</xdr:row>
      <xdr:rowOff>95504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10431</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9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137922</xdr:rowOff>
    </xdr:from>
    <xdr:to>
      <xdr:col>20</xdr:col>
      <xdr:colOff>38100</xdr:colOff>
      <xdr:row>54</xdr:row>
      <xdr:rowOff>68072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2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78249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9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137922</xdr:rowOff>
    </xdr:from>
    <xdr:to>
      <xdr:col>15</xdr:col>
      <xdr:colOff>149225</xdr:colOff>
      <xdr:row>54</xdr:row>
      <xdr:rowOff>68072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2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78249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9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128778</xdr:rowOff>
    </xdr:from>
    <xdr:to>
      <xdr:col>11</xdr:col>
      <xdr:colOff>60325</xdr:colOff>
      <xdr:row>54</xdr:row>
      <xdr:rowOff>58928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1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69105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156210</xdr:rowOff>
    </xdr:from>
    <xdr:to>
      <xdr:col>6</xdr:col>
      <xdr:colOff>171450</xdr:colOff>
      <xdr:row>54</xdr:row>
      <xdr:rowOff>86360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96537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その他に係る経常収支比率は、維持補修費や繰出金が減少した影響により全体で前年度比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今後も公共施設等管理計画に基づき、効率的な施設管理を図り、維持補修費及び繰出金の抑制に努める。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50800</xdr:rowOff>
    </xdr:from>
    <xdr:to>
      <xdr:col>82</xdr:col>
      <xdr:colOff>107950</xdr:colOff>
      <xdr:row>55</xdr:row>
      <xdr:rowOff>146050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4805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146050</xdr:rowOff>
    </xdr:from>
    <xdr:to>
      <xdr:col>73</xdr:col>
      <xdr:colOff>180975</xdr:colOff>
      <xdr:row>55</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404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146050</xdr:rowOff>
    </xdr:from>
    <xdr:to>
      <xdr:col>69</xdr:col>
      <xdr:colOff>92075</xdr:colOff>
      <xdr:row>55</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404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0</xdr:rowOff>
    </xdr:from>
    <xdr:to>
      <xdr:col>65</xdr:col>
      <xdr:colOff>53975</xdr:colOff>
      <xdr:row>54</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111777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0</xdr:rowOff>
    </xdr:from>
    <xdr:to>
      <xdr:col>82</xdr:col>
      <xdr:colOff>158750</xdr:colOff>
      <xdr:row>55</xdr:row>
      <xdr:rowOff>101600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16527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95250</xdr:rowOff>
    </xdr:from>
    <xdr:to>
      <xdr:col>69</xdr:col>
      <xdr:colOff>142875</xdr:colOff>
      <xdr:row>55</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0</xdr:rowOff>
    </xdr:from>
    <xdr:to>
      <xdr:col>65</xdr:col>
      <xdr:colOff>53975</xdr:colOff>
      <xdr:row>55</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補助費等に係る経常収支比率については、前年度比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ポイント減となったが、全国及び類似団体平均を上回っている。これは、一部事務組合に対する負担金や補助金等が多額となっているためである。</a:t>
          </a:r>
        </a:p>
        <a:p>
          <a:r>
            <a:rPr kumimoji="1" lang="ja-JP" altLang="en-US" sz="1300">
              <a:latin typeface="ＭＳ Ｐゴシック" panose="020B0600070205080204" pitchFamily="50" charset="-128"/>
              <a:ea typeface="ＭＳ Ｐゴシック" panose="020B0600070205080204" pitchFamily="50" charset="-128"/>
            </a:rPr>
            <a:t>　今後も、補助制度における経費負担のあり方や事業効果の検証を行い、減額や廃止等の検討を行うとともに、真に必要なものを除く新たな補助等は抑制するよう努める。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127000</xdr:rowOff>
    </xdr:from>
    <xdr:to>
      <xdr:col>82</xdr:col>
      <xdr:colOff>107950</xdr:colOff>
      <xdr:row>39</xdr:row>
      <xdr:rowOff>155575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8135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56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144145</xdr:rowOff>
    </xdr:from>
    <xdr:to>
      <xdr:col>78</xdr:col>
      <xdr:colOff>69850</xdr:colOff>
      <xdr:row>39</xdr:row>
      <xdr:rowOff>155575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8306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102252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7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86995</xdr:rowOff>
    </xdr:from>
    <xdr:to>
      <xdr:col>73</xdr:col>
      <xdr:colOff>180975</xdr:colOff>
      <xdr:row>39</xdr:row>
      <xdr:rowOff>144145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7735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79392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2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86995</xdr:rowOff>
    </xdr:from>
    <xdr:to>
      <xdr:col>69</xdr:col>
      <xdr:colOff>92075</xdr:colOff>
      <xdr:row>40</xdr:row>
      <xdr:rowOff>24130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77354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73677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121920</xdr:rowOff>
    </xdr:from>
    <xdr:to>
      <xdr:col>65</xdr:col>
      <xdr:colOff>53975</xdr:colOff>
      <xdr:row>39</xdr:row>
      <xdr:rowOff>52070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62247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0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76200</xdr:rowOff>
    </xdr:from>
    <xdr:to>
      <xdr:col>82</xdr:col>
      <xdr:colOff>158750</xdr:colOff>
      <xdr:row>40</xdr:row>
      <xdr:rowOff>6350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48277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73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104775</xdr:rowOff>
    </xdr:from>
    <xdr:to>
      <xdr:col>78</xdr:col>
      <xdr:colOff>120650</xdr:colOff>
      <xdr:row>40</xdr:row>
      <xdr:rowOff>34925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7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19702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87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93345</xdr:rowOff>
    </xdr:from>
    <xdr:to>
      <xdr:col>74</xdr:col>
      <xdr:colOff>31750</xdr:colOff>
      <xdr:row>40</xdr:row>
      <xdr:rowOff>23495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7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8272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86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36195</xdr:rowOff>
    </xdr:from>
    <xdr:to>
      <xdr:col>69</xdr:col>
      <xdr:colOff>142875</xdr:colOff>
      <xdr:row>39</xdr:row>
      <xdr:rowOff>137795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122572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80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144780</xdr:rowOff>
    </xdr:from>
    <xdr:to>
      <xdr:col>65</xdr:col>
      <xdr:colOff>53975</xdr:colOff>
      <xdr:row>40</xdr:row>
      <xdr:rowOff>74930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8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59707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91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公債費に係る経常収支比率については、近年頻発している災害に対する災害復旧事業債の償還が一部始まったこと等により、前年度比で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ポイント増加し、全国及び県、類似団体平均を上回った。</a:t>
          </a:r>
        </a:p>
        <a:p>
          <a:r>
            <a:rPr kumimoji="1" lang="ja-JP" altLang="en-US" sz="1300">
              <a:latin typeface="ＭＳ Ｐゴシック" panose="020B0600070205080204" pitchFamily="50" charset="-128"/>
              <a:ea typeface="ＭＳ Ｐゴシック" panose="020B0600070205080204" pitchFamily="50" charset="-128"/>
            </a:rPr>
            <a:t>　今後は、実施予定の大規模事業により公債費は増える見込みであるため、総合計画に基づく事業の厳選等により新発債の発行の抑制に努める。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146050</xdr:rowOff>
    </xdr:from>
    <xdr:to>
      <xdr:col>24</xdr:col>
      <xdr:colOff>25400</xdr:colOff>
      <xdr:row>78</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347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4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77</xdr:row>
      <xdr:rowOff>155575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3477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5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12700</xdr:rowOff>
    </xdr:from>
    <xdr:to>
      <xdr:col>15</xdr:col>
      <xdr:colOff>98425</xdr:colOff>
      <xdr:row>77</xdr:row>
      <xdr:rowOff>155575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143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45102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12700</xdr:rowOff>
    </xdr:from>
    <xdr:to>
      <xdr:col>11</xdr:col>
      <xdr:colOff>9525</xdr:colOff>
      <xdr:row>77</xdr:row>
      <xdr:rowOff>88900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14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134002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123825</xdr:rowOff>
    </xdr:from>
    <xdr:to>
      <xdr:col>6</xdr:col>
      <xdr:colOff>171450</xdr:colOff>
      <xdr:row>76</xdr:row>
      <xdr:rowOff>53975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298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64152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7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104775</xdr:rowOff>
    </xdr:from>
    <xdr:to>
      <xdr:col>15</xdr:col>
      <xdr:colOff>149225</xdr:colOff>
      <xdr:row>78</xdr:row>
      <xdr:rowOff>34925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19702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133350</xdr:rowOff>
    </xdr:from>
    <xdr:to>
      <xdr:col>11</xdr:col>
      <xdr:colOff>60325</xdr:colOff>
      <xdr:row>77</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73677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124477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ポイント増となり、全国平均並みとなっているが、県及び類似団体平均を上回っている。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要因としては、物価高騰による物件費の増や、人件費の増などが大きな割合を占めている。</a:t>
          </a:r>
        </a:p>
        <a:p>
          <a:r>
            <a:rPr kumimoji="1" lang="ja-JP" altLang="en-US" sz="1300">
              <a:latin typeface="ＭＳ Ｐゴシック" panose="020B0600070205080204" pitchFamily="50" charset="-128"/>
              <a:ea typeface="ＭＳ Ｐゴシック" panose="020B0600070205080204" pitchFamily="50" charset="-128"/>
            </a:rPr>
            <a:t>　物価高騰による物件費の増や人件費の増は今後も続くことが見込まれるため、経常一般財源等を構成する地方税等の自主税源の増と、物件費や補助費等を中心に経費の削減・見直しを図り、より効率的な執行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76</xdr:row>
      <xdr:rowOff>149861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6576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73677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76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107950</xdr:rowOff>
    </xdr:from>
    <xdr:to>
      <xdr:col>78</xdr:col>
      <xdr:colOff>69850</xdr:colOff>
      <xdr:row>76</xdr:row>
      <xdr:rowOff>35561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667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62230</xdr:rowOff>
    </xdr:from>
    <xdr:to>
      <xdr:col>73</xdr:col>
      <xdr:colOff>180975</xdr:colOff>
      <xdr:row>75</xdr:row>
      <xdr:rowOff>107950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57808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62230</xdr:rowOff>
    </xdr:from>
    <xdr:to>
      <xdr:col>69</xdr:col>
      <xdr:colOff>92075</xdr:colOff>
      <xdr:row>75</xdr:row>
      <xdr:rowOff>24130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57808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71138</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71138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57150</xdr:rowOff>
    </xdr:from>
    <xdr:to>
      <xdr:col>74</xdr:col>
      <xdr:colOff>31750</xdr:colOff>
      <xdr:row>75</xdr:row>
      <xdr:rowOff>158750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143527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11430</xdr:rowOff>
    </xdr:from>
    <xdr:to>
      <xdr:col>69</xdr:col>
      <xdr:colOff>142875</xdr:colOff>
      <xdr:row>73</xdr:row>
      <xdr:rowOff>113030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97807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1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74105</xdr:rowOff>
    </xdr:from>
    <xdr:to>
      <xdr:col>29</xdr:col>
      <xdr:colOff>127000</xdr:colOff>
      <xdr:row>17</xdr:row>
      <xdr:rowOff>54521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64930"/>
          <a:ext cx="647700" cy="151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112831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54521</xdr:rowOff>
    </xdr:from>
    <xdr:to>
      <xdr:col>26</xdr:col>
      <xdr:colOff>50800</xdr:colOff>
      <xdr:row>17</xdr:row>
      <xdr:rowOff>102603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16796"/>
          <a:ext cx="698500" cy="48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102603</xdr:rowOff>
    </xdr:from>
    <xdr:to>
      <xdr:col>22</xdr:col>
      <xdr:colOff>114300</xdr:colOff>
      <xdr:row>17</xdr:row>
      <xdr:rowOff>142900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64878"/>
          <a:ext cx="698500" cy="40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142900</xdr:rowOff>
    </xdr:from>
    <xdr:to>
      <xdr:col>18</xdr:col>
      <xdr:colOff>177800</xdr:colOff>
      <xdr:row>17</xdr:row>
      <xdr:rowOff>158661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05175"/>
          <a:ext cx="698500" cy="15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29858</xdr:rowOff>
    </xdr:from>
    <xdr:to>
      <xdr:col>15</xdr:col>
      <xdr:colOff>101600</xdr:colOff>
      <xdr:row>18</xdr:row>
      <xdr:rowOff>131458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35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116235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23305</xdr:rowOff>
    </xdr:from>
    <xdr:to>
      <xdr:col>29</xdr:col>
      <xdr:colOff>177800</xdr:colOff>
      <xdr:row>16</xdr:row>
      <xdr:rowOff>124905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1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39832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3721</xdr:rowOff>
    </xdr:from>
    <xdr:to>
      <xdr:col>26</xdr:col>
      <xdr:colOff>101600</xdr:colOff>
      <xdr:row>17</xdr:row>
      <xdr:rowOff>105321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65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115498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34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51803</xdr:rowOff>
    </xdr:from>
    <xdr:to>
      <xdr:col>22</xdr:col>
      <xdr:colOff>165100</xdr:colOff>
      <xdr:row>17</xdr:row>
      <xdr:rowOff>153403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14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163580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82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92100</xdr:rowOff>
    </xdr:from>
    <xdr:to>
      <xdr:col>19</xdr:col>
      <xdr:colOff>38100</xdr:colOff>
      <xdr:row>18</xdr:row>
      <xdr:rowOff>22250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54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32427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2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107861</xdr:rowOff>
    </xdr:from>
    <xdr:to>
      <xdr:col>15</xdr:col>
      <xdr:colOff>101600</xdr:colOff>
      <xdr:row>18</xdr:row>
      <xdr:rowOff>38011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70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48188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3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293001</xdr:rowOff>
    </xdr:from>
    <xdr:to>
      <xdr:col>29</xdr:col>
      <xdr:colOff>127000</xdr:colOff>
      <xdr:row>35</xdr:row>
      <xdr:rowOff>330912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03351"/>
          <a:ext cx="647700" cy="37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9872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63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330912</xdr:rowOff>
    </xdr:from>
    <xdr:to>
      <xdr:col>26</xdr:col>
      <xdr:colOff>50800</xdr:colOff>
      <xdr:row>35</xdr:row>
      <xdr:rowOff>330912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41262"/>
          <a:ext cx="6985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330912</xdr:rowOff>
    </xdr:from>
    <xdr:to>
      <xdr:col>22</xdr:col>
      <xdr:colOff>114300</xdr:colOff>
      <xdr:row>36</xdr:row>
      <xdr:rowOff>83109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41262"/>
          <a:ext cx="698500" cy="95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83109</xdr:rowOff>
    </xdr:from>
    <xdr:to>
      <xdr:col>18</xdr:col>
      <xdr:colOff>177800</xdr:colOff>
      <xdr:row>36</xdr:row>
      <xdr:rowOff>117475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36359"/>
          <a:ext cx="698500" cy="34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191757</xdr:rowOff>
    </xdr:from>
    <xdr:to>
      <xdr:col>15</xdr:col>
      <xdr:colOff>101600</xdr:colOff>
      <xdr:row>37</xdr:row>
      <xdr:rowOff>293357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316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278134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4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242201</xdr:rowOff>
    </xdr:from>
    <xdr:to>
      <xdr:col>29</xdr:col>
      <xdr:colOff>177800</xdr:colOff>
      <xdr:row>36</xdr:row>
      <xdr:rowOff>901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52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87278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97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280112</xdr:rowOff>
    </xdr:from>
    <xdr:to>
      <xdr:col>26</xdr:col>
      <xdr:colOff>101600</xdr:colOff>
      <xdr:row>36</xdr:row>
      <xdr:rowOff>38812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90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48989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659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280112</xdr:rowOff>
    </xdr:from>
    <xdr:to>
      <xdr:col>22</xdr:col>
      <xdr:colOff>165100</xdr:colOff>
      <xdr:row>36</xdr:row>
      <xdr:rowOff>38812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90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48989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65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32309</xdr:rowOff>
    </xdr:from>
    <xdr:to>
      <xdr:col>19</xdr:col>
      <xdr:colOff>38100</xdr:colOff>
      <xdr:row>36</xdr:row>
      <xdr:rowOff>133909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85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144086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754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66675</xdr:rowOff>
    </xdr:from>
    <xdr:to>
      <xdr:col>15</xdr:col>
      <xdr:colOff>101600</xdr:colOff>
      <xdr:row>36</xdr:row>
      <xdr:rowOff>168275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1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178452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8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50,358
49,642
344.42
31,797,421
30,514,477
1,086,669
17,454,897
29,723,976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43256</xdr:rowOff>
    </xdr:from>
    <xdr:to>
      <xdr:col>24</xdr:col>
      <xdr:colOff>63500</xdr:colOff>
      <xdr:row>37</xdr:row>
      <xdr:rowOff>9042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15456"/>
          <a:ext cx="838200" cy="13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9042</xdr:rowOff>
    </xdr:from>
    <xdr:to>
      <xdr:col>19</xdr:col>
      <xdr:colOff>177800</xdr:colOff>
      <xdr:row>37</xdr:row>
      <xdr:rowOff>36513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52692"/>
          <a:ext cx="889000" cy="2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36513</xdr:rowOff>
    </xdr:from>
    <xdr:to>
      <xdr:col>15</xdr:col>
      <xdr:colOff>50800</xdr:colOff>
      <xdr:row>37</xdr:row>
      <xdr:rowOff>66370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80163"/>
          <a:ext cx="889000" cy="2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66370</xdr:rowOff>
    </xdr:from>
    <xdr:to>
      <xdr:col>10</xdr:col>
      <xdr:colOff>114300</xdr:colOff>
      <xdr:row>37</xdr:row>
      <xdr:rowOff>91618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10020"/>
          <a:ext cx="889000" cy="2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128287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145085</xdr:rowOff>
    </xdr:from>
    <xdr:to>
      <xdr:col>6</xdr:col>
      <xdr:colOff>38100</xdr:colOff>
      <xdr:row>38</xdr:row>
      <xdr:rowOff>75235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8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66362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8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163906</xdr:rowOff>
    </xdr:from>
    <xdr:to>
      <xdr:col>24</xdr:col>
      <xdr:colOff>114300</xdr:colOff>
      <xdr:row>36</xdr:row>
      <xdr:rowOff>94056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6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15333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1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129692</xdr:rowOff>
    </xdr:from>
    <xdr:to>
      <xdr:col>20</xdr:col>
      <xdr:colOff>38100</xdr:colOff>
      <xdr:row>37</xdr:row>
      <xdr:rowOff>59842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76369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7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157163</xdr:rowOff>
    </xdr:from>
    <xdr:to>
      <xdr:col>15</xdr:col>
      <xdr:colOff>101600</xdr:colOff>
      <xdr:row>37</xdr:row>
      <xdr:rowOff>87313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2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103840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15570</xdr:rowOff>
    </xdr:from>
    <xdr:to>
      <xdr:col>10</xdr:col>
      <xdr:colOff>165100</xdr:colOff>
      <xdr:row>37</xdr:row>
      <xdr:rowOff>117170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108297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5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40818</xdr:rowOff>
    </xdr:from>
    <xdr:to>
      <xdr:col>6</xdr:col>
      <xdr:colOff>38100</xdr:colOff>
      <xdr:row>37</xdr:row>
      <xdr:rowOff>142418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158945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5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50577</xdr:rowOff>
    </xdr:from>
    <xdr:to>
      <xdr:col>24</xdr:col>
      <xdr:colOff>63500</xdr:colOff>
      <xdr:row>56</xdr:row>
      <xdr:rowOff>71577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51777"/>
          <a:ext cx="838200" cy="2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8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43124</xdr:rowOff>
    </xdr:from>
    <xdr:to>
      <xdr:col>19</xdr:col>
      <xdr:colOff>177800</xdr:colOff>
      <xdr:row>56</xdr:row>
      <xdr:rowOff>71577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472874"/>
          <a:ext cx="889000" cy="19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153890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164099</xdr:rowOff>
    </xdr:from>
    <xdr:to>
      <xdr:col>15</xdr:col>
      <xdr:colOff>50800</xdr:colOff>
      <xdr:row>55</xdr:row>
      <xdr:rowOff>43124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079499"/>
          <a:ext cx="889000" cy="39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147200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164099</xdr:rowOff>
    </xdr:from>
    <xdr:to>
      <xdr:col>10</xdr:col>
      <xdr:colOff>114300</xdr:colOff>
      <xdr:row>53</xdr:row>
      <xdr:rowOff>1062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079499"/>
          <a:ext cx="8890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64089</xdr:rowOff>
    </xdr:from>
    <xdr:to>
      <xdr:col>6</xdr:col>
      <xdr:colOff>38100</xdr:colOff>
      <xdr:row>56</xdr:row>
      <xdr:rowOff>165689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66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156816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7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171227</xdr:rowOff>
    </xdr:from>
    <xdr:to>
      <xdr:col>24</xdr:col>
      <xdr:colOff>114300</xdr:colOff>
      <xdr:row>56</xdr:row>
      <xdr:rowOff>101377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0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22654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5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20777</xdr:rowOff>
    </xdr:from>
    <xdr:to>
      <xdr:col>20</xdr:col>
      <xdr:colOff>38100</xdr:colOff>
      <xdr:row>56</xdr:row>
      <xdr:rowOff>122377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2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138904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39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163774</xdr:rowOff>
    </xdr:from>
    <xdr:to>
      <xdr:col>15</xdr:col>
      <xdr:colOff>101600</xdr:colOff>
      <xdr:row>55</xdr:row>
      <xdr:rowOff>93924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2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110451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197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113299</xdr:rowOff>
    </xdr:from>
    <xdr:to>
      <xdr:col>10</xdr:col>
      <xdr:colOff>165100</xdr:colOff>
      <xdr:row>53</xdr:row>
      <xdr:rowOff>43449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02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59976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880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121712</xdr:rowOff>
    </xdr:from>
    <xdr:to>
      <xdr:col>6</xdr:col>
      <xdr:colOff>38100</xdr:colOff>
      <xdr:row>53</xdr:row>
      <xdr:rowOff>51862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03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68389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881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31572</xdr:rowOff>
    </xdr:from>
    <xdr:to>
      <xdr:col>24</xdr:col>
      <xdr:colOff>63500</xdr:colOff>
      <xdr:row>78</xdr:row>
      <xdr:rowOff>63838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04672"/>
          <a:ext cx="838200" cy="3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28142</xdr:rowOff>
    </xdr:from>
    <xdr:to>
      <xdr:col>19</xdr:col>
      <xdr:colOff>177800</xdr:colOff>
      <xdr:row>78</xdr:row>
      <xdr:rowOff>31572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01242"/>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28142</xdr:rowOff>
    </xdr:from>
    <xdr:to>
      <xdr:col>15</xdr:col>
      <xdr:colOff>50800</xdr:colOff>
      <xdr:row>78</xdr:row>
      <xdr:rowOff>44472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01242"/>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44198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32584</xdr:rowOff>
    </xdr:from>
    <xdr:to>
      <xdr:col>10</xdr:col>
      <xdr:colOff>114300</xdr:colOff>
      <xdr:row>78</xdr:row>
      <xdr:rowOff>44472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05684"/>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58725</xdr:rowOff>
    </xdr:from>
    <xdr:to>
      <xdr:col>6</xdr:col>
      <xdr:colOff>38100</xdr:colOff>
      <xdr:row>78</xdr:row>
      <xdr:rowOff>160325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4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151452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52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13038</xdr:rowOff>
    </xdr:from>
    <xdr:to>
      <xdr:col>24</xdr:col>
      <xdr:colOff>114300</xdr:colOff>
      <xdr:row>78</xdr:row>
      <xdr:rowOff>114638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8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162915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152222</xdr:rowOff>
    </xdr:from>
    <xdr:to>
      <xdr:col>20</xdr:col>
      <xdr:colOff>38100</xdr:colOff>
      <xdr:row>78</xdr:row>
      <xdr:rowOff>82372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73499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4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148792</xdr:rowOff>
    </xdr:from>
    <xdr:to>
      <xdr:col>15</xdr:col>
      <xdr:colOff>101600</xdr:colOff>
      <xdr:row>78</xdr:row>
      <xdr:rowOff>78942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5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70069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165122</xdr:rowOff>
    </xdr:from>
    <xdr:to>
      <xdr:col>10</xdr:col>
      <xdr:colOff>165100</xdr:colOff>
      <xdr:row>78</xdr:row>
      <xdr:rowOff>95272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86399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5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153234</xdr:rowOff>
    </xdr:from>
    <xdr:to>
      <xdr:col>6</xdr:col>
      <xdr:colOff>38100</xdr:colOff>
      <xdr:row>78</xdr:row>
      <xdr:rowOff>83384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5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99911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3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99222</xdr:rowOff>
    </xdr:from>
    <xdr:to>
      <xdr:col>24</xdr:col>
      <xdr:colOff>63500</xdr:colOff>
      <xdr:row>97</xdr:row>
      <xdr:rowOff>146580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29872"/>
          <a:ext cx="838200" cy="4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109035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146580</xdr:rowOff>
    </xdr:from>
    <xdr:to>
      <xdr:col>19</xdr:col>
      <xdr:colOff>177800</xdr:colOff>
      <xdr:row>98</xdr:row>
      <xdr:rowOff>20005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77230"/>
          <a:ext cx="889000" cy="4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84269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0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109068</xdr:rowOff>
    </xdr:from>
    <xdr:to>
      <xdr:col>15</xdr:col>
      <xdr:colOff>50800</xdr:colOff>
      <xdr:row>98</xdr:row>
      <xdr:rowOff>20005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39718"/>
          <a:ext cx="889000" cy="8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162222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109068</xdr:rowOff>
    </xdr:from>
    <xdr:to>
      <xdr:col>10</xdr:col>
      <xdr:colOff>114300</xdr:colOff>
      <xdr:row>98</xdr:row>
      <xdr:rowOff>107871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39718"/>
          <a:ext cx="889000" cy="17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60181</xdr:rowOff>
    </xdr:from>
    <xdr:to>
      <xdr:col>6</xdr:col>
      <xdr:colOff>38100</xdr:colOff>
      <xdr:row>97</xdr:row>
      <xdr:rowOff>161781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9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6858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6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48422</xdr:rowOff>
    </xdr:from>
    <xdr:to>
      <xdr:col>24</xdr:col>
      <xdr:colOff>114300</xdr:colOff>
      <xdr:row>97</xdr:row>
      <xdr:rowOff>150022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7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134799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9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95780</xdr:rowOff>
    </xdr:from>
    <xdr:to>
      <xdr:col>20</xdr:col>
      <xdr:colOff>38100</xdr:colOff>
      <xdr:row>98</xdr:row>
      <xdr:rowOff>25930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2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17057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1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140655</xdr:rowOff>
    </xdr:from>
    <xdr:to>
      <xdr:col>15</xdr:col>
      <xdr:colOff>101600</xdr:colOff>
      <xdr:row>98</xdr:row>
      <xdr:rowOff>70805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61932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6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58268</xdr:rowOff>
    </xdr:from>
    <xdr:to>
      <xdr:col>10</xdr:col>
      <xdr:colOff>165100</xdr:colOff>
      <xdr:row>97</xdr:row>
      <xdr:rowOff>159868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8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150995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8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57071</xdr:rowOff>
    </xdr:from>
    <xdr:to>
      <xdr:col>6</xdr:col>
      <xdr:colOff>38100</xdr:colOff>
      <xdr:row>98</xdr:row>
      <xdr:rowOff>158671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5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149798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5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11676</xdr:rowOff>
    </xdr:from>
    <xdr:to>
      <xdr:col>54</xdr:col>
      <xdr:colOff>189865</xdr:colOff>
      <xdr:row>37</xdr:row>
      <xdr:rowOff>146939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98076"/>
          <a:ext cx="1270" cy="992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150766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146939</xdr:rowOff>
    </xdr:from>
    <xdr:to>
      <xdr:col>55</xdr:col>
      <xdr:colOff>88900</xdr:colOff>
      <xdr:row>37</xdr:row>
      <xdr:rowOff>146939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9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129803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7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11676</xdr:rowOff>
    </xdr:from>
    <xdr:to>
      <xdr:col>55</xdr:col>
      <xdr:colOff>88900</xdr:colOff>
      <xdr:row>32</xdr:row>
      <xdr:rowOff>11676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9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27160</xdr:rowOff>
    </xdr:from>
    <xdr:to>
      <xdr:col>55</xdr:col>
      <xdr:colOff>0</xdr:colOff>
      <xdr:row>34</xdr:row>
      <xdr:rowOff>110873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856460"/>
          <a:ext cx="838200" cy="8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41183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4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62756</xdr:rowOff>
    </xdr:from>
    <xdr:to>
      <xdr:col>55</xdr:col>
      <xdr:colOff>50800</xdr:colOff>
      <xdr:row>35</xdr:row>
      <xdr:rowOff>164356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06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27160</xdr:rowOff>
    </xdr:from>
    <xdr:to>
      <xdr:col>50</xdr:col>
      <xdr:colOff>114300</xdr:colOff>
      <xdr:row>34</xdr:row>
      <xdr:rowOff>94239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856460"/>
          <a:ext cx="889000" cy="6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60462</xdr:rowOff>
    </xdr:from>
    <xdr:to>
      <xdr:col>50</xdr:col>
      <xdr:colOff>165100</xdr:colOff>
      <xdr:row>35</xdr:row>
      <xdr:rowOff>162062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0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153189</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15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94239</xdr:rowOff>
    </xdr:from>
    <xdr:to>
      <xdr:col>45</xdr:col>
      <xdr:colOff>177800</xdr:colOff>
      <xdr:row>35</xdr:row>
      <xdr:rowOff>9413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923539"/>
          <a:ext cx="889000" cy="8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63594</xdr:rowOff>
    </xdr:from>
    <xdr:to>
      <xdr:col>46</xdr:col>
      <xdr:colOff>38100</xdr:colOff>
      <xdr:row>35</xdr:row>
      <xdr:rowOff>165194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156321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15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44877</xdr:rowOff>
    </xdr:from>
    <xdr:to>
      <xdr:col>41</xdr:col>
      <xdr:colOff>50800</xdr:colOff>
      <xdr:row>35</xdr:row>
      <xdr:rowOff>9413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188377"/>
          <a:ext cx="889000" cy="82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86888</xdr:rowOff>
    </xdr:from>
    <xdr:to>
      <xdr:col>41</xdr:col>
      <xdr:colOff>101600</xdr:colOff>
      <xdr:row>36</xdr:row>
      <xdr:rowOff>17038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8165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1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180</xdr:rowOff>
    </xdr:from>
    <xdr:to>
      <xdr:col>36</xdr:col>
      <xdr:colOff>165100</xdr:colOff>
      <xdr:row>31</xdr:row>
      <xdr:rowOff>101780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3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92907</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4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60073</xdr:rowOff>
    </xdr:from>
    <xdr:to>
      <xdr:col>55</xdr:col>
      <xdr:colOff>50800</xdr:colOff>
      <xdr:row>34</xdr:row>
      <xdr:rowOff>161673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88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82950</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74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147810</xdr:rowOff>
    </xdr:from>
    <xdr:to>
      <xdr:col>50</xdr:col>
      <xdr:colOff>165100</xdr:colOff>
      <xdr:row>34</xdr:row>
      <xdr:rowOff>77960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80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94487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58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43439</xdr:rowOff>
    </xdr:from>
    <xdr:to>
      <xdr:col>46</xdr:col>
      <xdr:colOff>38100</xdr:colOff>
      <xdr:row>34</xdr:row>
      <xdr:rowOff>145039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8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161566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64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130063</xdr:rowOff>
    </xdr:from>
    <xdr:to>
      <xdr:col>41</xdr:col>
      <xdr:colOff>101600</xdr:colOff>
      <xdr:row>35</xdr:row>
      <xdr:rowOff>60213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95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76740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73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165527</xdr:rowOff>
    </xdr:from>
    <xdr:to>
      <xdr:col>36</xdr:col>
      <xdr:colOff>165100</xdr:colOff>
      <xdr:row>30</xdr:row>
      <xdr:rowOff>95677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13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112204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491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121755</xdr:rowOff>
    </xdr:from>
    <xdr:to>
      <xdr:col>55</xdr:col>
      <xdr:colOff>0</xdr:colOff>
      <xdr:row>56</xdr:row>
      <xdr:rowOff>155466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551505"/>
          <a:ext cx="838200" cy="20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121755</xdr:rowOff>
    </xdr:from>
    <xdr:to>
      <xdr:col>50</xdr:col>
      <xdr:colOff>114300</xdr:colOff>
      <xdr:row>56</xdr:row>
      <xdr:rowOff>81635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551505"/>
          <a:ext cx="889000" cy="13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10271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2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160411</xdr:rowOff>
    </xdr:from>
    <xdr:to>
      <xdr:col>45</xdr:col>
      <xdr:colOff>177800</xdr:colOff>
      <xdr:row>56</xdr:row>
      <xdr:rowOff>81635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418711"/>
          <a:ext cx="889000" cy="26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78957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160411</xdr:rowOff>
    </xdr:from>
    <xdr:to>
      <xdr:col>41</xdr:col>
      <xdr:colOff>50800</xdr:colOff>
      <xdr:row>55</xdr:row>
      <xdr:rowOff>139098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418711"/>
          <a:ext cx="889000" cy="15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53070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168842</xdr:rowOff>
    </xdr:from>
    <xdr:to>
      <xdr:col>36</xdr:col>
      <xdr:colOff>165100</xdr:colOff>
      <xdr:row>56</xdr:row>
      <xdr:rowOff>98992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9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90119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69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104666</xdr:rowOff>
    </xdr:from>
    <xdr:to>
      <xdr:col>55</xdr:col>
      <xdr:colOff>50800</xdr:colOff>
      <xdr:row>57</xdr:row>
      <xdr:rowOff>34816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0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83093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70955</xdr:rowOff>
    </xdr:from>
    <xdr:to>
      <xdr:col>50</xdr:col>
      <xdr:colOff>165100</xdr:colOff>
      <xdr:row>56</xdr:row>
      <xdr:rowOff>1105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50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163682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59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30835</xdr:rowOff>
    </xdr:from>
    <xdr:to>
      <xdr:col>46</xdr:col>
      <xdr:colOff>38100</xdr:colOff>
      <xdr:row>56</xdr:row>
      <xdr:rowOff>132435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123562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7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109611</xdr:rowOff>
    </xdr:from>
    <xdr:to>
      <xdr:col>41</xdr:col>
      <xdr:colOff>101600</xdr:colOff>
      <xdr:row>55</xdr:row>
      <xdr:rowOff>39761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36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56288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14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88298</xdr:rowOff>
    </xdr:from>
    <xdr:to>
      <xdr:col>36</xdr:col>
      <xdr:colOff>165100</xdr:colOff>
      <xdr:row>56</xdr:row>
      <xdr:rowOff>18448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34975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29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156890</xdr:rowOff>
    </xdr:from>
    <xdr:to>
      <xdr:col>55</xdr:col>
      <xdr:colOff>0</xdr:colOff>
      <xdr:row>76</xdr:row>
      <xdr:rowOff>11730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2672740"/>
          <a:ext cx="838200" cy="3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99331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29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156890</xdr:rowOff>
    </xdr:from>
    <xdr:to>
      <xdr:col>50</xdr:col>
      <xdr:colOff>114300</xdr:colOff>
      <xdr:row>74</xdr:row>
      <xdr:rowOff>132568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672740"/>
          <a:ext cx="889000" cy="14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169443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9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92403</xdr:rowOff>
    </xdr:from>
    <xdr:to>
      <xdr:col>45</xdr:col>
      <xdr:colOff>177800</xdr:colOff>
      <xdr:row>74</xdr:row>
      <xdr:rowOff>132568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2436803"/>
          <a:ext cx="889000" cy="38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144113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1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92403</xdr:rowOff>
    </xdr:from>
    <xdr:to>
      <xdr:col>41</xdr:col>
      <xdr:colOff>50800</xdr:colOff>
      <xdr:row>74</xdr:row>
      <xdr:rowOff>108770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2436803"/>
          <a:ext cx="889000" cy="35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145532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7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103759</xdr:rowOff>
    </xdr:from>
    <xdr:to>
      <xdr:col>36</xdr:col>
      <xdr:colOff>165100</xdr:colOff>
      <xdr:row>76</xdr:row>
      <xdr:rowOff>33908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29625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25037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5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132380</xdr:rowOff>
    </xdr:from>
    <xdr:to>
      <xdr:col>55</xdr:col>
      <xdr:colOff>50800</xdr:colOff>
      <xdr:row>76</xdr:row>
      <xdr:rowOff>62530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99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155257</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84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106090</xdr:rowOff>
    </xdr:from>
    <xdr:to>
      <xdr:col>50</xdr:col>
      <xdr:colOff>165100</xdr:colOff>
      <xdr:row>74</xdr:row>
      <xdr:rowOff>36240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62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52767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39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81768</xdr:rowOff>
    </xdr:from>
    <xdr:to>
      <xdr:col>46</xdr:col>
      <xdr:colOff>38100</xdr:colOff>
      <xdr:row>75</xdr:row>
      <xdr:rowOff>11918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76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28445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54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41603</xdr:rowOff>
    </xdr:from>
    <xdr:to>
      <xdr:col>41</xdr:col>
      <xdr:colOff>101600</xdr:colOff>
      <xdr:row>72</xdr:row>
      <xdr:rowOff>143203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3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159730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16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57970</xdr:rowOff>
    </xdr:from>
    <xdr:to>
      <xdr:col>36</xdr:col>
      <xdr:colOff>165100</xdr:colOff>
      <xdr:row>74</xdr:row>
      <xdr:rowOff>159570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74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4647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52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69466</xdr:rowOff>
    </xdr:from>
    <xdr:to>
      <xdr:col>55</xdr:col>
      <xdr:colOff>0</xdr:colOff>
      <xdr:row>97</xdr:row>
      <xdr:rowOff>160079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700116"/>
          <a:ext cx="838200" cy="9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12870</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69466</xdr:rowOff>
    </xdr:from>
    <xdr:to>
      <xdr:col>50</xdr:col>
      <xdr:colOff>114300</xdr:colOff>
      <xdr:row>98</xdr:row>
      <xdr:rowOff>51363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700116"/>
          <a:ext cx="889000" cy="15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116784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23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54584</xdr:rowOff>
    </xdr:from>
    <xdr:to>
      <xdr:col>45</xdr:col>
      <xdr:colOff>177800</xdr:colOff>
      <xdr:row>98</xdr:row>
      <xdr:rowOff>51363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685234"/>
          <a:ext cx="889000" cy="16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56652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54584</xdr:rowOff>
    </xdr:from>
    <xdr:to>
      <xdr:col>41</xdr:col>
      <xdr:colOff>50800</xdr:colOff>
      <xdr:row>97</xdr:row>
      <xdr:rowOff>86044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685234"/>
          <a:ext cx="889000" cy="3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43305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8280</xdr:rowOff>
    </xdr:from>
    <xdr:to>
      <xdr:col>36</xdr:col>
      <xdr:colOff>165100</xdr:colOff>
      <xdr:row>97</xdr:row>
      <xdr:rowOff>109880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3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126407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1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109279</xdr:rowOff>
    </xdr:from>
    <xdr:to>
      <xdr:col>55</xdr:col>
      <xdr:colOff>50800</xdr:colOff>
      <xdr:row>98</xdr:row>
      <xdr:rowOff>39429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3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24206</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5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18666</xdr:rowOff>
    </xdr:from>
    <xdr:to>
      <xdr:col>50</xdr:col>
      <xdr:colOff>165100</xdr:colOff>
      <xdr:row>97</xdr:row>
      <xdr:rowOff>120266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4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111393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4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563</xdr:rowOff>
    </xdr:from>
    <xdr:to>
      <xdr:col>46</xdr:col>
      <xdr:colOff>38100</xdr:colOff>
      <xdr:row>98</xdr:row>
      <xdr:rowOff>102163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80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93290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9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3784</xdr:rowOff>
    </xdr:from>
    <xdr:to>
      <xdr:col>41</xdr:col>
      <xdr:colOff>101600</xdr:colOff>
      <xdr:row>97</xdr:row>
      <xdr:rowOff>105384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3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96511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2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35244</xdr:rowOff>
    </xdr:from>
    <xdr:to>
      <xdr:col>36</xdr:col>
      <xdr:colOff>165100</xdr:colOff>
      <xdr:row>97</xdr:row>
      <xdr:rowOff>136844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6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127971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5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20452</xdr:rowOff>
    </xdr:from>
    <xdr:to>
      <xdr:col>85</xdr:col>
      <xdr:colOff>127000</xdr:colOff>
      <xdr:row>39</xdr:row>
      <xdr:rowOff>50595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07002"/>
          <a:ext cx="838200" cy="3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86273</xdr:rowOff>
    </xdr:from>
    <xdr:to>
      <xdr:col>81</xdr:col>
      <xdr:colOff>50800</xdr:colOff>
      <xdr:row>39</xdr:row>
      <xdr:rowOff>20452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429923"/>
          <a:ext cx="889000" cy="27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117297</xdr:rowOff>
    </xdr:from>
    <xdr:to>
      <xdr:col>76</xdr:col>
      <xdr:colOff>114300</xdr:colOff>
      <xdr:row>37</xdr:row>
      <xdr:rowOff>86273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289497"/>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23191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70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10427</xdr:rowOff>
    </xdr:from>
    <xdr:to>
      <xdr:col>71</xdr:col>
      <xdr:colOff>177800</xdr:colOff>
      <xdr:row>36</xdr:row>
      <xdr:rowOff>117297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182627"/>
          <a:ext cx="889000" cy="10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149476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66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115777</xdr:rowOff>
    </xdr:from>
    <xdr:to>
      <xdr:col>67</xdr:col>
      <xdr:colOff>101600</xdr:colOff>
      <xdr:row>39</xdr:row>
      <xdr:rowOff>45927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3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37054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72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171245</xdr:rowOff>
    </xdr:from>
    <xdr:to>
      <xdr:col>85</xdr:col>
      <xdr:colOff>177800</xdr:colOff>
      <xdr:row>39</xdr:row>
      <xdr:rowOff>101395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8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89126</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0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141102</xdr:rowOff>
    </xdr:from>
    <xdr:to>
      <xdr:col>81</xdr:col>
      <xdr:colOff>101600</xdr:colOff>
      <xdr:row>39</xdr:row>
      <xdr:rowOff>71252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5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62379</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74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35473</xdr:rowOff>
    </xdr:from>
    <xdr:to>
      <xdr:col>76</xdr:col>
      <xdr:colOff>165100</xdr:colOff>
      <xdr:row>37</xdr:row>
      <xdr:rowOff>137073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37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153600</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25111" y="615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66497</xdr:rowOff>
    </xdr:from>
    <xdr:to>
      <xdr:col>72</xdr:col>
      <xdr:colOff>38100</xdr:colOff>
      <xdr:row>36</xdr:row>
      <xdr:rowOff>168097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23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13174</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36111" y="601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131077</xdr:rowOff>
    </xdr:from>
    <xdr:to>
      <xdr:col>67</xdr:col>
      <xdr:colOff>101600</xdr:colOff>
      <xdr:row>36</xdr:row>
      <xdr:rowOff>61227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13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77754</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47111" y="590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166838</xdr:rowOff>
    </xdr:from>
    <xdr:to>
      <xdr:col>85</xdr:col>
      <xdr:colOff>127000</xdr:colOff>
      <xdr:row>75</xdr:row>
      <xdr:rowOff>70075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854138"/>
          <a:ext cx="838200" cy="7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149689</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3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70075</xdr:rowOff>
    </xdr:from>
    <xdr:to>
      <xdr:col>81</xdr:col>
      <xdr:colOff>50800</xdr:colOff>
      <xdr:row>75</xdr:row>
      <xdr:rowOff>84166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928825"/>
          <a:ext cx="889000" cy="1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134707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6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84166</xdr:rowOff>
    </xdr:from>
    <xdr:to>
      <xdr:col>76</xdr:col>
      <xdr:colOff>114300</xdr:colOff>
      <xdr:row>75</xdr:row>
      <xdr:rowOff>130458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942916"/>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127709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130458</xdr:rowOff>
    </xdr:from>
    <xdr:to>
      <xdr:col>71</xdr:col>
      <xdr:colOff>177800</xdr:colOff>
      <xdr:row>75</xdr:row>
      <xdr:rowOff>157939</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989208"/>
          <a:ext cx="889000" cy="2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152947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3158</xdr:rowOff>
    </xdr:from>
    <xdr:to>
      <xdr:col>67</xdr:col>
      <xdr:colOff>101600</xdr:colOff>
      <xdr:row>77</xdr:row>
      <xdr:rowOff>104758</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20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95885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29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116038</xdr:rowOff>
    </xdr:from>
    <xdr:to>
      <xdr:col>85</xdr:col>
      <xdr:colOff>177800</xdr:colOff>
      <xdr:row>75</xdr:row>
      <xdr:rowOff>46188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80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138915</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6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19275</xdr:rowOff>
    </xdr:from>
    <xdr:to>
      <xdr:col>81</xdr:col>
      <xdr:colOff>101600</xdr:colOff>
      <xdr:row>75</xdr:row>
      <xdr:rowOff>120875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87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112002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97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33366</xdr:rowOff>
    </xdr:from>
    <xdr:to>
      <xdr:col>76</xdr:col>
      <xdr:colOff>165100</xdr:colOff>
      <xdr:row>75</xdr:row>
      <xdr:rowOff>134966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89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151493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66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79658</xdr:rowOff>
    </xdr:from>
    <xdr:to>
      <xdr:col>72</xdr:col>
      <xdr:colOff>38100</xdr:colOff>
      <xdr:row>76</xdr:row>
      <xdr:rowOff>9807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9384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03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107139</xdr:rowOff>
    </xdr:from>
    <xdr:to>
      <xdr:col>67</xdr:col>
      <xdr:colOff>101600</xdr:colOff>
      <xdr:row>76</xdr:row>
      <xdr:rowOff>37289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96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53816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74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156845</xdr:rowOff>
    </xdr:from>
    <xdr:to>
      <xdr:col>85</xdr:col>
      <xdr:colOff>127000</xdr:colOff>
      <xdr:row>97</xdr:row>
      <xdr:rowOff>57925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616045"/>
          <a:ext cx="838200" cy="7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1883</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32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57925</xdr:rowOff>
    </xdr:from>
    <xdr:to>
      <xdr:col>81</xdr:col>
      <xdr:colOff>50800</xdr:colOff>
      <xdr:row>97</xdr:row>
      <xdr:rowOff>100729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688575"/>
          <a:ext cx="889000" cy="4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110084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58556</xdr:rowOff>
    </xdr:from>
    <xdr:to>
      <xdr:col>76</xdr:col>
      <xdr:colOff>114300</xdr:colOff>
      <xdr:row>97</xdr:row>
      <xdr:rowOff>100729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689206"/>
          <a:ext cx="889000" cy="4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134196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155775</xdr:rowOff>
    </xdr:from>
    <xdr:to>
      <xdr:col>71</xdr:col>
      <xdr:colOff>177800</xdr:colOff>
      <xdr:row>97</xdr:row>
      <xdr:rowOff>58556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614975"/>
          <a:ext cx="889000" cy="7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3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101254</xdr:rowOff>
    </xdr:from>
    <xdr:to>
      <xdr:col>67</xdr:col>
      <xdr:colOff>101600</xdr:colOff>
      <xdr:row>98</xdr:row>
      <xdr:rowOff>31404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3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22531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82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106045</xdr:rowOff>
    </xdr:from>
    <xdr:to>
      <xdr:col>85</xdr:col>
      <xdr:colOff>177800</xdr:colOff>
      <xdr:row>97</xdr:row>
      <xdr:rowOff>36195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5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128922</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41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7125</xdr:rowOff>
    </xdr:from>
    <xdr:to>
      <xdr:col>81</xdr:col>
      <xdr:colOff>101600</xdr:colOff>
      <xdr:row>97</xdr:row>
      <xdr:rowOff>108725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63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125252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41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49929</xdr:rowOff>
    </xdr:from>
    <xdr:to>
      <xdr:col>76</xdr:col>
      <xdr:colOff>165100</xdr:colOff>
      <xdr:row>97</xdr:row>
      <xdr:rowOff>151529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68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142656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77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7756</xdr:rowOff>
    </xdr:from>
    <xdr:to>
      <xdr:col>72</xdr:col>
      <xdr:colOff>38100</xdr:colOff>
      <xdr:row>97</xdr:row>
      <xdr:rowOff>109356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63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100483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73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104975</xdr:rowOff>
    </xdr:from>
    <xdr:to>
      <xdr:col>67</xdr:col>
      <xdr:colOff>101600</xdr:colOff>
      <xdr:row>97</xdr:row>
      <xdr:rowOff>35125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56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51652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33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107239</xdr:rowOff>
    </xdr:from>
    <xdr:to>
      <xdr:col>116</xdr:col>
      <xdr:colOff>63500</xdr:colOff>
      <xdr:row>37</xdr:row>
      <xdr:rowOff>111582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450889"/>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104781</xdr:rowOff>
    </xdr:from>
    <xdr:to>
      <xdr:col>111</xdr:col>
      <xdr:colOff>177800</xdr:colOff>
      <xdr:row>37</xdr:row>
      <xdr:rowOff>111582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448431"/>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134218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59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104781</xdr:rowOff>
    </xdr:from>
    <xdr:to>
      <xdr:col>107</xdr:col>
      <xdr:colOff>50800</xdr:colOff>
      <xdr:row>37</xdr:row>
      <xdr:rowOff>105296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448431"/>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160050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598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105296</xdr:rowOff>
    </xdr:from>
    <xdr:to>
      <xdr:col>102</xdr:col>
      <xdr:colOff>114300</xdr:colOff>
      <xdr:row>37</xdr:row>
      <xdr:rowOff>114840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448946"/>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133818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161080</xdr:rowOff>
    </xdr:from>
    <xdr:to>
      <xdr:col>98</xdr:col>
      <xdr:colOff>38100</xdr:colOff>
      <xdr:row>37</xdr:row>
      <xdr:rowOff>91230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3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107757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10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56439</xdr:rowOff>
    </xdr:from>
    <xdr:to>
      <xdr:col>116</xdr:col>
      <xdr:colOff>114300</xdr:colOff>
      <xdr:row>37</xdr:row>
      <xdr:rowOff>158039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142816</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1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60782</xdr:rowOff>
    </xdr:from>
    <xdr:to>
      <xdr:col>112</xdr:col>
      <xdr:colOff>38100</xdr:colOff>
      <xdr:row>37</xdr:row>
      <xdr:rowOff>162382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153509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49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53981</xdr:rowOff>
    </xdr:from>
    <xdr:to>
      <xdr:col>107</xdr:col>
      <xdr:colOff>101600</xdr:colOff>
      <xdr:row>37</xdr:row>
      <xdr:rowOff>155581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39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146708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49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54496</xdr:rowOff>
    </xdr:from>
    <xdr:to>
      <xdr:col>102</xdr:col>
      <xdr:colOff>165100</xdr:colOff>
      <xdr:row>37</xdr:row>
      <xdr:rowOff>156096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39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147223</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49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64040</xdr:rowOff>
    </xdr:from>
    <xdr:to>
      <xdr:col>98</xdr:col>
      <xdr:colOff>38100</xdr:colOff>
      <xdr:row>37</xdr:row>
      <xdr:rowOff>165640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4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156767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5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60741</xdr:rowOff>
    </xdr:from>
    <xdr:to>
      <xdr:col>116</xdr:col>
      <xdr:colOff>63500</xdr:colOff>
      <xdr:row>55</xdr:row>
      <xdr:rowOff>124704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9490491"/>
          <a:ext cx="838200" cy="6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86849</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68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124704</xdr:rowOff>
    </xdr:from>
    <xdr:to>
      <xdr:col>111</xdr:col>
      <xdr:colOff>177800</xdr:colOff>
      <xdr:row>55</xdr:row>
      <xdr:rowOff>163795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9554454"/>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30339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72034</xdr:rowOff>
    </xdr:from>
    <xdr:to>
      <xdr:col>107</xdr:col>
      <xdr:colOff>50800</xdr:colOff>
      <xdr:row>55</xdr:row>
      <xdr:rowOff>163795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9501784"/>
          <a:ext cx="889000" cy="9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48582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2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39756</xdr:rowOff>
    </xdr:from>
    <xdr:to>
      <xdr:col>102</xdr:col>
      <xdr:colOff>114300</xdr:colOff>
      <xdr:row>55</xdr:row>
      <xdr:rowOff>72034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9469506"/>
          <a:ext cx="889000" cy="3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28739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118892</xdr:rowOff>
    </xdr:from>
    <xdr:to>
      <xdr:col>98</xdr:col>
      <xdr:colOff>38100</xdr:colOff>
      <xdr:row>57</xdr:row>
      <xdr:rowOff>49042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72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40169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1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9941</xdr:rowOff>
    </xdr:from>
    <xdr:to>
      <xdr:col>116</xdr:col>
      <xdr:colOff>114300</xdr:colOff>
      <xdr:row>55</xdr:row>
      <xdr:rowOff>111541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43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32818</xdr:rowOff>
    </xdr:from>
    <xdr:ext cx="534377"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29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73904</xdr:rowOff>
    </xdr:from>
    <xdr:to>
      <xdr:col>112</xdr:col>
      <xdr:colOff>38100</xdr:colOff>
      <xdr:row>56</xdr:row>
      <xdr:rowOff>4054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50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20581</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56111" y="927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112995</xdr:rowOff>
    </xdr:from>
    <xdr:to>
      <xdr:col>107</xdr:col>
      <xdr:colOff>101600</xdr:colOff>
      <xdr:row>56</xdr:row>
      <xdr:rowOff>43145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54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59672</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67111" y="931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21234</xdr:rowOff>
    </xdr:from>
    <xdr:to>
      <xdr:col>102</xdr:col>
      <xdr:colOff>165100</xdr:colOff>
      <xdr:row>55</xdr:row>
      <xdr:rowOff>122834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4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139361</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278111" y="922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160406</xdr:rowOff>
    </xdr:from>
    <xdr:to>
      <xdr:col>98</xdr:col>
      <xdr:colOff>38100</xdr:colOff>
      <xdr:row>55</xdr:row>
      <xdr:rowOff>90556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41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107083</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389111" y="91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170447</xdr:rowOff>
    </xdr:from>
    <xdr:to>
      <xdr:col>116</xdr:col>
      <xdr:colOff>63500</xdr:colOff>
      <xdr:row>76</xdr:row>
      <xdr:rowOff>18962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029197"/>
          <a:ext cx="8382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158031</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673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18962</xdr:rowOff>
    </xdr:from>
    <xdr:to>
      <xdr:col>111</xdr:col>
      <xdr:colOff>177800</xdr:colOff>
      <xdr:row>76</xdr:row>
      <xdr:rowOff>101409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049162"/>
          <a:ext cx="889000" cy="8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108119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6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101409</xdr:rowOff>
    </xdr:from>
    <xdr:to>
      <xdr:col>107</xdr:col>
      <xdr:colOff>50800</xdr:colOff>
      <xdr:row>76</xdr:row>
      <xdr:rowOff>154063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131609"/>
          <a:ext cx="889000"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6316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154063</xdr:rowOff>
    </xdr:from>
    <xdr:to>
      <xdr:col>102</xdr:col>
      <xdr:colOff>114300</xdr:colOff>
      <xdr:row>77</xdr:row>
      <xdr:rowOff>7341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184263"/>
          <a:ext cx="889000" cy="2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33520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101740</xdr:rowOff>
    </xdr:from>
    <xdr:to>
      <xdr:col>98</xdr:col>
      <xdr:colOff>38100</xdr:colOff>
      <xdr:row>78</xdr:row>
      <xdr:rowOff>31890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3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23017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39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119647</xdr:rowOff>
    </xdr:from>
    <xdr:to>
      <xdr:col>116</xdr:col>
      <xdr:colOff>114300</xdr:colOff>
      <xdr:row>76</xdr:row>
      <xdr:rowOff>49797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98074</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95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139611</xdr:rowOff>
    </xdr:from>
    <xdr:to>
      <xdr:col>112</xdr:col>
      <xdr:colOff>38100</xdr:colOff>
      <xdr:row>76</xdr:row>
      <xdr:rowOff>69760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983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60889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09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50609</xdr:rowOff>
    </xdr:from>
    <xdr:to>
      <xdr:col>107</xdr:col>
      <xdr:colOff>101600</xdr:colOff>
      <xdr:row>76</xdr:row>
      <xdr:rowOff>152209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08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143336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17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103263</xdr:rowOff>
    </xdr:from>
    <xdr:to>
      <xdr:col>102</xdr:col>
      <xdr:colOff>165100</xdr:colOff>
      <xdr:row>77</xdr:row>
      <xdr:rowOff>33413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13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24540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22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127991</xdr:rowOff>
    </xdr:from>
    <xdr:to>
      <xdr:col>98</xdr:col>
      <xdr:colOff>38100</xdr:colOff>
      <xdr:row>77</xdr:row>
      <xdr:rowOff>58141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15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74668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9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主な構成項目である物件費は住民一人当たり</a:t>
          </a:r>
          <a:r>
            <a:rPr kumimoji="1" lang="en-US" altLang="ja-JP" sz="1300">
              <a:latin typeface="ＭＳ Ｐゴシック" panose="020B0600070205080204" pitchFamily="50" charset="-128"/>
              <a:ea typeface="ＭＳ Ｐゴシック" panose="020B0600070205080204" pitchFamily="50" charset="-128"/>
            </a:rPr>
            <a:t>88,348</a:t>
          </a:r>
          <a:r>
            <a:rPr kumimoji="1" lang="ja-JP" altLang="en-US" sz="1300">
              <a:latin typeface="ＭＳ Ｐゴシック" panose="020B0600070205080204" pitchFamily="50" charset="-128"/>
              <a:ea typeface="ＭＳ Ｐゴシック" panose="020B0600070205080204" pitchFamily="50" charset="-128"/>
            </a:rPr>
            <a:t>円となっており、前年度より差が縮小し、類似団体平均とはほぼ同じ額となり、県平均を下回った。除染関連事業がなくなったためである。</a:t>
          </a:r>
        </a:p>
        <a:p>
          <a:r>
            <a:rPr kumimoji="1" lang="ja-JP" altLang="en-US" sz="1300">
              <a:latin typeface="ＭＳ Ｐゴシック" panose="020B0600070205080204" pitchFamily="50" charset="-128"/>
              <a:ea typeface="ＭＳ Ｐゴシック" panose="020B0600070205080204" pitchFamily="50" charset="-128"/>
            </a:rPr>
            <a:t>　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2,957</a:t>
          </a:r>
          <a:r>
            <a:rPr kumimoji="1" lang="ja-JP" altLang="en-US" sz="1300">
              <a:latin typeface="ＭＳ Ｐゴシック" panose="020B0600070205080204" pitchFamily="50" charset="-128"/>
              <a:ea typeface="ＭＳ Ｐゴシック" panose="020B0600070205080204" pitchFamily="50" charset="-128"/>
            </a:rPr>
            <a:t>円と前年度と比較し</a:t>
          </a:r>
          <a:r>
            <a:rPr kumimoji="1" lang="en-US" altLang="ja-JP" sz="1300">
              <a:latin typeface="ＭＳ Ｐゴシック" panose="020B0600070205080204" pitchFamily="50" charset="-128"/>
              <a:ea typeface="ＭＳ Ｐゴシック" panose="020B0600070205080204" pitchFamily="50" charset="-128"/>
            </a:rPr>
            <a:t>38.4</a:t>
          </a:r>
          <a:r>
            <a:rPr kumimoji="1" lang="ja-JP" altLang="en-US" sz="1300">
              <a:latin typeface="ＭＳ Ｐゴシック" panose="020B0600070205080204" pitchFamily="50" charset="-128"/>
              <a:ea typeface="ＭＳ Ｐゴシック" panose="020B0600070205080204" pitchFamily="50" charset="-128"/>
            </a:rPr>
            <a:t>％の減となり類似団体平均を下回った。これは、令和４年度豪雨災害等の災害復旧事業の減によるものである。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52,931</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33.7</a:t>
          </a:r>
          <a:r>
            <a:rPr kumimoji="1" lang="ja-JP" altLang="en-US" sz="1300">
              <a:latin typeface="ＭＳ Ｐゴシック" panose="020B0600070205080204" pitchFamily="50" charset="-128"/>
              <a:ea typeface="ＭＳ Ｐゴシック" panose="020B0600070205080204" pitchFamily="50" charset="-128"/>
            </a:rPr>
            <a:t>％の減となっており、全国、県及び類似団体平均を下回っている。これは、学校施設整備事業や芝生広場整備事業の減によるもの。</a:t>
          </a:r>
        </a:p>
        <a:p>
          <a:r>
            <a:rPr kumimoji="1" lang="ja-JP" altLang="en-US" sz="1300">
              <a:latin typeface="ＭＳ Ｐゴシック" panose="020B0600070205080204" pitchFamily="50" charset="-128"/>
              <a:ea typeface="ＭＳ Ｐゴシック" panose="020B0600070205080204" pitchFamily="50" charset="-128"/>
            </a:rPr>
            <a:t>　今後は、総合計画及び公共施設等総合管理計画に基づき事業の厳選を徹底するとともに、計画的な施設等の更新を行いながら、維持補修費も含めた事業費の配分を目指すこととしている。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50,358
49,642
344.42
31,797,421
30,514,477
1,086,669
17,454,897
29,723,976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154940</xdr:rowOff>
    </xdr:from>
    <xdr:to>
      <xdr:col>24</xdr:col>
      <xdr:colOff>63500</xdr:colOff>
      <xdr:row>34</xdr:row>
      <xdr:rowOff>24638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1279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10541</xdr:rowOff>
    </xdr:from>
    <xdr:to>
      <xdr:col>19</xdr:col>
      <xdr:colOff>177800</xdr:colOff>
      <xdr:row>34</xdr:row>
      <xdr:rowOff>24638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39841"/>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10541</xdr:rowOff>
    </xdr:from>
    <xdr:to>
      <xdr:col>15</xdr:col>
      <xdr:colOff>50800</xdr:colOff>
      <xdr:row>34</xdr:row>
      <xdr:rowOff>69215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39841"/>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69215</xdr:rowOff>
    </xdr:from>
    <xdr:to>
      <xdr:col>10</xdr:col>
      <xdr:colOff>114300</xdr:colOff>
      <xdr:row>34</xdr:row>
      <xdr:rowOff>94742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98515"/>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61468</xdr:rowOff>
    </xdr:from>
    <xdr:to>
      <xdr:col>6</xdr:col>
      <xdr:colOff>38100</xdr:colOff>
      <xdr:row>35</xdr:row>
      <xdr:rowOff>163068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154195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104140</xdr:rowOff>
    </xdr:from>
    <xdr:to>
      <xdr:col>24</xdr:col>
      <xdr:colOff>114300</xdr:colOff>
      <xdr:row>34</xdr:row>
      <xdr:rowOff>34290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6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127017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1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145288</xdr:rowOff>
    </xdr:from>
    <xdr:to>
      <xdr:col>20</xdr:col>
      <xdr:colOff>38100</xdr:colOff>
      <xdr:row>34</xdr:row>
      <xdr:rowOff>75438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0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91965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7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131191</xdr:rowOff>
    </xdr:from>
    <xdr:to>
      <xdr:col>15</xdr:col>
      <xdr:colOff>101600</xdr:colOff>
      <xdr:row>34</xdr:row>
      <xdr:rowOff>61341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8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77868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6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18415</xdr:rowOff>
    </xdr:from>
    <xdr:to>
      <xdr:col>10</xdr:col>
      <xdr:colOff>165100</xdr:colOff>
      <xdr:row>34</xdr:row>
      <xdr:rowOff>120015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4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136542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2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43942</xdr:rowOff>
    </xdr:from>
    <xdr:to>
      <xdr:col>6</xdr:col>
      <xdr:colOff>38100</xdr:colOff>
      <xdr:row>34</xdr:row>
      <xdr:rowOff>145542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162069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4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43574</xdr:rowOff>
    </xdr:from>
    <xdr:to>
      <xdr:col>24</xdr:col>
      <xdr:colOff>63500</xdr:colOff>
      <xdr:row>56</xdr:row>
      <xdr:rowOff>80040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44774"/>
          <a:ext cx="838200" cy="3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80040</xdr:rowOff>
    </xdr:from>
    <xdr:to>
      <xdr:col>19</xdr:col>
      <xdr:colOff>177800</xdr:colOff>
      <xdr:row>56</xdr:row>
      <xdr:rowOff>116346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81240"/>
          <a:ext cx="889000" cy="3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86596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4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115646</xdr:rowOff>
    </xdr:from>
    <xdr:to>
      <xdr:col>15</xdr:col>
      <xdr:colOff>50800</xdr:colOff>
      <xdr:row>56</xdr:row>
      <xdr:rowOff>116346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16846"/>
          <a:ext cx="889000" cy="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164713</xdr:rowOff>
    </xdr:from>
    <xdr:to>
      <xdr:col>10</xdr:col>
      <xdr:colOff>114300</xdr:colOff>
      <xdr:row>56</xdr:row>
      <xdr:rowOff>115646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51563"/>
          <a:ext cx="889000" cy="46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120337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151139</xdr:rowOff>
    </xdr:from>
    <xdr:to>
      <xdr:col>6</xdr:col>
      <xdr:colOff>38100</xdr:colOff>
      <xdr:row>54</xdr:row>
      <xdr:rowOff>81289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72416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3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164224</xdr:rowOff>
    </xdr:from>
    <xdr:to>
      <xdr:col>24</xdr:col>
      <xdr:colOff>114300</xdr:colOff>
      <xdr:row>56</xdr:row>
      <xdr:rowOff>94374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9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142651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7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29240</xdr:rowOff>
    </xdr:from>
    <xdr:to>
      <xdr:col>20</xdr:col>
      <xdr:colOff>38100</xdr:colOff>
      <xdr:row>56</xdr:row>
      <xdr:rowOff>130840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3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121967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2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65546</xdr:rowOff>
    </xdr:from>
    <xdr:to>
      <xdr:col>15</xdr:col>
      <xdr:colOff>101600</xdr:colOff>
      <xdr:row>56</xdr:row>
      <xdr:rowOff>167146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6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158273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5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64846</xdr:rowOff>
    </xdr:from>
    <xdr:to>
      <xdr:col>10</xdr:col>
      <xdr:colOff>165100</xdr:colOff>
      <xdr:row>56</xdr:row>
      <xdr:rowOff>166446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6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157573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5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113913</xdr:rowOff>
    </xdr:from>
    <xdr:to>
      <xdr:col>6</xdr:col>
      <xdr:colOff>38100</xdr:colOff>
      <xdr:row>54</xdr:row>
      <xdr:rowOff>44063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0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60590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7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92804</xdr:rowOff>
    </xdr:from>
    <xdr:to>
      <xdr:col>24</xdr:col>
      <xdr:colOff>63500</xdr:colOff>
      <xdr:row>77</xdr:row>
      <xdr:rowOff>21851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23004"/>
          <a:ext cx="838200" cy="10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63336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0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21851</xdr:rowOff>
    </xdr:from>
    <xdr:to>
      <xdr:col>19</xdr:col>
      <xdr:colOff>177800</xdr:colOff>
      <xdr:row>77</xdr:row>
      <xdr:rowOff>49022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23501"/>
          <a:ext cx="889000" cy="2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92662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7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12359</xdr:rowOff>
    </xdr:from>
    <xdr:to>
      <xdr:col>15</xdr:col>
      <xdr:colOff>50800</xdr:colOff>
      <xdr:row>77</xdr:row>
      <xdr:rowOff>49022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71109"/>
          <a:ext cx="889000" cy="37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63020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12359</xdr:rowOff>
    </xdr:from>
    <xdr:to>
      <xdr:col>10</xdr:col>
      <xdr:colOff>114300</xdr:colOff>
      <xdr:row>76</xdr:row>
      <xdr:rowOff>74647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71109"/>
          <a:ext cx="889000" cy="23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89208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79973</xdr:rowOff>
    </xdr:from>
    <xdr:to>
      <xdr:col>6</xdr:col>
      <xdr:colOff>38100</xdr:colOff>
      <xdr:row>79</xdr:row>
      <xdr:rowOff>10123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45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42004</xdr:rowOff>
    </xdr:from>
    <xdr:to>
      <xdr:col>24</xdr:col>
      <xdr:colOff>114300</xdr:colOff>
      <xdr:row>76</xdr:row>
      <xdr:rowOff>143604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7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20431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5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142501</xdr:rowOff>
    </xdr:from>
    <xdr:to>
      <xdr:col>20</xdr:col>
      <xdr:colOff>38100</xdr:colOff>
      <xdr:row>77</xdr:row>
      <xdr:rowOff>72651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7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63778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6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169672</xdr:rowOff>
    </xdr:from>
    <xdr:to>
      <xdr:col>15</xdr:col>
      <xdr:colOff>101600</xdr:colOff>
      <xdr:row>77</xdr:row>
      <xdr:rowOff>99822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9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90949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9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133009</xdr:rowOff>
    </xdr:from>
    <xdr:to>
      <xdr:col>10</xdr:col>
      <xdr:colOff>165100</xdr:colOff>
      <xdr:row>75</xdr:row>
      <xdr:rowOff>63159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2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79686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9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23847</xdr:rowOff>
    </xdr:from>
    <xdr:to>
      <xdr:col>6</xdr:col>
      <xdr:colOff>38100</xdr:colOff>
      <xdr:row>76</xdr:row>
      <xdr:rowOff>125447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5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141974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100515</xdr:rowOff>
    </xdr:from>
    <xdr:to>
      <xdr:col>24</xdr:col>
      <xdr:colOff>63500</xdr:colOff>
      <xdr:row>97</xdr:row>
      <xdr:rowOff>1321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88265"/>
          <a:ext cx="838200" cy="24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79963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9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100515</xdr:rowOff>
    </xdr:from>
    <xdr:to>
      <xdr:col>19</xdr:col>
      <xdr:colOff>177800</xdr:colOff>
      <xdr:row>95</xdr:row>
      <xdr:rowOff>154482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88265"/>
          <a:ext cx="889000" cy="5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162958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154482</xdr:rowOff>
    </xdr:from>
    <xdr:to>
      <xdr:col>15</xdr:col>
      <xdr:colOff>50800</xdr:colOff>
      <xdr:row>96</xdr:row>
      <xdr:rowOff>109982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42232"/>
          <a:ext cx="889000" cy="12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7211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109982</xdr:rowOff>
    </xdr:from>
    <xdr:to>
      <xdr:col>10</xdr:col>
      <xdr:colOff>114300</xdr:colOff>
      <xdr:row>97</xdr:row>
      <xdr:rowOff>89484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69182"/>
          <a:ext cx="889000" cy="1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164985</xdr:rowOff>
    </xdr:from>
    <xdr:to>
      <xdr:col>6</xdr:col>
      <xdr:colOff>38100</xdr:colOff>
      <xdr:row>96</xdr:row>
      <xdr:rowOff>95135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5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111662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2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121971</xdr:rowOff>
    </xdr:from>
    <xdr:to>
      <xdr:col>24</xdr:col>
      <xdr:colOff>114300</xdr:colOff>
      <xdr:row>97</xdr:row>
      <xdr:rowOff>52121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8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100398</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49715</xdr:rowOff>
    </xdr:from>
    <xdr:to>
      <xdr:col>20</xdr:col>
      <xdr:colOff>38100</xdr:colOff>
      <xdr:row>95</xdr:row>
      <xdr:rowOff>151315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167842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1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103682</xdr:rowOff>
    </xdr:from>
    <xdr:to>
      <xdr:col>15</xdr:col>
      <xdr:colOff>101600</xdr:colOff>
      <xdr:row>96</xdr:row>
      <xdr:rowOff>33832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9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24959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48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59182</xdr:rowOff>
    </xdr:from>
    <xdr:to>
      <xdr:col>10</xdr:col>
      <xdr:colOff>165100</xdr:colOff>
      <xdr:row>96</xdr:row>
      <xdr:rowOff>160782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1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151909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1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38684</xdr:rowOff>
    </xdr:from>
    <xdr:to>
      <xdr:col>6</xdr:col>
      <xdr:colOff>38100</xdr:colOff>
      <xdr:row>97</xdr:row>
      <xdr:rowOff>140284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6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131411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6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35523</xdr:rowOff>
    </xdr:from>
    <xdr:to>
      <xdr:col>55</xdr:col>
      <xdr:colOff>0</xdr:colOff>
      <xdr:row>39</xdr:row>
      <xdr:rowOff>36503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22073"/>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28175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71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28992</xdr:rowOff>
    </xdr:from>
    <xdr:to>
      <xdr:col>50</xdr:col>
      <xdr:colOff>114300</xdr:colOff>
      <xdr:row>39</xdr:row>
      <xdr:rowOff>36503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15542"/>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11357</xdr:rowOff>
    </xdr:from>
    <xdr:to>
      <xdr:col>45</xdr:col>
      <xdr:colOff>177800</xdr:colOff>
      <xdr:row>39</xdr:row>
      <xdr:rowOff>28992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97907"/>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11357</xdr:rowOff>
    </xdr:from>
    <xdr:to>
      <xdr:col>41</xdr:col>
      <xdr:colOff>50800</xdr:colOff>
      <xdr:row>39</xdr:row>
      <xdr:rowOff>13970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97907"/>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92166</xdr:rowOff>
    </xdr:from>
    <xdr:to>
      <xdr:col>36</xdr:col>
      <xdr:colOff>165100</xdr:colOff>
      <xdr:row>39</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38843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156173</xdr:rowOff>
    </xdr:from>
    <xdr:to>
      <xdr:col>55</xdr:col>
      <xdr:colOff>50800</xdr:colOff>
      <xdr:row>39</xdr:row>
      <xdr:rowOff>86323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71100</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86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157153</xdr:rowOff>
    </xdr:from>
    <xdr:to>
      <xdr:col>50</xdr:col>
      <xdr:colOff>165100</xdr:colOff>
      <xdr:row>39</xdr:row>
      <xdr:rowOff>87303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78430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64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149642</xdr:rowOff>
    </xdr:from>
    <xdr:to>
      <xdr:col>46</xdr:col>
      <xdr:colOff>38100</xdr:colOff>
      <xdr:row>39</xdr:row>
      <xdr:rowOff>79792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70919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57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132007</xdr:rowOff>
    </xdr:from>
    <xdr:to>
      <xdr:col>41</xdr:col>
      <xdr:colOff>101600</xdr:colOff>
      <xdr:row>39</xdr:row>
      <xdr:rowOff>62157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4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53284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39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134620</xdr:rowOff>
    </xdr:from>
    <xdr:to>
      <xdr:col>36</xdr:col>
      <xdr:colOff>165100</xdr:colOff>
      <xdr:row>39</xdr:row>
      <xdr:rowOff>64770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55897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126996</xdr:rowOff>
    </xdr:from>
    <xdr:to>
      <xdr:col>55</xdr:col>
      <xdr:colOff>0</xdr:colOff>
      <xdr:row>57</xdr:row>
      <xdr:rowOff>3471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728196"/>
          <a:ext cx="838200" cy="4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85717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1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3471</xdr:rowOff>
    </xdr:from>
    <xdr:to>
      <xdr:col>50</xdr:col>
      <xdr:colOff>114300</xdr:colOff>
      <xdr:row>57</xdr:row>
      <xdr:rowOff>22330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76121"/>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28131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23930</xdr:rowOff>
    </xdr:from>
    <xdr:to>
      <xdr:col>45</xdr:col>
      <xdr:colOff>177800</xdr:colOff>
      <xdr:row>57</xdr:row>
      <xdr:rowOff>22330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625130"/>
          <a:ext cx="889000" cy="1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37243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23930</xdr:rowOff>
    </xdr:from>
    <xdr:to>
      <xdr:col>41</xdr:col>
      <xdr:colOff>50800</xdr:colOff>
      <xdr:row>56</xdr:row>
      <xdr:rowOff>55886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625130"/>
          <a:ext cx="889000" cy="3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29742</xdr:rowOff>
    </xdr:from>
    <xdr:to>
      <xdr:col>36</xdr:col>
      <xdr:colOff>165100</xdr:colOff>
      <xdr:row>57</xdr:row>
      <xdr:rowOff>131342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0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122469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9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76196</xdr:rowOff>
    </xdr:from>
    <xdr:to>
      <xdr:col>55</xdr:col>
      <xdr:colOff>50800</xdr:colOff>
      <xdr:row>57</xdr:row>
      <xdr:rowOff>6346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7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54623</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65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124121</xdr:rowOff>
    </xdr:from>
    <xdr:to>
      <xdr:col>50</xdr:col>
      <xdr:colOff>165100</xdr:colOff>
      <xdr:row>57</xdr:row>
      <xdr:rowOff>54271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2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45398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1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142980</xdr:rowOff>
    </xdr:from>
    <xdr:to>
      <xdr:col>46</xdr:col>
      <xdr:colOff>38100</xdr:colOff>
      <xdr:row>57</xdr:row>
      <xdr:rowOff>73130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4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64257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3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144580</xdr:rowOff>
    </xdr:from>
    <xdr:to>
      <xdr:col>41</xdr:col>
      <xdr:colOff>101600</xdr:colOff>
      <xdr:row>56</xdr:row>
      <xdr:rowOff>74730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7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91257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4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5086</xdr:rowOff>
    </xdr:from>
    <xdr:to>
      <xdr:col>36</xdr:col>
      <xdr:colOff>165100</xdr:colOff>
      <xdr:row>56</xdr:row>
      <xdr:rowOff>106686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123213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8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62967</xdr:rowOff>
    </xdr:from>
    <xdr:to>
      <xdr:col>55</xdr:col>
      <xdr:colOff>0</xdr:colOff>
      <xdr:row>76</xdr:row>
      <xdr:rowOff>78778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093167"/>
          <a:ext cx="8382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105103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5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27363</xdr:rowOff>
    </xdr:from>
    <xdr:to>
      <xdr:col>50</xdr:col>
      <xdr:colOff>114300</xdr:colOff>
      <xdr:row>76</xdr:row>
      <xdr:rowOff>78778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057563"/>
          <a:ext cx="889000" cy="5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33704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27363</xdr:rowOff>
    </xdr:from>
    <xdr:to>
      <xdr:col>45</xdr:col>
      <xdr:colOff>177800</xdr:colOff>
      <xdr:row>76</xdr:row>
      <xdr:rowOff>31610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057563"/>
          <a:ext cx="889000" cy="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17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150768</xdr:rowOff>
    </xdr:from>
    <xdr:to>
      <xdr:col>41</xdr:col>
      <xdr:colOff>50800</xdr:colOff>
      <xdr:row>76</xdr:row>
      <xdr:rowOff>31610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838068"/>
          <a:ext cx="889000" cy="22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134059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1175</xdr:rowOff>
    </xdr:from>
    <xdr:to>
      <xdr:col>36</xdr:col>
      <xdr:colOff>165100</xdr:colOff>
      <xdr:row>77</xdr:row>
      <xdr:rowOff>102775</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93902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9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12167</xdr:rowOff>
    </xdr:from>
    <xdr:to>
      <xdr:col>55</xdr:col>
      <xdr:colOff>50800</xdr:colOff>
      <xdr:row>76</xdr:row>
      <xdr:rowOff>113767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04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35044</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89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27978</xdr:rowOff>
    </xdr:from>
    <xdr:to>
      <xdr:col>50</xdr:col>
      <xdr:colOff>165100</xdr:colOff>
      <xdr:row>76</xdr:row>
      <xdr:rowOff>129578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5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146105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3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148013</xdr:rowOff>
    </xdr:from>
    <xdr:to>
      <xdr:col>46</xdr:col>
      <xdr:colOff>38100</xdr:colOff>
      <xdr:row>76</xdr:row>
      <xdr:rowOff>78163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0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94689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7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152260</xdr:rowOff>
    </xdr:from>
    <xdr:to>
      <xdr:col>41</xdr:col>
      <xdr:colOff>101600</xdr:colOff>
      <xdr:row>76</xdr:row>
      <xdr:rowOff>82410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98937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78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99968</xdr:rowOff>
    </xdr:from>
    <xdr:to>
      <xdr:col>36</xdr:col>
      <xdr:colOff>165100</xdr:colOff>
      <xdr:row>75</xdr:row>
      <xdr:rowOff>30118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78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46645</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56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137593</xdr:rowOff>
    </xdr:from>
    <xdr:to>
      <xdr:col>55</xdr:col>
      <xdr:colOff>0</xdr:colOff>
      <xdr:row>95</xdr:row>
      <xdr:rowOff>149089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425343"/>
          <a:ext cx="838200" cy="1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79672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6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110520</xdr:rowOff>
    </xdr:from>
    <xdr:to>
      <xdr:col>50</xdr:col>
      <xdr:colOff>114300</xdr:colOff>
      <xdr:row>95</xdr:row>
      <xdr:rowOff>149089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398270"/>
          <a:ext cx="889000" cy="3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76553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36488</xdr:rowOff>
    </xdr:from>
    <xdr:to>
      <xdr:col>45</xdr:col>
      <xdr:colOff>177800</xdr:colOff>
      <xdr:row>95</xdr:row>
      <xdr:rowOff>110520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152788"/>
          <a:ext cx="889000" cy="24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74463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36488</xdr:rowOff>
    </xdr:from>
    <xdr:to>
      <xdr:col>41</xdr:col>
      <xdr:colOff>50800</xdr:colOff>
      <xdr:row>96</xdr:row>
      <xdr:rowOff>11423</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152788"/>
          <a:ext cx="889000" cy="31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46018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4040</xdr:rowOff>
    </xdr:from>
    <xdr:to>
      <xdr:col>36</xdr:col>
      <xdr:colOff>165100</xdr:colOff>
      <xdr:row>97</xdr:row>
      <xdr:rowOff>105640</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63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96767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7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86793</xdr:rowOff>
    </xdr:from>
    <xdr:to>
      <xdr:col>55</xdr:col>
      <xdr:colOff>50800</xdr:colOff>
      <xdr:row>96</xdr:row>
      <xdr:rowOff>16943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37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109670</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22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98289</xdr:rowOff>
    </xdr:from>
    <xdr:to>
      <xdr:col>50</xdr:col>
      <xdr:colOff>165100</xdr:colOff>
      <xdr:row>96</xdr:row>
      <xdr:rowOff>28439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38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44966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16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59720</xdr:rowOff>
    </xdr:from>
    <xdr:to>
      <xdr:col>46</xdr:col>
      <xdr:colOff>38100</xdr:colOff>
      <xdr:row>95</xdr:row>
      <xdr:rowOff>161320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34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6397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12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157138</xdr:rowOff>
    </xdr:from>
    <xdr:to>
      <xdr:col>41</xdr:col>
      <xdr:colOff>101600</xdr:colOff>
      <xdr:row>94</xdr:row>
      <xdr:rowOff>87288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10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103815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587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132073</xdr:rowOff>
    </xdr:from>
    <xdr:to>
      <xdr:col>36</xdr:col>
      <xdr:colOff>165100</xdr:colOff>
      <xdr:row>96</xdr:row>
      <xdr:rowOff>62223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41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78750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19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22962</xdr:rowOff>
    </xdr:from>
    <xdr:to>
      <xdr:col>85</xdr:col>
      <xdr:colOff>127000</xdr:colOff>
      <xdr:row>37</xdr:row>
      <xdr:rowOff>66434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366612"/>
          <a:ext cx="838200" cy="4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64571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065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22962</xdr:rowOff>
    </xdr:from>
    <xdr:to>
      <xdr:col>81</xdr:col>
      <xdr:colOff>50800</xdr:colOff>
      <xdr:row>37</xdr:row>
      <xdr:rowOff>47765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366612"/>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37330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151473</xdr:rowOff>
    </xdr:from>
    <xdr:to>
      <xdr:col>76</xdr:col>
      <xdr:colOff>114300</xdr:colOff>
      <xdr:row>37</xdr:row>
      <xdr:rowOff>47765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323673"/>
          <a:ext cx="889000" cy="6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90936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113640</xdr:rowOff>
    </xdr:from>
    <xdr:to>
      <xdr:col>71</xdr:col>
      <xdr:colOff>177800</xdr:colOff>
      <xdr:row>36</xdr:row>
      <xdr:rowOff>151473</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285840"/>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25150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162814</xdr:rowOff>
    </xdr:from>
    <xdr:to>
      <xdr:col>67</xdr:col>
      <xdr:colOff>101600</xdr:colOff>
      <xdr:row>36</xdr:row>
      <xdr:rowOff>92964</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16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109491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93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15634</xdr:rowOff>
    </xdr:from>
    <xdr:to>
      <xdr:col>85</xdr:col>
      <xdr:colOff>177800</xdr:colOff>
      <xdr:row>37</xdr:row>
      <xdr:rowOff>117234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5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165511</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33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143612</xdr:rowOff>
    </xdr:from>
    <xdr:to>
      <xdr:col>81</xdr:col>
      <xdr:colOff>101600</xdr:colOff>
      <xdr:row>37</xdr:row>
      <xdr:rowOff>73762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64889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40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168415</xdr:rowOff>
    </xdr:from>
    <xdr:to>
      <xdr:col>76</xdr:col>
      <xdr:colOff>165100</xdr:colOff>
      <xdr:row>37</xdr:row>
      <xdr:rowOff>98565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34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89692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43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100673</xdr:rowOff>
    </xdr:from>
    <xdr:to>
      <xdr:col>72</xdr:col>
      <xdr:colOff>38100</xdr:colOff>
      <xdr:row>37</xdr:row>
      <xdr:rowOff>30823</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27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47350</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04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62840</xdr:rowOff>
    </xdr:from>
    <xdr:to>
      <xdr:col>67</xdr:col>
      <xdr:colOff>101600</xdr:colOff>
      <xdr:row>36</xdr:row>
      <xdr:rowOff>164440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2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155567</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3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70777</xdr:rowOff>
    </xdr:from>
    <xdr:to>
      <xdr:col>85</xdr:col>
      <xdr:colOff>127000</xdr:colOff>
      <xdr:row>55</xdr:row>
      <xdr:rowOff>148935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157627"/>
          <a:ext cx="838200" cy="42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164972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25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70777</xdr:rowOff>
    </xdr:from>
    <xdr:to>
      <xdr:col>81</xdr:col>
      <xdr:colOff>50800</xdr:colOff>
      <xdr:row>55</xdr:row>
      <xdr:rowOff>150582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157627"/>
          <a:ext cx="889000" cy="42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4073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0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160937</xdr:rowOff>
    </xdr:from>
    <xdr:to>
      <xdr:col>76</xdr:col>
      <xdr:colOff>114300</xdr:colOff>
      <xdr:row>55</xdr:row>
      <xdr:rowOff>150582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419237"/>
          <a:ext cx="889000" cy="16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85958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149050</xdr:rowOff>
    </xdr:from>
    <xdr:to>
      <xdr:col>71</xdr:col>
      <xdr:colOff>177800</xdr:colOff>
      <xdr:row>54</xdr:row>
      <xdr:rowOff>160937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235900"/>
          <a:ext cx="889000" cy="18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158378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32962</xdr:rowOff>
    </xdr:from>
    <xdr:to>
      <xdr:col>67</xdr:col>
      <xdr:colOff>101600</xdr:colOff>
      <xdr:row>55</xdr:row>
      <xdr:rowOff>134562</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46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125689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55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98135</xdr:rowOff>
    </xdr:from>
    <xdr:to>
      <xdr:col>85</xdr:col>
      <xdr:colOff>177800</xdr:colOff>
      <xdr:row>56</xdr:row>
      <xdr:rowOff>28285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2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76562</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0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19977</xdr:rowOff>
    </xdr:from>
    <xdr:to>
      <xdr:col>81</xdr:col>
      <xdr:colOff>101600</xdr:colOff>
      <xdr:row>53</xdr:row>
      <xdr:rowOff>121577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10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138104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888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99782</xdr:rowOff>
    </xdr:from>
    <xdr:to>
      <xdr:col>76</xdr:col>
      <xdr:colOff>165100</xdr:colOff>
      <xdr:row>56</xdr:row>
      <xdr:rowOff>29932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2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46459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30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110137</xdr:rowOff>
    </xdr:from>
    <xdr:to>
      <xdr:col>72</xdr:col>
      <xdr:colOff>38100</xdr:colOff>
      <xdr:row>55</xdr:row>
      <xdr:rowOff>40287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36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56814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14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98250</xdr:rowOff>
    </xdr:from>
    <xdr:to>
      <xdr:col>67</xdr:col>
      <xdr:colOff>101600</xdr:colOff>
      <xdr:row>54</xdr:row>
      <xdr:rowOff>28400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18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44927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896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20453</xdr:rowOff>
    </xdr:from>
    <xdr:to>
      <xdr:col>85</xdr:col>
      <xdr:colOff>127000</xdr:colOff>
      <xdr:row>79</xdr:row>
      <xdr:rowOff>50595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65003"/>
          <a:ext cx="838200" cy="3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86272</xdr:rowOff>
    </xdr:from>
    <xdr:to>
      <xdr:col>81</xdr:col>
      <xdr:colOff>50800</xdr:colOff>
      <xdr:row>79</xdr:row>
      <xdr:rowOff>20453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287922"/>
          <a:ext cx="889000" cy="27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117297</xdr:rowOff>
    </xdr:from>
    <xdr:to>
      <xdr:col>76</xdr:col>
      <xdr:colOff>114300</xdr:colOff>
      <xdr:row>77</xdr:row>
      <xdr:rowOff>86272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147497"/>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22962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6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10427</xdr:rowOff>
    </xdr:from>
    <xdr:to>
      <xdr:col>71</xdr:col>
      <xdr:colOff>177800</xdr:colOff>
      <xdr:row>76</xdr:row>
      <xdr:rowOff>117297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040627"/>
          <a:ext cx="889000" cy="10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149443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5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115777</xdr:rowOff>
    </xdr:from>
    <xdr:to>
      <xdr:col>67</xdr:col>
      <xdr:colOff>101600</xdr:colOff>
      <xdr:row>79</xdr:row>
      <xdr:rowOff>45927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8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37054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58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171245</xdr:rowOff>
    </xdr:from>
    <xdr:to>
      <xdr:col>85</xdr:col>
      <xdr:colOff>177800</xdr:colOff>
      <xdr:row>79</xdr:row>
      <xdr:rowOff>101395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88995</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6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141103</xdr:rowOff>
    </xdr:from>
    <xdr:to>
      <xdr:col>81</xdr:col>
      <xdr:colOff>101600</xdr:colOff>
      <xdr:row>79</xdr:row>
      <xdr:rowOff>71253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1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62380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0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35472</xdr:rowOff>
    </xdr:from>
    <xdr:to>
      <xdr:col>76</xdr:col>
      <xdr:colOff>165100</xdr:colOff>
      <xdr:row>77</xdr:row>
      <xdr:rowOff>137072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2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153599</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01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66497</xdr:rowOff>
    </xdr:from>
    <xdr:to>
      <xdr:col>72</xdr:col>
      <xdr:colOff>38100</xdr:colOff>
      <xdr:row>76</xdr:row>
      <xdr:rowOff>168097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09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13174</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287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131076</xdr:rowOff>
    </xdr:from>
    <xdr:to>
      <xdr:col>67</xdr:col>
      <xdr:colOff>101600</xdr:colOff>
      <xdr:row>76</xdr:row>
      <xdr:rowOff>61227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29898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77753</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27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166838</xdr:rowOff>
    </xdr:from>
    <xdr:to>
      <xdr:col>85</xdr:col>
      <xdr:colOff>127000</xdr:colOff>
      <xdr:row>95</xdr:row>
      <xdr:rowOff>70075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283138"/>
          <a:ext cx="838200" cy="7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70075</xdr:rowOff>
    </xdr:from>
    <xdr:to>
      <xdr:col>81</xdr:col>
      <xdr:colOff>50800</xdr:colOff>
      <xdr:row>95</xdr:row>
      <xdr:rowOff>84167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357825"/>
          <a:ext cx="889000" cy="1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07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84167</xdr:rowOff>
    </xdr:from>
    <xdr:to>
      <xdr:col>76</xdr:col>
      <xdr:colOff>114300</xdr:colOff>
      <xdr:row>95</xdr:row>
      <xdr:rowOff>130459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371917"/>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127531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130459</xdr:rowOff>
    </xdr:from>
    <xdr:to>
      <xdr:col>71</xdr:col>
      <xdr:colOff>177800</xdr:colOff>
      <xdr:row>95</xdr:row>
      <xdr:rowOff>157939</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418209"/>
          <a:ext cx="889000" cy="2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152832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3158</xdr:rowOff>
    </xdr:from>
    <xdr:to>
      <xdr:col>67</xdr:col>
      <xdr:colOff>101600</xdr:colOff>
      <xdr:row>97</xdr:row>
      <xdr:rowOff>104758</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63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95885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72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116038</xdr:rowOff>
    </xdr:from>
    <xdr:to>
      <xdr:col>85</xdr:col>
      <xdr:colOff>177800</xdr:colOff>
      <xdr:row>95</xdr:row>
      <xdr:rowOff>46188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23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138915</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08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19275</xdr:rowOff>
    </xdr:from>
    <xdr:to>
      <xdr:col>81</xdr:col>
      <xdr:colOff>101600</xdr:colOff>
      <xdr:row>95</xdr:row>
      <xdr:rowOff>120875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30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112002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39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33367</xdr:rowOff>
    </xdr:from>
    <xdr:to>
      <xdr:col>76</xdr:col>
      <xdr:colOff>165100</xdr:colOff>
      <xdr:row>95</xdr:row>
      <xdr:rowOff>134967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32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151494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09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79659</xdr:rowOff>
    </xdr:from>
    <xdr:to>
      <xdr:col>72</xdr:col>
      <xdr:colOff>38100</xdr:colOff>
      <xdr:row>96</xdr:row>
      <xdr:rowOff>9809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36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46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107139</xdr:rowOff>
    </xdr:from>
    <xdr:to>
      <xdr:col>67</xdr:col>
      <xdr:colOff>101600</xdr:colOff>
      <xdr:row>96</xdr:row>
      <xdr:rowOff>37289</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39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53816</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17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87209</xdr:rowOff>
    </xdr:from>
    <xdr:to>
      <xdr:col>98</xdr:col>
      <xdr:colOff>38100</xdr:colOff>
      <xdr:row>39</xdr:row>
      <xdr:rowOff>17359</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02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33885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3775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197,808</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％増）となったが、全国及び類似団体平均を下回っている。これは定額減税補足給付金支給事業等が増となった事が主な要因となっている。</a:t>
          </a:r>
        </a:p>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96,025</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％増）となっており、県及び類似団体平均は下回るものの、全国平均は上回っている。これは基金積立金の増等によるものである。</a:t>
          </a: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62,096</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22.9</a:t>
          </a:r>
          <a:r>
            <a:rPr kumimoji="1" lang="ja-JP" altLang="en-US" sz="1300">
              <a:latin typeface="ＭＳ Ｐゴシック" panose="020B0600070205080204" pitchFamily="50" charset="-128"/>
              <a:ea typeface="ＭＳ Ｐゴシック" panose="020B0600070205080204" pitchFamily="50" charset="-128"/>
            </a:rPr>
            <a:t>％減）となっており、全国、県、類似団体平均をいずれも下回っているが、これは学校施設整備事業や芝生広場整備事業の減によるものである。</a:t>
          </a:r>
        </a:p>
        <a:p>
          <a:r>
            <a:rPr kumimoji="1" lang="ja-JP" altLang="en-US" sz="1300">
              <a:latin typeface="ＭＳ Ｐゴシック" panose="020B0600070205080204" pitchFamily="50" charset="-128"/>
              <a:ea typeface="ＭＳ Ｐゴシック" panose="020B0600070205080204" pitchFamily="50" charset="-128"/>
            </a:rPr>
            <a:t>　災害復旧費は、住民一人当たり</a:t>
          </a:r>
          <a:r>
            <a:rPr kumimoji="1" lang="en-US" altLang="ja-JP" sz="1300">
              <a:latin typeface="ＭＳ Ｐゴシック" panose="020B0600070205080204" pitchFamily="50" charset="-128"/>
              <a:ea typeface="ＭＳ Ｐゴシック" panose="020B0600070205080204" pitchFamily="50" charset="-128"/>
            </a:rPr>
            <a:t>2,957</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38.4</a:t>
          </a:r>
          <a:r>
            <a:rPr kumimoji="1" lang="ja-JP" altLang="en-US" sz="1300">
              <a:latin typeface="ＭＳ Ｐゴシック" panose="020B0600070205080204" pitchFamily="50" charset="-128"/>
              <a:ea typeface="ＭＳ Ｐゴシック" panose="020B0600070205080204" pitchFamily="50" charset="-128"/>
            </a:rPr>
            <a:t>％減）となっており、類似団体平均を下回った。これは令和４年度豪雨災害等の災害復旧事業の減によるものである。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今後は、総合計画及び公共施設等総合管理計画に基づき、事業の厳選に努めていく。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歳出では芝生広場整備事業事業での減等により</a:t>
          </a:r>
          <a:r>
            <a:rPr kumimoji="1" lang="en-US" altLang="ja-JP" sz="1200">
              <a:latin typeface="ＭＳ ゴシック" pitchFamily="49" charset="-128"/>
              <a:ea typeface="ＭＳ ゴシック" pitchFamily="49" charset="-128"/>
            </a:rPr>
            <a:t>950</a:t>
          </a:r>
          <a:r>
            <a:rPr kumimoji="1" lang="ja-JP" altLang="en-US" sz="1200">
              <a:latin typeface="ＭＳ ゴシック" pitchFamily="49" charset="-128"/>
              <a:ea typeface="ＭＳ ゴシック" pitchFamily="49" charset="-128"/>
            </a:rPr>
            <a:t>百万円の減となり、歳入においては、地方交付税が増となった一方、新型コロナウイル感染症対策地方創生臨時交付金をはじめとする各種新型コロナ関連交付金の減や除染対策事業に要する県支出金の減等により決算額で</a:t>
          </a:r>
          <a:r>
            <a:rPr kumimoji="1" lang="en-US" altLang="ja-JP" sz="1200">
              <a:latin typeface="ＭＳ ゴシック" pitchFamily="49" charset="-128"/>
              <a:ea typeface="ＭＳ ゴシック" pitchFamily="49" charset="-128"/>
            </a:rPr>
            <a:t>1,257</a:t>
          </a:r>
          <a:r>
            <a:rPr kumimoji="1" lang="ja-JP" altLang="en-US" sz="1200">
              <a:latin typeface="ＭＳ ゴシック" pitchFamily="49" charset="-128"/>
              <a:ea typeface="ＭＳ ゴシック" pitchFamily="49" charset="-128"/>
            </a:rPr>
            <a:t>百万円の減となったことから、歳入歳出差引額は</a:t>
          </a:r>
          <a:r>
            <a:rPr kumimoji="1" lang="en-US" altLang="ja-JP" sz="1200">
              <a:latin typeface="ＭＳ ゴシック" pitchFamily="49" charset="-128"/>
              <a:ea typeface="ＭＳ ゴシック" pitchFamily="49" charset="-128"/>
            </a:rPr>
            <a:t>307</a:t>
          </a:r>
          <a:r>
            <a:rPr kumimoji="1" lang="ja-JP" altLang="en-US" sz="1200">
              <a:latin typeface="ＭＳ ゴシック" pitchFamily="49" charset="-128"/>
              <a:ea typeface="ＭＳ ゴシック" pitchFamily="49" charset="-128"/>
            </a:rPr>
            <a:t>百万円の減となった。</a:t>
          </a:r>
        </a:p>
        <a:p>
          <a:r>
            <a:rPr kumimoji="1" lang="ja-JP" altLang="en-US" sz="1200">
              <a:latin typeface="ＭＳ ゴシック" pitchFamily="49" charset="-128"/>
              <a:ea typeface="ＭＳ ゴシック" pitchFamily="49" charset="-128"/>
            </a:rPr>
            <a:t>　実質収支は黒字となったが、前年度実質収支が多額であったこと等の影響により実質単年度収支は赤字となった。</a:t>
          </a:r>
        </a:p>
        <a:p>
          <a:r>
            <a:rPr kumimoji="1" lang="ja-JP" altLang="en-US" sz="1200">
              <a:latin typeface="ＭＳ ゴシック" pitchFamily="49" charset="-128"/>
              <a:ea typeface="ＭＳ ゴシック" pitchFamily="49" charset="-128"/>
            </a:rPr>
            <a:t>　今後は、物価高騰による物件費の増や人件費の増が見込まれるため、更なる経常経費の削減と、市政全般にわたる事業厳選と見直しを実施する。</a:t>
          </a:r>
        </a:p>
        <a:p>
          <a:r>
            <a:rPr kumimoji="1" lang="ja-JP" altLang="en-US" sz="1200">
              <a:latin typeface="ＭＳ ゴシック" pitchFamily="49" charset="-128"/>
              <a:ea typeface="ＭＳ ゴシック" pitchFamily="49" charset="-128"/>
            </a:rPr>
            <a:t>　</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各会計とも赤字額は生じておらず、将来的に赤字化となる要素も少ないと思われるため、安定的に推移するものと見込まれる。</a:t>
          </a:r>
        </a:p>
        <a:p>
          <a:r>
            <a:rPr kumimoji="1" lang="ja-JP" altLang="en-US" sz="1400">
              <a:latin typeface="ＭＳ ゴシック" pitchFamily="49" charset="-128"/>
              <a:ea typeface="ＭＳ ゴシック" pitchFamily="49" charset="-128"/>
            </a:rPr>
            <a:t>　今後も収支バランスを意識しながら、更なる経常経費の削減と、総合計画による事業の厳選を行い、安定的な運営に努める。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31797421</v>
      </c>
      <c r="BO4" s="371"/>
      <c r="BP4" s="371"/>
      <c r="BQ4" s="371"/>
      <c r="BR4" s="371"/>
      <c r="BS4" s="371"/>
      <c r="BT4" s="371"/>
      <c r="BU4" s="372"/>
      <c r="BV4" s="370">
        <v>33054578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6.2</v>
      </c>
      <c r="CU4" s="377"/>
      <c r="CV4" s="377"/>
      <c r="CW4" s="377"/>
      <c r="CX4" s="377"/>
      <c r="CY4" s="377"/>
      <c r="CZ4" s="377"/>
      <c r="DA4" s="378"/>
      <c r="DB4" s="376">
        <v>8.6999999999999993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30514477</v>
      </c>
      <c r="BO5" s="408"/>
      <c r="BP5" s="408"/>
      <c r="BQ5" s="408"/>
      <c r="BR5" s="408"/>
      <c r="BS5" s="408"/>
      <c r="BT5" s="408"/>
      <c r="BU5" s="409"/>
      <c r="BV5" s="407">
        <v>31464590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98</v>
      </c>
      <c r="CU5" s="405"/>
      <c r="CV5" s="405"/>
      <c r="CW5" s="405"/>
      <c r="CX5" s="405"/>
      <c r="CY5" s="405"/>
      <c r="CZ5" s="405"/>
      <c r="DA5" s="406"/>
      <c r="DB5" s="404">
        <v>96.1</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1282944</v>
      </c>
      <c r="BO6" s="408"/>
      <c r="BP6" s="408"/>
      <c r="BQ6" s="408"/>
      <c r="BR6" s="408"/>
      <c r="BS6" s="408"/>
      <c r="BT6" s="408"/>
      <c r="BU6" s="409"/>
      <c r="BV6" s="407">
        <v>1589988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98.3</v>
      </c>
      <c r="CU6" s="445"/>
      <c r="CV6" s="445"/>
      <c r="CW6" s="445"/>
      <c r="CX6" s="445"/>
      <c r="CY6" s="445"/>
      <c r="CZ6" s="445"/>
      <c r="DA6" s="446"/>
      <c r="DB6" s="444">
        <v>96.7</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196275</v>
      </c>
      <c r="BO7" s="408"/>
      <c r="BP7" s="408"/>
      <c r="BQ7" s="408"/>
      <c r="BR7" s="408"/>
      <c r="BS7" s="408"/>
      <c r="BT7" s="408"/>
      <c r="BU7" s="409"/>
      <c r="BV7" s="407">
        <v>99836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17454897</v>
      </c>
      <c r="CU7" s="408"/>
      <c r="CV7" s="408"/>
      <c r="CW7" s="408"/>
      <c r="CX7" s="408"/>
      <c r="CY7" s="408"/>
      <c r="CZ7" s="408"/>
      <c r="DA7" s="409"/>
      <c r="DB7" s="407">
        <v>17043668</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1086669</v>
      </c>
      <c r="BO8" s="408"/>
      <c r="BP8" s="408"/>
      <c r="BQ8" s="408"/>
      <c r="BR8" s="408"/>
      <c r="BS8" s="408"/>
      <c r="BT8" s="408"/>
      <c r="BU8" s="409"/>
      <c r="BV8" s="407">
        <v>1490152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0.46</v>
      </c>
      <c r="CU8" s="448"/>
      <c r="CV8" s="448"/>
      <c r="CW8" s="448"/>
      <c r="CX8" s="448"/>
      <c r="CY8" s="448"/>
      <c r="CZ8" s="448"/>
      <c r="DA8" s="449"/>
      <c r="DB8" s="447">
        <v>0.46</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53557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-403483</v>
      </c>
      <c r="BO9" s="408"/>
      <c r="BP9" s="408"/>
      <c r="BQ9" s="408"/>
      <c r="BR9" s="408"/>
      <c r="BS9" s="408"/>
      <c r="BT9" s="408"/>
      <c r="BU9" s="409"/>
      <c r="BV9" s="407">
        <v>-198738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14.9</v>
      </c>
      <c r="CU9" s="405"/>
      <c r="CV9" s="405"/>
      <c r="CW9" s="405"/>
      <c r="CX9" s="405"/>
      <c r="CY9" s="405"/>
      <c r="CZ9" s="405"/>
      <c r="DA9" s="406"/>
      <c r="DB9" s="404">
        <v>14.6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58162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902162</v>
      </c>
      <c r="BO10" s="408"/>
      <c r="BP10" s="408"/>
      <c r="BQ10" s="408"/>
      <c r="BR10" s="408"/>
      <c r="BS10" s="408"/>
      <c r="BT10" s="408"/>
      <c r="BU10" s="409"/>
      <c r="BV10" s="407">
        <v>750863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6152</v>
      </c>
      <c r="BO11" s="408"/>
      <c r="BP11" s="408"/>
      <c r="BQ11" s="408"/>
      <c r="BR11" s="408"/>
      <c r="BS11" s="408"/>
      <c r="BT11" s="408"/>
      <c r="BU11" s="409"/>
      <c r="BV11" s="407">
        <v>2277</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50358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900000</v>
      </c>
      <c r="BO12" s="408"/>
      <c r="BP12" s="408"/>
      <c r="BQ12" s="408"/>
      <c r="BR12" s="408"/>
      <c r="BS12" s="408"/>
      <c r="BT12" s="408"/>
      <c r="BU12" s="409"/>
      <c r="BV12" s="407">
        <v>600000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49642</v>
      </c>
      <c r="S13" s="492"/>
      <c r="T13" s="492"/>
      <c r="U13" s="492"/>
      <c r="V13" s="493"/>
      <c r="W13" s="423" t="s">
        <v>131</v>
      </c>
      <c r="X13" s="424"/>
      <c r="Y13" s="424"/>
      <c r="Z13" s="424"/>
      <c r="AA13" s="424"/>
      <c r="AB13" s="414"/>
      <c r="AC13" s="458">
        <v>2376</v>
      </c>
      <c r="AD13" s="459"/>
      <c r="AE13" s="459"/>
      <c r="AF13" s="459"/>
      <c r="AG13" s="501"/>
      <c r="AH13" s="458">
        <v>2462</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-395169</v>
      </c>
      <c r="BO13" s="408"/>
      <c r="BP13" s="408"/>
      <c r="BQ13" s="408"/>
      <c r="BR13" s="408"/>
      <c r="BS13" s="408"/>
      <c r="BT13" s="408"/>
      <c r="BU13" s="409"/>
      <c r="BV13" s="407">
        <v>-45598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9.4</v>
      </c>
      <c r="CU13" s="405"/>
      <c r="CV13" s="405"/>
      <c r="CW13" s="405"/>
      <c r="CX13" s="405"/>
      <c r="CY13" s="405"/>
      <c r="CZ13" s="405"/>
      <c r="DA13" s="406"/>
      <c r="DB13" s="404">
        <v>9.1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51263</v>
      </c>
      <c r="S14" s="492"/>
      <c r="T14" s="492"/>
      <c r="U14" s="492"/>
      <c r="V14" s="493"/>
      <c r="W14" s="397"/>
      <c r="X14" s="398"/>
      <c r="Y14" s="398"/>
      <c r="Z14" s="398"/>
      <c r="AA14" s="398"/>
      <c r="AB14" s="387"/>
      <c r="AC14" s="494">
        <v>8.8000000000000007</v>
      </c>
      <c r="AD14" s="495"/>
      <c r="AE14" s="495"/>
      <c r="AF14" s="495"/>
      <c r="AG14" s="496"/>
      <c r="AH14" s="494">
        <v>8.5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27.1</v>
      </c>
      <c r="CU14" s="506"/>
      <c r="CV14" s="506"/>
      <c r="CW14" s="506"/>
      <c r="CX14" s="506"/>
      <c r="CY14" s="506"/>
      <c r="CZ14" s="506"/>
      <c r="DA14" s="507"/>
      <c r="DB14" s="505">
        <v>32.6</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50626</v>
      </c>
      <c r="S15" s="492"/>
      <c r="T15" s="492"/>
      <c r="U15" s="492"/>
      <c r="V15" s="493"/>
      <c r="W15" s="423" t="s">
        <v>137</v>
      </c>
      <c r="X15" s="424"/>
      <c r="Y15" s="424"/>
      <c r="Z15" s="424"/>
      <c r="AA15" s="424"/>
      <c r="AB15" s="414"/>
      <c r="AC15" s="458">
        <v>9457</v>
      </c>
      <c r="AD15" s="459"/>
      <c r="AE15" s="459"/>
      <c r="AF15" s="459"/>
      <c r="AG15" s="501"/>
      <c r="AH15" s="458">
        <v>10573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7175693</v>
      </c>
      <c r="BO15" s="371"/>
      <c r="BP15" s="371"/>
      <c r="BQ15" s="371"/>
      <c r="BR15" s="371"/>
      <c r="BS15" s="371"/>
      <c r="BT15" s="371"/>
      <c r="BU15" s="372"/>
      <c r="BV15" s="370">
        <v>7190141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35.200000000000003</v>
      </c>
      <c r="AD16" s="495"/>
      <c r="AE16" s="495"/>
      <c r="AF16" s="495"/>
      <c r="AG16" s="496"/>
      <c r="AH16" s="494">
        <v>36.6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15598893</v>
      </c>
      <c r="BO16" s="408"/>
      <c r="BP16" s="408"/>
      <c r="BQ16" s="408"/>
      <c r="BR16" s="408"/>
      <c r="BS16" s="408"/>
      <c r="BT16" s="408"/>
      <c r="BU16" s="409"/>
      <c r="BV16" s="407">
        <v>15138823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15055</v>
      </c>
      <c r="AD17" s="459"/>
      <c r="AE17" s="459"/>
      <c r="AF17" s="459"/>
      <c r="AG17" s="501"/>
      <c r="AH17" s="458">
        <v>15848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8977407</v>
      </c>
      <c r="BO17" s="408"/>
      <c r="BP17" s="408"/>
      <c r="BQ17" s="408"/>
      <c r="BR17" s="408"/>
      <c r="BS17" s="408"/>
      <c r="BT17" s="408"/>
      <c r="BU17" s="409"/>
      <c r="BV17" s="407">
        <v>8986145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344.42</v>
      </c>
      <c r="M18" s="531"/>
      <c r="N18" s="531"/>
      <c r="O18" s="531"/>
      <c r="P18" s="531"/>
      <c r="Q18" s="531"/>
      <c r="R18" s="532"/>
      <c r="S18" s="532"/>
      <c r="T18" s="532"/>
      <c r="U18" s="532"/>
      <c r="V18" s="533"/>
      <c r="W18" s="425"/>
      <c r="X18" s="426"/>
      <c r="Y18" s="426"/>
      <c r="Z18" s="426"/>
      <c r="AA18" s="426"/>
      <c r="AB18" s="417"/>
      <c r="AC18" s="534">
        <v>56</v>
      </c>
      <c r="AD18" s="535"/>
      <c r="AE18" s="535"/>
      <c r="AF18" s="535"/>
      <c r="AG18" s="536"/>
      <c r="AH18" s="534">
        <v>54.9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17340424</v>
      </c>
      <c r="BO18" s="408"/>
      <c r="BP18" s="408"/>
      <c r="BQ18" s="408"/>
      <c r="BR18" s="408"/>
      <c r="BS18" s="408"/>
      <c r="BT18" s="408"/>
      <c r="BU18" s="409"/>
      <c r="BV18" s="407">
        <v>16505139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155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22952003</v>
      </c>
      <c r="BO19" s="408"/>
      <c r="BP19" s="408"/>
      <c r="BQ19" s="408"/>
      <c r="BR19" s="408"/>
      <c r="BS19" s="408"/>
      <c r="BT19" s="408"/>
      <c r="BU19" s="409"/>
      <c r="BV19" s="407">
        <v>22174684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19384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29723976</v>
      </c>
      <c r="BO22" s="371"/>
      <c r="BP22" s="371"/>
      <c r="BQ22" s="371"/>
      <c r="BR22" s="371"/>
      <c r="BS22" s="371"/>
      <c r="BT22" s="371"/>
      <c r="BU22" s="372"/>
      <c r="BV22" s="370">
        <v>31609152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14676719</v>
      </c>
      <c r="BO23" s="408"/>
      <c r="BP23" s="408"/>
      <c r="BQ23" s="408"/>
      <c r="BR23" s="408"/>
      <c r="BS23" s="408"/>
      <c r="BT23" s="408"/>
      <c r="BU23" s="409"/>
      <c r="BV23" s="407">
        <v>16123041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9700</v>
      </c>
      <c r="R24" s="459"/>
      <c r="S24" s="459"/>
      <c r="T24" s="459"/>
      <c r="U24" s="459"/>
      <c r="V24" s="501"/>
      <c r="W24" s="553"/>
      <c r="X24" s="554"/>
      <c r="Y24" s="555"/>
      <c r="Z24" s="457" t="s">
        <v>162</v>
      </c>
      <c r="AA24" s="437"/>
      <c r="AB24" s="437"/>
      <c r="AC24" s="437"/>
      <c r="AD24" s="437"/>
      <c r="AE24" s="437"/>
      <c r="AF24" s="437"/>
      <c r="AG24" s="438"/>
      <c r="AH24" s="458">
        <v>431</v>
      </c>
      <c r="AI24" s="459"/>
      <c r="AJ24" s="459"/>
      <c r="AK24" s="459"/>
      <c r="AL24" s="501"/>
      <c r="AM24" s="458">
        <v>1383510</v>
      </c>
      <c r="AN24" s="459"/>
      <c r="AO24" s="459"/>
      <c r="AP24" s="459"/>
      <c r="AQ24" s="459"/>
      <c r="AR24" s="501"/>
      <c r="AS24" s="458">
        <v>3210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20822684</v>
      </c>
      <c r="BO24" s="408"/>
      <c r="BP24" s="408"/>
      <c r="BQ24" s="408"/>
      <c r="BR24" s="408"/>
      <c r="BS24" s="408"/>
      <c r="BT24" s="408"/>
      <c r="BU24" s="409"/>
      <c r="BV24" s="407">
        <v>21738907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7750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2231138</v>
      </c>
      <c r="BO25" s="371"/>
      <c r="BP25" s="371"/>
      <c r="BQ25" s="371"/>
      <c r="BR25" s="371"/>
      <c r="BS25" s="371"/>
      <c r="BT25" s="371"/>
      <c r="BU25" s="372"/>
      <c r="BV25" s="370">
        <v>2286776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7300</v>
      </c>
      <c r="R26" s="459"/>
      <c r="S26" s="459"/>
      <c r="T26" s="459"/>
      <c r="U26" s="459"/>
      <c r="V26" s="501"/>
      <c r="W26" s="553"/>
      <c r="X26" s="554"/>
      <c r="Y26" s="555"/>
      <c r="Z26" s="457" t="s">
        <v>168</v>
      </c>
      <c r="AA26" s="559"/>
      <c r="AB26" s="559"/>
      <c r="AC26" s="559"/>
      <c r="AD26" s="559"/>
      <c r="AE26" s="559"/>
      <c r="AF26" s="559"/>
      <c r="AG26" s="560"/>
      <c r="AH26" s="458">
        <v>4</v>
      </c>
      <c r="AI26" s="459"/>
      <c r="AJ26" s="459"/>
      <c r="AK26" s="459"/>
      <c r="AL26" s="501"/>
      <c r="AM26" s="458">
        <v>14464</v>
      </c>
      <c r="AN26" s="459"/>
      <c r="AO26" s="459"/>
      <c r="AP26" s="459"/>
      <c r="AQ26" s="459"/>
      <c r="AR26" s="501"/>
      <c r="AS26" s="458">
        <v>3616</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4450</v>
      </c>
      <c r="R27" s="459"/>
      <c r="S27" s="459"/>
      <c r="T27" s="459"/>
      <c r="U27" s="459"/>
      <c r="V27" s="501"/>
      <c r="W27" s="553"/>
      <c r="X27" s="554"/>
      <c r="Y27" s="555"/>
      <c r="Z27" s="457" t="s">
        <v>171</v>
      </c>
      <c r="AA27" s="437"/>
      <c r="AB27" s="437"/>
      <c r="AC27" s="437"/>
      <c r="AD27" s="437"/>
      <c r="AE27" s="437"/>
      <c r="AF27" s="437"/>
      <c r="AG27" s="438"/>
      <c r="AH27" s="458">
        <v>20</v>
      </c>
      <c r="AI27" s="459"/>
      <c r="AJ27" s="459"/>
      <c r="AK27" s="459"/>
      <c r="AL27" s="501"/>
      <c r="AM27" s="458">
        <v>62408</v>
      </c>
      <c r="AN27" s="459"/>
      <c r="AO27" s="459"/>
      <c r="AP27" s="459"/>
      <c r="AQ27" s="459"/>
      <c r="AR27" s="501"/>
      <c r="AS27" s="458">
        <v>3120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1317808</v>
      </c>
      <c r="BO27" s="527"/>
      <c r="BP27" s="527"/>
      <c r="BQ27" s="527"/>
      <c r="BR27" s="527"/>
      <c r="BS27" s="527"/>
      <c r="BT27" s="527"/>
      <c r="BU27" s="528"/>
      <c r="BV27" s="526">
        <v>1310608</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3950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3517060</v>
      </c>
      <c r="BO28" s="371"/>
      <c r="BP28" s="371"/>
      <c r="BQ28" s="371"/>
      <c r="BR28" s="371"/>
      <c r="BS28" s="371"/>
      <c r="BT28" s="371"/>
      <c r="BU28" s="372"/>
      <c r="BV28" s="370">
        <v>3514898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20</v>
      </c>
      <c r="M29" s="459"/>
      <c r="N29" s="459"/>
      <c r="O29" s="459"/>
      <c r="P29" s="501"/>
      <c r="Q29" s="458">
        <v>3750</v>
      </c>
      <c r="R29" s="459"/>
      <c r="S29" s="459"/>
      <c r="T29" s="459"/>
      <c r="U29" s="459"/>
      <c r="V29" s="501"/>
      <c r="W29" s="556"/>
      <c r="X29" s="557"/>
      <c r="Y29" s="558"/>
      <c r="Z29" s="457" t="s">
        <v>177</v>
      </c>
      <c r="AA29" s="437"/>
      <c r="AB29" s="437"/>
      <c r="AC29" s="437"/>
      <c r="AD29" s="437"/>
      <c r="AE29" s="437"/>
      <c r="AF29" s="437"/>
      <c r="AG29" s="438"/>
      <c r="AH29" s="458">
        <v>451</v>
      </c>
      <c r="AI29" s="459"/>
      <c r="AJ29" s="459"/>
      <c r="AK29" s="459"/>
      <c r="AL29" s="501"/>
      <c r="AM29" s="458">
        <v>1445918</v>
      </c>
      <c r="AN29" s="459"/>
      <c r="AO29" s="459"/>
      <c r="AP29" s="459"/>
      <c r="AQ29" s="459"/>
      <c r="AR29" s="501"/>
      <c r="AS29" s="458">
        <v>3206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2027790</v>
      </c>
      <c r="BO29" s="408"/>
      <c r="BP29" s="408"/>
      <c r="BQ29" s="408"/>
      <c r="BR29" s="408"/>
      <c r="BS29" s="408"/>
      <c r="BT29" s="408"/>
      <c r="BU29" s="409"/>
      <c r="BV29" s="407">
        <v>2075754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1844633</v>
      </c>
      <c r="BO30" s="527"/>
      <c r="BP30" s="527"/>
      <c r="BQ30" s="527"/>
      <c r="BR30" s="527"/>
      <c r="BS30" s="527"/>
      <c r="BT30" s="527"/>
      <c r="BU30" s="528"/>
      <c r="BV30" s="526">
        <v>1765758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f>IF(BG34="","",MAX(C34:D43,U34:V43,AM34:AN43)+1)</f>
        <v>11</v>
      </c>
      <c r="BF34" s="597"/>
      <c r="BG34" s="598" t="str">
        <f>IF('各会計、関係団体の財政状況及び健全化判断比率'!B36="","",'各会計、関係団体の財政状況及び健全化判断比率'!B36)</f>
        <v>公設地方卸売市場特別会計</v>
      </c>
      <c r="BH34" s="598"/>
      <c r="BI34" s="598"/>
      <c r="BJ34" s="598"/>
      <c r="BK34" s="598"/>
      <c r="BL34" s="598"/>
      <c r="BM34" s="598"/>
      <c r="BN34" s="598"/>
      <c r="BO34" s="598"/>
      <c r="BP34" s="598"/>
      <c r="BQ34" s="598"/>
      <c r="BR34" s="598"/>
      <c r="BS34" s="598"/>
      <c r="BT34" s="598"/>
      <c r="BU34" s="598"/>
      <c r="BV34" s="169"/>
      <c r="BW34" s="597">
        <f>IF(BY34="","",MAX(C34:D43,U34:V43,AM34:AN43,BE34:BF43)+1)</f>
        <v>12</v>
      </c>
      <c r="BX34" s="597"/>
      <c r="BY34" s="598" t="str">
        <f>IF('各会計、関係団体の財政状況及び健全化判断比率'!B68="","",'各会計、関係団体の財政状況及び健全化判断比率'!B68)</f>
        <v>安達地方広域行政組合（一般会計）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22</v>
      </c>
      <c r="CP34" s="597"/>
      <c r="CQ34" s="598" t="str">
        <f>IF('各会計、関係団体の財政状況及び健全化判断比率'!BS7="","",'各会計、関係団体の財政状況及び健全化判断比率'!BS7)</f>
        <v>安達地域農業振興公社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国民健康保険特別会計（直営診療施設勘定）</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13</v>
      </c>
      <c r="BX35" s="597"/>
      <c r="BY35" s="598" t="str">
        <f>IF('各会計、関係団体の財政状況及び健全化判断比率'!B69="","",'各会計、関係団体の財政状況及び健全化判断比率'!B69)</f>
        <v>安達地方広域行政組合（地域振興事業特別会計）</v>
      </c>
      <c r="BZ35" s="598"/>
      <c r="CA35" s="598"/>
      <c r="CB35" s="598"/>
      <c r="CC35" s="598"/>
      <c r="CD35" s="598"/>
      <c r="CE35" s="598"/>
      <c r="CF35" s="598"/>
      <c r="CG35" s="598"/>
      <c r="CH35" s="598"/>
      <c r="CI35" s="598"/>
      <c r="CJ35" s="598"/>
      <c r="CK35" s="598"/>
      <c r="CL35" s="598"/>
      <c r="CM35" s="598"/>
      <c r="CN35" s="169"/>
      <c r="CO35" s="597">
        <f t="shared" ref="CO35:CO43" si="3">IF(CQ35="","",CO34+1)</f>
        <v>23</v>
      </c>
      <c r="CP35" s="597"/>
      <c r="CQ35" s="598" t="str">
        <f>IF('各会計、関係団体の財政状況及び健全化判断比率'!BS8="","",'各会計、関係団体の財政状況及び健全化判断比率'!BS8)</f>
        <v>二本松菊栄会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IF('各会計、関係団体の財政状況及び健全化判断比率'!B34="","",'各会計、関係団体の財政状況及び健全化判断比率'!B34)</f>
        <v>工業団地造成事業会計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14</v>
      </c>
      <c r="BX36" s="597"/>
      <c r="BY36" s="598" t="str">
        <f>IF('各会計、関係団体の財政状況及び健全化判断比率'!B70="","",'各会計、関係団体の財政状況及び健全化判断比率'!B70)</f>
        <v>福島県後期高齢者医療広域連合（一般会計）</v>
      </c>
      <c r="BZ36" s="598"/>
      <c r="CA36" s="598"/>
      <c r="CB36" s="598"/>
      <c r="CC36" s="598"/>
      <c r="CD36" s="598"/>
      <c r="CE36" s="598"/>
      <c r="CF36" s="598"/>
      <c r="CG36" s="598"/>
      <c r="CH36" s="598"/>
      <c r="CI36" s="598"/>
      <c r="CJ36" s="598"/>
      <c r="CK36" s="598"/>
      <c r="CL36" s="598"/>
      <c r="CM36" s="598"/>
      <c r="CN36" s="169"/>
      <c r="CO36" s="597">
        <f t="shared" si="3"/>
        <v>24</v>
      </c>
      <c r="CP36" s="597"/>
      <c r="CQ36" s="598" t="str">
        <f>IF('各会計、関係団体の財政状況及び健全化判断比率'!BS9="","",'各会計、関係団体の財政状況及び健全化判断比率'!BS9)</f>
        <v>二本松市振興公社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介護保険特別会計</v>
      </c>
      <c r="X37" s="598"/>
      <c r="Y37" s="598"/>
      <c r="Z37" s="598"/>
      <c r="AA37" s="598"/>
      <c r="AB37" s="598"/>
      <c r="AC37" s="598"/>
      <c r="AD37" s="598"/>
      <c r="AE37" s="598"/>
      <c r="AF37" s="598"/>
      <c r="AG37" s="598"/>
      <c r="AH37" s="598"/>
      <c r="AI37" s="598"/>
      <c r="AJ37" s="598"/>
      <c r="AK37" s="598"/>
      <c r="AL37" s="169"/>
      <c r="AM37" s="597">
        <f t="shared" si="0"/>
        <v>10</v>
      </c>
      <c r="AN37" s="597"/>
      <c r="AO37" s="598" t="str">
        <f>IF('各会計、関係団体の財政状況及び健全化判断比率'!B35="","",'各会計、関係団体の財政状況及び健全化判断比率'!B35)</f>
        <v>宅地造成事業会計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15</v>
      </c>
      <c r="BX37" s="597"/>
      <c r="BY37" s="598" t="str">
        <f>IF('各会計、関係団体の財政状況及び健全化判断比率'!B71="","",'各会計、関係団体の財政状況及び健全化判断比率'!B71)</f>
        <v>福島県後期高齢者医療広域連合（後期高齢者医療特別会計）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16</v>
      </c>
      <c r="BX38" s="597"/>
      <c r="BY38" s="598" t="str">
        <f>IF('各会計、関係団体の財政状況及び健全化判断比率'!B72="","",'各会計、関係団体の財政状況及び健全化判断比率'!B72)</f>
        <v>福島県市民交通災害共済組合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17</v>
      </c>
      <c r="BX39" s="597"/>
      <c r="BY39" s="598" t="str">
        <f>IF('各会計、関係団体の財政状況及び健全化判断比率'!B73="","",'各会計、関係団体の財政状況及び健全化判断比率'!B73)</f>
        <v>福島県市町村総合事務組合（一般会計）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18</v>
      </c>
      <c r="BX40" s="597"/>
      <c r="BY40" s="598" t="str">
        <f>IF('各会計、関係団体の財政状況及び健全化判断比率'!B74="","",'各会計、関係団体の財政状況及び健全化判断比率'!B74)</f>
        <v>福島県市町村総合事務組合（消防補償等特別会計）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19</v>
      </c>
      <c r="BX41" s="597"/>
      <c r="BY41" s="598" t="str">
        <f>IF('各会計、関係団体の財政状況及び健全化判断比率'!B75="","",'各会計、関係団体の財政状況及び健全化判断比率'!B75)</f>
        <v>福島県市町村総合事務組合（消防賞じゅつ金特別会計）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20</v>
      </c>
      <c r="BX42" s="597"/>
      <c r="BY42" s="598" t="str">
        <f>IF('各会計、関係団体の財政状況及び健全化判断比率'!B76="","",'各会計、関係団体の財政状況及び健全化判断比率'!B76)</f>
        <v>福島県市町村総合事務組合（非常勤職員公務災害補償特別会計）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21</v>
      </c>
      <c r="BX43" s="597"/>
      <c r="BY43" s="598" t="str">
        <f>IF('各会計、関係団体の財政状況及び健全化判断比率'!B77="","",'各会計、関係団体の財政状況及び健全化判断比率'!B77)</f>
        <v>福島県市町村総合事務組合（自治会館管理特別会計）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nTdQE8G8yLRfheh75i5l/GsasJpnGhT6Q/s434FnPAb/lLZQdLwqsdmi1SYeAWbODJKTPaXmNcTQguNdLx71eQ==" saltValue="HelnVSc6joI8RwMgEqwwV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539</v>
      </c>
      <c r="D34" s="1151"/>
      <c r="E34" s="1152"/>
      <c r="F34" s="32">
        <v>18.23</v>
      </c>
      <c r="G34" s="33">
        <v>17.37</v>
      </c>
      <c r="H34" s="33">
        <v>17.7</v>
      </c>
      <c r="I34" s="33">
        <v>16.899999999999999</v>
      </c>
      <c r="J34" s="34">
        <v>15.99</v>
      </c>
      <c r="K34" s="22"/>
      <c r="L34" s="22"/>
      <c r="M34" s="22"/>
      <c r="N34" s="22"/>
      <c r="O34" s="22"/>
      <c r="P34" s="22"/>
    </row>
    <row r="35" spans="1:16" ht="39" customHeight="1" x14ac:dyDescent="0.15">
      <c r="A35" s="22"/>
      <c r="B35" s="35"/>
      <c r="C35" s="1145" t="s">
        <v>540</v>
      </c>
      <c r="D35" s="1146"/>
      <c r="E35" s="1147"/>
      <c r="F35" s="36">
        <v>9.76</v>
      </c>
      <c r="G35" s="37">
        <v>12.18</v>
      </c>
      <c r="H35" s="37">
        <v>9.99</v>
      </c>
      <c r="I35" s="37">
        <v>8.74</v>
      </c>
      <c r="J35" s="38">
        <v>6.22</v>
      </c>
      <c r="K35" s="22"/>
      <c r="L35" s="22"/>
      <c r="M35" s="22"/>
      <c r="N35" s="22"/>
      <c r="O35" s="22"/>
      <c r="P35" s="22"/>
    </row>
    <row r="36" spans="1:16" ht="39" customHeight="1" x14ac:dyDescent="0.15">
      <c r="A36" s="22"/>
      <c r="B36" s="35"/>
      <c r="C36" s="1145" t="s">
        <v>541</v>
      </c>
      <c r="D36" s="1146"/>
      <c r="E36" s="1147"/>
      <c r="F36" s="36">
        <v>2.97</v>
      </c>
      <c r="G36" s="37">
        <v>2.21</v>
      </c>
      <c r="H36" s="37">
        <v>2.2000000000000002</v>
      </c>
      <c r="I36" s="37">
        <v>1.82</v>
      </c>
      <c r="J36" s="38">
        <v>2.0099999999999998</v>
      </c>
      <c r="K36" s="22"/>
      <c r="L36" s="22"/>
      <c r="M36" s="22"/>
      <c r="N36" s="22"/>
      <c r="O36" s="22"/>
      <c r="P36" s="22"/>
    </row>
    <row r="37" spans="1:16" ht="39" customHeight="1" x14ac:dyDescent="0.15">
      <c r="A37" s="22"/>
      <c r="B37" s="35"/>
      <c r="C37" s="1145" t="s">
        <v>542</v>
      </c>
      <c r="D37" s="1146"/>
      <c r="E37" s="1147"/>
      <c r="F37" s="36">
        <v>3.96</v>
      </c>
      <c r="G37" s="37">
        <v>3.15</v>
      </c>
      <c r="H37" s="37">
        <v>2.52</v>
      </c>
      <c r="I37" s="37">
        <v>1.8</v>
      </c>
      <c r="J37" s="38">
        <v>1.72</v>
      </c>
      <c r="K37" s="22"/>
      <c r="L37" s="22"/>
      <c r="M37" s="22"/>
      <c r="N37" s="22"/>
      <c r="O37" s="22"/>
      <c r="P37" s="22"/>
    </row>
    <row r="38" spans="1:16" ht="39" customHeight="1" x14ac:dyDescent="0.15">
      <c r="A38" s="22"/>
      <c r="B38" s="35"/>
      <c r="C38" s="1145" t="s">
        <v>543</v>
      </c>
      <c r="D38" s="1146"/>
      <c r="E38" s="1147"/>
      <c r="F38" s="36">
        <v>0.56999999999999995</v>
      </c>
      <c r="G38" s="37">
        <v>0</v>
      </c>
      <c r="H38" s="37">
        <v>0.78</v>
      </c>
      <c r="I38" s="37">
        <v>0.78</v>
      </c>
      <c r="J38" s="38">
        <v>0.76</v>
      </c>
      <c r="K38" s="22"/>
      <c r="L38" s="22"/>
      <c r="M38" s="22"/>
      <c r="N38" s="22"/>
      <c r="O38" s="22"/>
      <c r="P38" s="22"/>
    </row>
    <row r="39" spans="1:16" ht="39" customHeight="1" x14ac:dyDescent="0.15">
      <c r="A39" s="22"/>
      <c r="B39" s="35"/>
      <c r="C39" s="1145" t="s">
        <v>544</v>
      </c>
      <c r="D39" s="1146"/>
      <c r="E39" s="1147"/>
      <c r="F39" s="36">
        <v>1.1200000000000001</v>
      </c>
      <c r="G39" s="37">
        <v>0.93</v>
      </c>
      <c r="H39" s="37">
        <v>0.88</v>
      </c>
      <c r="I39" s="37">
        <v>0.77</v>
      </c>
      <c r="J39" s="38">
        <v>0.69</v>
      </c>
      <c r="K39" s="22"/>
      <c r="L39" s="22"/>
      <c r="M39" s="22"/>
      <c r="N39" s="22"/>
      <c r="O39" s="22"/>
      <c r="P39" s="22"/>
    </row>
    <row r="40" spans="1:16" ht="39" customHeight="1" x14ac:dyDescent="0.15">
      <c r="A40" s="22"/>
      <c r="B40" s="35"/>
      <c r="C40" s="1145" t="s">
        <v>545</v>
      </c>
      <c r="D40" s="1146"/>
      <c r="E40" s="1147"/>
      <c r="F40" s="36">
        <v>0</v>
      </c>
      <c r="G40" s="37">
        <v>0.96</v>
      </c>
      <c r="H40" s="37">
        <v>0</v>
      </c>
      <c r="I40" s="37">
        <v>0</v>
      </c>
      <c r="J40" s="38">
        <v>0.38</v>
      </c>
      <c r="K40" s="22"/>
      <c r="L40" s="22"/>
      <c r="M40" s="22"/>
      <c r="N40" s="22"/>
      <c r="O40" s="22"/>
      <c r="P40" s="22"/>
    </row>
    <row r="41" spans="1:16" ht="39" customHeight="1" x14ac:dyDescent="0.15">
      <c r="A41" s="22"/>
      <c r="B41" s="35"/>
      <c r="C41" s="1145" t="s">
        <v>546</v>
      </c>
      <c r="D41" s="1146"/>
      <c r="E41" s="1147"/>
      <c r="F41" s="36">
        <v>0.01</v>
      </c>
      <c r="G41" s="37">
        <v>0.02</v>
      </c>
      <c r="H41" s="37">
        <v>0</v>
      </c>
      <c r="I41" s="37">
        <v>0</v>
      </c>
      <c r="J41" s="38">
        <v>0.01</v>
      </c>
      <c r="K41" s="22"/>
      <c r="L41" s="22"/>
      <c r="M41" s="22"/>
      <c r="N41" s="22"/>
      <c r="O41" s="22"/>
      <c r="P41" s="22"/>
    </row>
    <row r="42" spans="1:16" ht="39" customHeight="1" x14ac:dyDescent="0.15">
      <c r="A42" s="22"/>
      <c r="B42" s="39"/>
      <c r="C42" s="1145" t="s">
        <v>547</v>
      </c>
      <c r="D42" s="1146"/>
      <c r="E42" s="1147"/>
      <c r="F42" s="36" t="s">
        <v>492</v>
      </c>
      <c r="G42" s="37" t="s">
        <v>492</v>
      </c>
      <c r="H42" s="37" t="s">
        <v>492</v>
      </c>
      <c r="I42" s="37" t="s">
        <v>492</v>
      </c>
      <c r="J42" s="38" t="s">
        <v>492</v>
      </c>
      <c r="K42" s="22"/>
      <c r="L42" s="22"/>
      <c r="M42" s="22"/>
      <c r="N42" s="22"/>
      <c r="O42" s="22"/>
      <c r="P42" s="22"/>
    </row>
    <row r="43" spans="1:16" ht="39" customHeight="1" thickBot="1" x14ac:dyDescent="0.2">
      <c r="A43" s="22"/>
      <c r="B43" s="40"/>
      <c r="C43" s="1148" t="s">
        <v>548</v>
      </c>
      <c r="D43" s="1149"/>
      <c r="E43" s="1150"/>
      <c r="F43" s="41">
        <v>0.15</v>
      </c>
      <c r="G43" s="42">
        <v>0.13</v>
      </c>
      <c r="H43" s="42">
        <v>0.11</v>
      </c>
      <c r="I43" s="42">
        <v>0.01</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u3n+N6Pp4UXyjdIhIUHi4ZPykoDt8qMTeaxMoKUteKUGdTwjf7e603aM8KiU3/4rs0NobfkWCT9x66a4hzYUA==" saltValue="kQITOBqzFVI42PoKHV7N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election activeCell="O45" sqref="O45:O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3178</v>
      </c>
      <c r="L45" s="60">
        <v>3215</v>
      </c>
      <c r="M45" s="60">
        <v>3314</v>
      </c>
      <c r="N45" s="60">
        <v>3294</v>
      </c>
      <c r="O45" s="61">
        <v>3461</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492</v>
      </c>
      <c r="L46" s="64" t="s">
        <v>492</v>
      </c>
      <c r="M46" s="64" t="s">
        <v>492</v>
      </c>
      <c r="N46" s="64" t="s">
        <v>492</v>
      </c>
      <c r="O46" s="65" t="s">
        <v>492</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492</v>
      </c>
      <c r="L47" s="64" t="s">
        <v>492</v>
      </c>
      <c r="M47" s="64" t="s">
        <v>492</v>
      </c>
      <c r="N47" s="64" t="s">
        <v>492</v>
      </c>
      <c r="O47" s="65" t="s">
        <v>492</v>
      </c>
      <c r="P47" s="48"/>
      <c r="Q47" s="48"/>
      <c r="R47" s="48"/>
      <c r="S47" s="48"/>
      <c r="T47" s="48"/>
      <c r="U47" s="48"/>
    </row>
    <row r="48" spans="1:21" ht="30.75" customHeight="1" x14ac:dyDescent="0.15">
      <c r="A48" s="48"/>
      <c r="B48" s="1155"/>
      <c r="C48" s="1156"/>
      <c r="D48" s="62"/>
      <c r="E48" s="1161" t="s">
        <v>13</v>
      </c>
      <c r="F48" s="1161"/>
      <c r="G48" s="1161"/>
      <c r="H48" s="1161"/>
      <c r="I48" s="1161"/>
      <c r="J48" s="1162"/>
      <c r="K48" s="63">
        <v>623</v>
      </c>
      <c r="L48" s="64">
        <v>615</v>
      </c>
      <c r="M48" s="64">
        <v>632</v>
      </c>
      <c r="N48" s="64">
        <v>594</v>
      </c>
      <c r="O48" s="65">
        <v>569</v>
      </c>
      <c r="P48" s="48"/>
      <c r="Q48" s="48"/>
      <c r="R48" s="48"/>
      <c r="S48" s="48"/>
      <c r="T48" s="48"/>
      <c r="U48" s="48"/>
    </row>
    <row r="49" spans="1:21" ht="30.75" customHeight="1" x14ac:dyDescent="0.15">
      <c r="A49" s="48"/>
      <c r="B49" s="1155"/>
      <c r="C49" s="1156"/>
      <c r="D49" s="62"/>
      <c r="E49" s="1161" t="s">
        <v>14</v>
      </c>
      <c r="F49" s="1161"/>
      <c r="G49" s="1161"/>
      <c r="H49" s="1161"/>
      <c r="I49" s="1161"/>
      <c r="J49" s="1162"/>
      <c r="K49" s="63">
        <v>116</v>
      </c>
      <c r="L49" s="64">
        <v>109</v>
      </c>
      <c r="M49" s="64">
        <v>113</v>
      </c>
      <c r="N49" s="64">
        <v>107</v>
      </c>
      <c r="O49" s="65">
        <v>101</v>
      </c>
      <c r="P49" s="48"/>
      <c r="Q49" s="48"/>
      <c r="R49" s="48"/>
      <c r="S49" s="48"/>
      <c r="T49" s="48"/>
      <c r="U49" s="48"/>
    </row>
    <row r="50" spans="1:21" ht="30.75" customHeight="1" x14ac:dyDescent="0.15">
      <c r="A50" s="48"/>
      <c r="B50" s="1155"/>
      <c r="C50" s="1156"/>
      <c r="D50" s="62"/>
      <c r="E50" s="1161" t="s">
        <v>15</v>
      </c>
      <c r="F50" s="1161"/>
      <c r="G50" s="1161"/>
      <c r="H50" s="1161"/>
      <c r="I50" s="1161"/>
      <c r="J50" s="1162"/>
      <c r="K50" s="63">
        <v>191</v>
      </c>
      <c r="L50" s="64">
        <v>158</v>
      </c>
      <c r="M50" s="64">
        <v>132</v>
      </c>
      <c r="N50" s="64">
        <v>105</v>
      </c>
      <c r="O50" s="65">
        <v>79</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1</v>
      </c>
      <c r="N51" s="64">
        <v>1</v>
      </c>
      <c r="O51" s="65" t="s">
        <v>492</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2887</v>
      </c>
      <c r="L52" s="64">
        <v>2845</v>
      </c>
      <c r="M52" s="64">
        <v>2829</v>
      </c>
      <c r="N52" s="64">
        <v>2762</v>
      </c>
      <c r="O52" s="65">
        <v>2843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1221</v>
      </c>
      <c r="L53" s="69">
        <v>1252</v>
      </c>
      <c r="M53" s="69">
        <v>1363</v>
      </c>
      <c r="N53" s="69">
        <v>1339</v>
      </c>
      <c r="O53" s="70">
        <v>1367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fmXU63yl/NbD9tstDmka8xqmBncC+SWU1j0YkFB+DQSFx9iiMBJEp0758FXsBINkvsz2Qe8gb03LOSA61dlJQ==" saltValue="8buJukvduAMsut+1mOj1w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M50" sqref="M50:M5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84" t="s">
        <v>30</v>
      </c>
      <c r="C41" s="1185"/>
      <c r="D41" s="105"/>
      <c r="E41" s="1190" t="s">
        <v>31</v>
      </c>
      <c r="F41" s="1190"/>
      <c r="G41" s="1190"/>
      <c r="H41" s="1191"/>
      <c r="I41" s="343">
        <v>32943</v>
      </c>
      <c r="J41" s="344">
        <v>33589</v>
      </c>
      <c r="K41" s="344">
        <v>32800</v>
      </c>
      <c r="L41" s="344">
        <v>31823</v>
      </c>
      <c r="M41" s="345">
        <v>29913</v>
      </c>
    </row>
    <row r="42" spans="2:13" ht="27.75" customHeight="1" x14ac:dyDescent="0.15">
      <c r="B42" s="1186"/>
      <c r="C42" s="1187"/>
      <c r="D42" s="106"/>
      <c r="E42" s="1192" t="s">
        <v>32</v>
      </c>
      <c r="F42" s="1192"/>
      <c r="G42" s="1192"/>
      <c r="H42" s="1193"/>
      <c r="I42" s="346">
        <v>540</v>
      </c>
      <c r="J42" s="347">
        <v>410</v>
      </c>
      <c r="K42" s="347">
        <v>300</v>
      </c>
      <c r="L42" s="347">
        <v>210</v>
      </c>
      <c r="M42" s="348">
        <v>143</v>
      </c>
    </row>
    <row r="43" spans="2:13" ht="27.75" customHeight="1" x14ac:dyDescent="0.15">
      <c r="B43" s="1186"/>
      <c r="C43" s="1187"/>
      <c r="D43" s="106"/>
      <c r="E43" s="1192" t="s">
        <v>33</v>
      </c>
      <c r="F43" s="1192"/>
      <c r="G43" s="1192"/>
      <c r="H43" s="1193"/>
      <c r="I43" s="346">
        <v>7239</v>
      </c>
      <c r="J43" s="347">
        <v>6465</v>
      </c>
      <c r="K43" s="347">
        <v>6455</v>
      </c>
      <c r="L43" s="347">
        <v>5973</v>
      </c>
      <c r="M43" s="348">
        <v>5618</v>
      </c>
    </row>
    <row r="44" spans="2:13" ht="27.75" customHeight="1" x14ac:dyDescent="0.15">
      <c r="B44" s="1186"/>
      <c r="C44" s="1187"/>
      <c r="D44" s="106"/>
      <c r="E44" s="1192" t="s">
        <v>34</v>
      </c>
      <c r="F44" s="1192"/>
      <c r="G44" s="1192"/>
      <c r="H44" s="1193"/>
      <c r="I44" s="346">
        <v>922</v>
      </c>
      <c r="J44" s="347">
        <v>834</v>
      </c>
      <c r="K44" s="347">
        <v>742</v>
      </c>
      <c r="L44" s="347">
        <v>719</v>
      </c>
      <c r="M44" s="348">
        <v>663</v>
      </c>
    </row>
    <row r="45" spans="2:13" ht="27.75" customHeight="1" x14ac:dyDescent="0.15">
      <c r="B45" s="1186"/>
      <c r="C45" s="1187"/>
      <c r="D45" s="106"/>
      <c r="E45" s="1192" t="s">
        <v>35</v>
      </c>
      <c r="F45" s="1192"/>
      <c r="G45" s="1192"/>
      <c r="H45" s="1193"/>
      <c r="I45" s="346">
        <v>3289</v>
      </c>
      <c r="J45" s="347">
        <v>3193</v>
      </c>
      <c r="K45" s="347">
        <v>3148</v>
      </c>
      <c r="L45" s="347">
        <v>3103</v>
      </c>
      <c r="M45" s="348">
        <v>3200</v>
      </c>
    </row>
    <row r="46" spans="2:13" ht="27.75" customHeight="1" x14ac:dyDescent="0.15">
      <c r="B46" s="1186"/>
      <c r="C46" s="1187"/>
      <c r="D46" s="107"/>
      <c r="E46" s="1192" t="s">
        <v>36</v>
      </c>
      <c r="F46" s="1192"/>
      <c r="G46" s="1192"/>
      <c r="H46" s="1193"/>
      <c r="I46" s="346" t="s">
        <v>492</v>
      </c>
      <c r="J46" s="347" t="s">
        <v>492</v>
      </c>
      <c r="K46" s="347" t="s">
        <v>492</v>
      </c>
      <c r="L46" s="347" t="s">
        <v>492</v>
      </c>
      <c r="M46" s="348" t="s">
        <v>492</v>
      </c>
    </row>
    <row r="47" spans="2:13" ht="27.75" customHeight="1" x14ac:dyDescent="0.15">
      <c r="B47" s="1186"/>
      <c r="C47" s="1187"/>
      <c r="D47" s="108"/>
      <c r="E47" s="1194" t="s">
        <v>37</v>
      </c>
      <c r="F47" s="1195"/>
      <c r="G47" s="1195"/>
      <c r="H47" s="1196"/>
      <c r="I47" s="346" t="s">
        <v>492</v>
      </c>
      <c r="J47" s="347" t="s">
        <v>492</v>
      </c>
      <c r="K47" s="347" t="s">
        <v>492</v>
      </c>
      <c r="L47" s="347" t="s">
        <v>492</v>
      </c>
      <c r="M47" s="348" t="s">
        <v>492</v>
      </c>
    </row>
    <row r="48" spans="2:13" ht="27.75" customHeight="1" x14ac:dyDescent="0.15">
      <c r="B48" s="1186"/>
      <c r="C48" s="1187"/>
      <c r="D48" s="106"/>
      <c r="E48" s="1192" t="s">
        <v>38</v>
      </c>
      <c r="F48" s="1192"/>
      <c r="G48" s="1192"/>
      <c r="H48" s="1193"/>
      <c r="I48" s="346" t="s">
        <v>492</v>
      </c>
      <c r="J48" s="347" t="s">
        <v>492</v>
      </c>
      <c r="K48" s="347" t="s">
        <v>492</v>
      </c>
      <c r="L48" s="347" t="s">
        <v>492</v>
      </c>
      <c r="M48" s="348" t="s">
        <v>492</v>
      </c>
    </row>
    <row r="49" spans="2:13" ht="27.75" customHeight="1" x14ac:dyDescent="0.15">
      <c r="B49" s="1188"/>
      <c r="C49" s="1189"/>
      <c r="D49" s="106"/>
      <c r="E49" s="1192" t="s">
        <v>39</v>
      </c>
      <c r="F49" s="1192"/>
      <c r="G49" s="1192"/>
      <c r="H49" s="1193"/>
      <c r="I49" s="346" t="s">
        <v>492</v>
      </c>
      <c r="J49" s="347" t="s">
        <v>492</v>
      </c>
      <c r="K49" s="347" t="s">
        <v>492</v>
      </c>
      <c r="L49" s="347" t="s">
        <v>492</v>
      </c>
      <c r="M49" s="348" t="s">
        <v>492</v>
      </c>
    </row>
    <row r="50" spans="2:13" ht="27.75" customHeight="1" x14ac:dyDescent="0.15">
      <c r="B50" s="1197" t="s">
        <v>40</v>
      </c>
      <c r="C50" s="1198"/>
      <c r="D50" s="109"/>
      <c r="E50" s="1192" t="s">
        <v>41</v>
      </c>
      <c r="F50" s="1192"/>
      <c r="G50" s="1192"/>
      <c r="H50" s="1193"/>
      <c r="I50" s="346">
        <v>7867</v>
      </c>
      <c r="J50" s="347">
        <v>9255</v>
      </c>
      <c r="K50" s="347">
        <v>9476</v>
      </c>
      <c r="L50" s="347">
        <v>9671</v>
      </c>
      <c r="M50" s="348">
        <v>9830</v>
      </c>
    </row>
    <row r="51" spans="2:13" ht="27.75" customHeight="1" x14ac:dyDescent="0.15">
      <c r="B51" s="1186"/>
      <c r="C51" s="1187"/>
      <c r="D51" s="106"/>
      <c r="E51" s="1192" t="s">
        <v>42</v>
      </c>
      <c r="F51" s="1192"/>
      <c r="G51" s="1192"/>
      <c r="H51" s="1193"/>
      <c r="I51" s="346">
        <v>508</v>
      </c>
      <c r="J51" s="347">
        <v>452</v>
      </c>
      <c r="K51" s="347">
        <v>420</v>
      </c>
      <c r="L51" s="347">
        <v>387</v>
      </c>
      <c r="M51" s="348">
        <v>356</v>
      </c>
    </row>
    <row r="52" spans="2:13" ht="27.75" customHeight="1" x14ac:dyDescent="0.15">
      <c r="B52" s="1188"/>
      <c r="C52" s="1189"/>
      <c r="D52" s="106"/>
      <c r="E52" s="1192" t="s">
        <v>43</v>
      </c>
      <c r="F52" s="1192"/>
      <c r="G52" s="1192"/>
      <c r="H52" s="1193"/>
      <c r="I52" s="346">
        <v>28456</v>
      </c>
      <c r="J52" s="347">
        <v>28083</v>
      </c>
      <c r="K52" s="347">
        <v>27665</v>
      </c>
      <c r="L52" s="347">
        <v>27095</v>
      </c>
      <c r="M52" s="348">
        <v>25380</v>
      </c>
    </row>
    <row r="53" spans="2:13" ht="27.75" customHeight="1" thickBot="1" x14ac:dyDescent="0.2">
      <c r="B53" s="1199" t="s">
        <v>19</v>
      </c>
      <c r="C53" s="1200"/>
      <c r="D53" s="110"/>
      <c r="E53" s="1201" t="s">
        <v>44</v>
      </c>
      <c r="F53" s="1201"/>
      <c r="G53" s="1201"/>
      <c r="H53" s="1202"/>
      <c r="I53" s="349">
        <v>8103</v>
      </c>
      <c r="J53" s="350">
        <v>6701</v>
      </c>
      <c r="K53" s="350">
        <v>5884</v>
      </c>
      <c r="L53" s="350">
        <v>4674</v>
      </c>
      <c r="M53" s="351">
        <v>3971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eL8JlnhhEDM/IbqXWC2RPBu9MhsAHA1grKNW0OYpkQxvQeG+TWFZ45Cu5SEbiXnzXoKH1ixTzglfIDLL7sWkwQ==" saltValue="FLkDP2jPUc8FjUm9e0uD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 zoomScale="50" zoomScaleNormal="5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352">
        <v>3364</v>
      </c>
      <c r="G55" s="352">
        <v>3515</v>
      </c>
      <c r="H55" s="353">
        <v>3517</v>
      </c>
    </row>
    <row r="56" spans="2:8" ht="52.5" customHeight="1" x14ac:dyDescent="0.15">
      <c r="B56" s="122"/>
      <c r="C56" s="1213" t="s">
        <v>47</v>
      </c>
      <c r="D56" s="1213"/>
      <c r="E56" s="1214"/>
      <c r="F56" s="354">
        <v>2075</v>
      </c>
      <c r="G56" s="354">
        <v>2076</v>
      </c>
      <c r="H56" s="355">
        <v>2028</v>
      </c>
    </row>
    <row r="57" spans="2:8" ht="53.25" customHeight="1" x14ac:dyDescent="0.15">
      <c r="B57" s="122"/>
      <c r="C57" s="1215" t="s">
        <v>48</v>
      </c>
      <c r="D57" s="1215"/>
      <c r="E57" s="1216"/>
      <c r="F57" s="356">
        <v>1899</v>
      </c>
      <c r="G57" s="356">
        <v>1766</v>
      </c>
      <c r="H57" s="357">
        <v>1845</v>
      </c>
    </row>
    <row r="58" spans="2:8" ht="45.75" customHeight="1" x14ac:dyDescent="0.15">
      <c r="B58" s="123"/>
      <c r="C58" s="1203" t="s">
        <v>554</v>
      </c>
      <c r="D58" s="1204"/>
      <c r="E58" s="1205"/>
      <c r="F58" s="358">
        <v>902</v>
      </c>
      <c r="G58" s="358">
        <v>902</v>
      </c>
      <c r="H58" s="359">
        <v>902</v>
      </c>
    </row>
    <row r="59" spans="2:8" ht="45.75" customHeight="1" x14ac:dyDescent="0.15">
      <c r="B59" s="123"/>
      <c r="C59" s="1203" t="s">
        <v>555</v>
      </c>
      <c r="D59" s="1204"/>
      <c r="E59" s="1205"/>
      <c r="F59" s="358">
        <v>483</v>
      </c>
      <c r="G59" s="358">
        <v>444</v>
      </c>
      <c r="H59" s="359">
        <v>520</v>
      </c>
    </row>
    <row r="60" spans="2:8" ht="45.75" customHeight="1" x14ac:dyDescent="0.15">
      <c r="B60" s="123"/>
      <c r="C60" s="1203" t="s">
        <v>556</v>
      </c>
      <c r="D60" s="1204"/>
      <c r="E60" s="1205"/>
      <c r="F60" s="358">
        <v>139</v>
      </c>
      <c r="G60" s="358">
        <v>139</v>
      </c>
      <c r="H60" s="359">
        <v>139</v>
      </c>
    </row>
    <row r="61" spans="2:8" ht="45.75" customHeight="1" x14ac:dyDescent="0.15">
      <c r="B61" s="123"/>
      <c r="C61" s="1203" t="s">
        <v>557</v>
      </c>
      <c r="D61" s="1204"/>
      <c r="E61" s="1205"/>
      <c r="F61" s="358">
        <v>112</v>
      </c>
      <c r="G61" s="358">
        <v>111</v>
      </c>
      <c r="H61" s="359">
        <v>99</v>
      </c>
    </row>
    <row r="62" spans="2:8" ht="45.75" customHeight="1" thickBot="1" x14ac:dyDescent="0.2">
      <c r="B62" s="124"/>
      <c r="C62" s="1206" t="s">
        <v>558</v>
      </c>
      <c r="D62" s="1207"/>
      <c r="E62" s="1208"/>
      <c r="F62" s="360">
        <v>47</v>
      </c>
      <c r="G62" s="360">
        <v>66</v>
      </c>
      <c r="H62" s="361">
        <v>79</v>
      </c>
    </row>
    <row r="63" spans="2:8" ht="52.5" customHeight="1" thickBot="1" x14ac:dyDescent="0.2">
      <c r="B63" s="125"/>
      <c r="C63" s="1209" t="s">
        <v>49</v>
      </c>
      <c r="D63" s="1209"/>
      <c r="E63" s="1210"/>
      <c r="F63" s="362">
        <v>7338</v>
      </c>
      <c r="G63" s="362">
        <v>7356</v>
      </c>
      <c r="H63" s="363">
        <v>7389</v>
      </c>
    </row>
    <row r="64" spans="2:8" x14ac:dyDescent="0.15"/>
  </sheetData>
  <sheetProtection algorithmName="SHA-512" hashValue="ocYNV0sVAw3PNMxo+P78M18jo1FS/7NuD+rpbFS4c7Ieutx67SNH5gRT52yZPKI9eTGChT+c+99KaRR1ROpxYw==" saltValue="RDjWO9vCKVAhqN3vTsME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77579</v>
      </c>
      <c r="E3" s="144"/>
      <c r="F3" s="145">
        <v>67009</v>
      </c>
      <c r="G3" s="146"/>
      <c r="H3" s="147"/>
    </row>
    <row r="4" spans="1:8" x14ac:dyDescent="0.15">
      <c r="A4" s="148"/>
      <c r="B4" s="149"/>
      <c r="C4" s="150"/>
      <c r="D4" s="151">
        <v>35771</v>
      </c>
      <c r="E4" s="152"/>
      <c r="F4" s="153">
        <v>43028</v>
      </c>
      <c r="G4" s="154"/>
      <c r="H4" s="155"/>
    </row>
    <row r="5" spans="1:8" x14ac:dyDescent="0.15">
      <c r="A5" s="136" t="s">
        <v>524</v>
      </c>
      <c r="B5" s="141"/>
      <c r="C5" s="142"/>
      <c r="D5" s="143">
        <v>97282</v>
      </c>
      <c r="E5" s="144"/>
      <c r="F5" s="145">
        <v>71871</v>
      </c>
      <c r="G5" s="146"/>
      <c r="H5" s="147"/>
    </row>
    <row r="6" spans="1:8" x14ac:dyDescent="0.15">
      <c r="A6" s="148"/>
      <c r="B6" s="149"/>
      <c r="C6" s="150"/>
      <c r="D6" s="151">
        <v>33458</v>
      </c>
      <c r="E6" s="152"/>
      <c r="F6" s="153">
        <v>38232</v>
      </c>
      <c r="G6" s="154"/>
      <c r="H6" s="155"/>
    </row>
    <row r="7" spans="1:8" x14ac:dyDescent="0.15">
      <c r="A7" s="136" t="s">
        <v>525</v>
      </c>
      <c r="B7" s="141"/>
      <c r="C7" s="142"/>
      <c r="D7" s="143">
        <v>62620</v>
      </c>
      <c r="E7" s="144"/>
      <c r="F7" s="145">
        <v>71807</v>
      </c>
      <c r="G7" s="146"/>
      <c r="H7" s="147"/>
    </row>
    <row r="8" spans="1:8" x14ac:dyDescent="0.15">
      <c r="A8" s="148"/>
      <c r="B8" s="149"/>
      <c r="C8" s="150"/>
      <c r="D8" s="151">
        <v>29237</v>
      </c>
      <c r="E8" s="152"/>
      <c r="F8" s="153">
        <v>37333</v>
      </c>
      <c r="G8" s="154"/>
      <c r="H8" s="155"/>
    </row>
    <row r="9" spans="1:8" x14ac:dyDescent="0.15">
      <c r="A9" s="136" t="s">
        <v>526</v>
      </c>
      <c r="B9" s="141"/>
      <c r="C9" s="142"/>
      <c r="D9" s="143">
        <v>79855</v>
      </c>
      <c r="E9" s="144"/>
      <c r="F9" s="145">
        <v>80821</v>
      </c>
      <c r="G9" s="146"/>
      <c r="H9" s="147"/>
    </row>
    <row r="10" spans="1:8" x14ac:dyDescent="0.15">
      <c r="A10" s="148"/>
      <c r="B10" s="149"/>
      <c r="C10" s="150"/>
      <c r="D10" s="151">
        <v>40922</v>
      </c>
      <c r="E10" s="152"/>
      <c r="F10" s="153">
        <v>49586</v>
      </c>
      <c r="G10" s="154"/>
      <c r="H10" s="155"/>
    </row>
    <row r="11" spans="1:8" x14ac:dyDescent="0.15">
      <c r="A11" s="136" t="s">
        <v>527</v>
      </c>
      <c r="B11" s="141"/>
      <c r="C11" s="142"/>
      <c r="D11" s="143">
        <v>52931</v>
      </c>
      <c r="E11" s="144"/>
      <c r="F11" s="145">
        <v>79840</v>
      </c>
      <c r="G11" s="146"/>
      <c r="H11" s="147"/>
    </row>
    <row r="12" spans="1:8" x14ac:dyDescent="0.15">
      <c r="A12" s="148"/>
      <c r="B12" s="149"/>
      <c r="C12" s="156"/>
      <c r="D12" s="151">
        <v>22443</v>
      </c>
      <c r="E12" s="152"/>
      <c r="F12" s="153">
        <v>45238</v>
      </c>
      <c r="G12" s="154"/>
      <c r="H12" s="155"/>
    </row>
    <row r="13" spans="1:8" x14ac:dyDescent="0.15">
      <c r="A13" s="136"/>
      <c r="B13" s="141"/>
      <c r="C13" s="157"/>
      <c r="D13" s="158">
        <v>74053</v>
      </c>
      <c r="E13" s="159"/>
      <c r="F13" s="160">
        <v>74270</v>
      </c>
      <c r="G13" s="161"/>
      <c r="H13" s="147"/>
    </row>
    <row r="14" spans="1:8" x14ac:dyDescent="0.15">
      <c r="A14" s="148"/>
      <c r="B14" s="149"/>
      <c r="C14" s="150"/>
      <c r="D14" s="151">
        <v>32366</v>
      </c>
      <c r="E14" s="152"/>
      <c r="F14" s="153">
        <v>42683</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9.76</v>
      </c>
      <c r="C19" s="162">
        <f>ROUND(VALUE(SUBSTITUTE(実質収支比率等に係る経年分析!G$48,"▲","-")),2)</f>
        <v>12.19</v>
      </c>
      <c r="D19" s="162">
        <f>ROUND(VALUE(SUBSTITUTE(実質収支比率等に係る経年分析!H$48,"▲","-")),2)</f>
        <v>10</v>
      </c>
      <c r="E19" s="162">
        <f>ROUND(VALUE(SUBSTITUTE(実質収支比率等に係る経年分析!I$48,"▲","-")),2)</f>
        <v>8.74</v>
      </c>
      <c r="F19" s="162">
        <f>ROUND(VALUE(SUBSTITUTE(実質収支比率等に係る経年分析!J$48,"▲","-")),2)</f>
        <v>6.23</v>
      </c>
    </row>
    <row r="20" spans="1:11" x14ac:dyDescent="0.15">
      <c r="A20" s="162" t="s">
        <v>53</v>
      </c>
      <c r="B20" s="162">
        <f>ROUND(VALUE(SUBSTITUTE(実質収支比率等に係る経年分析!F$47,"▲","-")),2)</f>
        <v>13.94</v>
      </c>
      <c r="C20" s="162">
        <f>ROUND(VALUE(SUBSTITUTE(実質収支比率等に係る経年分析!G$47,"▲","-")),2)</f>
        <v>18.37</v>
      </c>
      <c r="D20" s="162">
        <f>ROUND(VALUE(SUBSTITUTE(実質収支比率等に係る経年分析!H$47,"▲","-")),2)</f>
        <v>19.920000000000002</v>
      </c>
      <c r="E20" s="162">
        <f>ROUND(VALUE(SUBSTITUTE(実質収支比率等に係る経年分析!I$47,"▲","-")),2)</f>
        <v>20.62</v>
      </c>
      <c r="F20" s="162">
        <f>ROUND(VALUE(SUBSTITUTE(実質収支比率等に係る経年分析!J$47,"▲","-")),2)</f>
        <v>20.149999999999999</v>
      </c>
    </row>
    <row r="21" spans="1:11" x14ac:dyDescent="0.15">
      <c r="A21" s="162" t="s">
        <v>54</v>
      </c>
      <c r="B21" s="162">
        <f>IF(ISNUMBER(VALUE(SUBSTITUTE(実質収支比率等に係る経年分析!F$49,"▲","-"))),ROUND(VALUE(SUBSTITUTE(実質収支比率等に係る経年分析!F$49,"▲","-")),2),NA())</f>
        <v>-2.4700000000000002</v>
      </c>
      <c r="C21" s="162">
        <f>IF(ISNUMBER(VALUE(SUBSTITUTE(実質収支比率等に係る経年分析!G$49,"▲","-"))),ROUND(VALUE(SUBSTITUTE(実質収支比率等に係る経年分析!G$49,"▲","-")),2),NA())</f>
        <v>7.59</v>
      </c>
      <c r="D21" s="162">
        <f>IF(ISNUMBER(VALUE(SUBSTITUTE(実質収支比率等に係る経年分析!H$49,"▲","-"))),ROUND(VALUE(SUBSTITUTE(実質収支比率等に係る経年分析!H$49,"▲","-")),2),NA())</f>
        <v>-1.74</v>
      </c>
      <c r="E21" s="162">
        <f>IF(ISNUMBER(VALUE(SUBSTITUTE(実質収支比率等に係る経年分析!I$49,"▲","-"))),ROUND(VALUE(SUBSTITUTE(実質収支比率等に係る経年分析!I$49,"▲","-")),2),NA())</f>
        <v>-0.27</v>
      </c>
      <c r="F21" s="162">
        <f>IF(ISNUMBER(VALUE(SUBSTITUTE(実質収支比率等に係る経年分析!J$49,"▲","-"))),ROUND(VALUE(SUBSTITUTE(実質収支比率等に係る経年分析!J$49,"▲","-")),2),NA())</f>
        <v>-2.2599999999999998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15">
      <c r="A30" s="163" t="str">
        <f>IF(連結実質赤字比率に係る赤字・黒字の構成分析!C$40="",NA(),連結実質赤字比率に係る赤字・黒字の構成分析!C$40)</f>
        <v>宅地造成事業会計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0.96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0.38</v>
      </c>
    </row>
    <row r="31" spans="1:11" x14ac:dyDescent="0.15">
      <c r="A31" s="163" t="str">
        <f>IF(連結実質赤字比率に係る赤字・黒字の構成分析!C$39="",NA(),連結実質赤字比率に係る赤字・黒字の構成分析!C$39)</f>
        <v>国民健康保険特別会計（事業勘定）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1.1200000000000001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0.93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0.88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0.77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0.69</v>
      </c>
    </row>
    <row r="32" spans="1:11" x14ac:dyDescent="0.15">
      <c r="A32" s="163" t="str">
        <f>IF(連結実質赤字比率に係る赤字・黒字の構成分析!C$38="",NA(),連結実質赤字比率に係る赤字・黒字の構成分析!C$38)</f>
        <v>工業団地造成事業会計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0.56999999999999995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0.78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0.76</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3.96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3.15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2.52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1.72</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2.97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2.21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2.2000000000000002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1.82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2.0099999999999998</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9.76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12.18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9.99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8.74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6.22</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18.23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17.37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17.7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16.899999999999999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15.99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2887</v>
      </c>
      <c r="E42" s="164"/>
      <c r="F42" s="164"/>
      <c r="G42" s="164">
        <f>'実質公債費比率（分子）の構造'!L$52</f>
        <v>2845</v>
      </c>
      <c r="H42" s="164"/>
      <c r="I42" s="164"/>
      <c r="J42" s="164">
        <f>'実質公債費比率（分子）の構造'!M$52</f>
        <v>2829</v>
      </c>
      <c r="K42" s="164"/>
      <c r="L42" s="164"/>
      <c r="M42" s="164">
        <f>'実質公債費比率（分子）の構造'!N$52</f>
        <v>2762</v>
      </c>
      <c r="N42" s="164"/>
      <c r="O42" s="164"/>
      <c r="P42" s="164">
        <f>'実質公債費比率（分子）の構造'!O$52</f>
        <v>2843</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1</v>
      </c>
      <c r="I43" s="164"/>
      <c r="J43" s="164"/>
      <c r="K43" s="164">
        <f>'実質公債費比率（分子）の構造'!N$51</f>
        <v>1</v>
      </c>
      <c r="L43" s="164"/>
      <c r="M43" s="164"/>
      <c r="N43" s="164" t="str">
        <f>'実質公債費比率（分子）の構造'!O$51</f>
        <v>-</v>
      </c>
      <c r="O43" s="164"/>
      <c r="P43" s="164"/>
    </row>
    <row r="44" spans="1:16" x14ac:dyDescent="0.15">
      <c r="A44" s="164" t="s">
        <v>62</v>
      </c>
      <c r="B44" s="164">
        <f>'実質公債費比率（分子）の構造'!K$50</f>
        <v>191</v>
      </c>
      <c r="C44" s="164"/>
      <c r="D44" s="164"/>
      <c r="E44" s="164">
        <f>'実質公債費比率（分子）の構造'!L$50</f>
        <v>158</v>
      </c>
      <c r="F44" s="164"/>
      <c r="G44" s="164"/>
      <c r="H44" s="164">
        <f>'実質公債費比率（分子）の構造'!M$50</f>
        <v>132</v>
      </c>
      <c r="I44" s="164"/>
      <c r="J44" s="164"/>
      <c r="K44" s="164">
        <f>'実質公債費比率（分子）の構造'!N$50</f>
        <v>105</v>
      </c>
      <c r="L44" s="164"/>
      <c r="M44" s="164"/>
      <c r="N44" s="164">
        <f>'実質公債費比率（分子）の構造'!O$50</f>
        <v>79</v>
      </c>
      <c r="O44" s="164"/>
      <c r="P44" s="164"/>
    </row>
    <row r="45" spans="1:16" x14ac:dyDescent="0.15">
      <c r="A45" s="164" t="s">
        <v>63</v>
      </c>
      <c r="B45" s="164">
        <f>'実質公債費比率（分子）の構造'!K$49</f>
        <v>116</v>
      </c>
      <c r="C45" s="164"/>
      <c r="D45" s="164"/>
      <c r="E45" s="164">
        <f>'実質公債費比率（分子）の構造'!L$49</f>
        <v>109</v>
      </c>
      <c r="F45" s="164"/>
      <c r="G45" s="164"/>
      <c r="H45" s="164">
        <f>'実質公債費比率（分子）の構造'!M$49</f>
        <v>113</v>
      </c>
      <c r="I45" s="164"/>
      <c r="J45" s="164"/>
      <c r="K45" s="164">
        <f>'実質公債費比率（分子）の構造'!N$49</f>
        <v>107</v>
      </c>
      <c r="L45" s="164"/>
      <c r="M45" s="164"/>
      <c r="N45" s="164">
        <f>'実質公債費比率（分子）の構造'!O$49</f>
        <v>101</v>
      </c>
      <c r="O45" s="164"/>
      <c r="P45" s="164"/>
    </row>
    <row r="46" spans="1:16" x14ac:dyDescent="0.15">
      <c r="A46" s="164" t="s">
        <v>64</v>
      </c>
      <c r="B46" s="164">
        <f>'実質公債費比率（分子）の構造'!K$48</f>
        <v>623</v>
      </c>
      <c r="C46" s="164"/>
      <c r="D46" s="164"/>
      <c r="E46" s="164">
        <f>'実質公債費比率（分子）の構造'!L$48</f>
        <v>615</v>
      </c>
      <c r="F46" s="164"/>
      <c r="G46" s="164"/>
      <c r="H46" s="164">
        <f>'実質公債費比率（分子）の構造'!M$48</f>
        <v>632</v>
      </c>
      <c r="I46" s="164"/>
      <c r="J46" s="164"/>
      <c r="K46" s="164">
        <f>'実質公債費比率（分子）の構造'!N$48</f>
        <v>594</v>
      </c>
      <c r="L46" s="164"/>
      <c r="M46" s="164"/>
      <c r="N46" s="164">
        <f>'実質公債費比率（分子）の構造'!O$48</f>
        <v>569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3178</v>
      </c>
      <c r="C49" s="164"/>
      <c r="D49" s="164"/>
      <c r="E49" s="164">
        <f>'実質公債費比率（分子）の構造'!L$45</f>
        <v>3215</v>
      </c>
      <c r="F49" s="164"/>
      <c r="G49" s="164"/>
      <c r="H49" s="164">
        <f>'実質公債費比率（分子）の構造'!M$45</f>
        <v>3314</v>
      </c>
      <c r="I49" s="164"/>
      <c r="J49" s="164"/>
      <c r="K49" s="164">
        <f>'実質公債費比率（分子）の構造'!N$45</f>
        <v>3294</v>
      </c>
      <c r="L49" s="164"/>
      <c r="M49" s="164"/>
      <c r="N49" s="164">
        <f>'実質公債費比率（分子）の構造'!O$45</f>
        <v>3461</v>
      </c>
      <c r="O49" s="164"/>
      <c r="P49" s="164"/>
    </row>
    <row r="50" spans="1:16" x14ac:dyDescent="0.15">
      <c r="A50" s="164" t="s">
        <v>67</v>
      </c>
      <c r="B50" s="164" t="e">
        <f>NA()</f>
        <v>#N/A</v>
      </c>
      <c r="C50" s="164">
        <f>IF(ISNUMBER('実質公債費比率（分子）の構造'!K$53),'実質公債費比率（分子）の構造'!K$53,NA())</f>
        <v>1221</v>
      </c>
      <c r="D50" s="164" t="e">
        <f>NA()</f>
        <v>#N/A</v>
      </c>
      <c r="E50" s="164" t="e">
        <f>NA()</f>
        <v>#N/A</v>
      </c>
      <c r="F50" s="164">
        <f>IF(ISNUMBER('実質公債費比率（分子）の構造'!L$53),'実質公債費比率（分子）の構造'!L$53,NA())</f>
        <v>1252</v>
      </c>
      <c r="G50" s="164" t="e">
        <f>NA()</f>
        <v>#N/A</v>
      </c>
      <c r="H50" s="164" t="e">
        <f>NA()</f>
        <v>#N/A</v>
      </c>
      <c r="I50" s="164">
        <f>IF(ISNUMBER('実質公債費比率（分子）の構造'!M$53),'実質公債費比率（分子）の構造'!M$53,NA())</f>
        <v>1363</v>
      </c>
      <c r="J50" s="164" t="e">
        <f>NA()</f>
        <v>#N/A</v>
      </c>
      <c r="K50" s="164" t="e">
        <f>NA()</f>
        <v>#N/A</v>
      </c>
      <c r="L50" s="164">
        <f>IF(ISNUMBER('実質公債費比率（分子）の構造'!N$53),'実質公債費比率（分子）の構造'!N$53,NA())</f>
        <v>1339</v>
      </c>
      <c r="M50" s="164" t="e">
        <f>NA()</f>
        <v>#N/A</v>
      </c>
      <c r="N50" s="164" t="e">
        <f>NA()</f>
        <v>#N/A</v>
      </c>
      <c r="O50" s="164">
        <f>IF(ISNUMBER('実質公債費比率（分子）の構造'!O$53),'実質公債費比率（分子）の構造'!O$53,NA())</f>
        <v>1367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28456</v>
      </c>
      <c r="E56" s="163"/>
      <c r="F56" s="163"/>
      <c r="G56" s="163">
        <f>'将来負担比率（分子）の構造'!J$52</f>
        <v>28083</v>
      </c>
      <c r="H56" s="163"/>
      <c r="I56" s="163"/>
      <c r="J56" s="163">
        <f>'将来負担比率（分子）の構造'!K$52</f>
        <v>27665</v>
      </c>
      <c r="K56" s="163"/>
      <c r="L56" s="163"/>
      <c r="M56" s="163">
        <f>'将来負担比率（分子）の構造'!L$52</f>
        <v>27095</v>
      </c>
      <c r="N56" s="163"/>
      <c r="O56" s="163"/>
      <c r="P56" s="163">
        <f>'将来負担比率（分子）の構造'!M$52</f>
        <v>25380</v>
      </c>
    </row>
    <row r="57" spans="1:16" x14ac:dyDescent="0.15">
      <c r="A57" s="163" t="s">
        <v>42</v>
      </c>
      <c r="B57" s="163"/>
      <c r="C57" s="163"/>
      <c r="D57" s="163">
        <f>'将来負担比率（分子）の構造'!I$51</f>
        <v>508</v>
      </c>
      <c r="E57" s="163"/>
      <c r="F57" s="163"/>
      <c r="G57" s="163">
        <f>'将来負担比率（分子）の構造'!J$51</f>
        <v>452</v>
      </c>
      <c r="H57" s="163"/>
      <c r="I57" s="163"/>
      <c r="J57" s="163">
        <f>'将来負担比率（分子）の構造'!K$51</f>
        <v>420</v>
      </c>
      <c r="K57" s="163"/>
      <c r="L57" s="163"/>
      <c r="M57" s="163">
        <f>'将来負担比率（分子）の構造'!L$51</f>
        <v>387</v>
      </c>
      <c r="N57" s="163"/>
      <c r="O57" s="163"/>
      <c r="P57" s="163">
        <f>'将来負担比率（分子）の構造'!M$51</f>
        <v>356</v>
      </c>
    </row>
    <row r="58" spans="1:16" x14ac:dyDescent="0.15">
      <c r="A58" s="163" t="s">
        <v>41</v>
      </c>
      <c r="B58" s="163"/>
      <c r="C58" s="163"/>
      <c r="D58" s="163">
        <f>'将来負担比率（分子）の構造'!I$50</f>
        <v>7867</v>
      </c>
      <c r="E58" s="163"/>
      <c r="F58" s="163"/>
      <c r="G58" s="163">
        <f>'将来負担比率（分子）の構造'!J$50</f>
        <v>9255</v>
      </c>
      <c r="H58" s="163"/>
      <c r="I58" s="163"/>
      <c r="J58" s="163">
        <f>'将来負担比率（分子）の構造'!K$50</f>
        <v>9476</v>
      </c>
      <c r="K58" s="163"/>
      <c r="L58" s="163"/>
      <c r="M58" s="163">
        <f>'将来負担比率（分子）の構造'!L$50</f>
        <v>9671</v>
      </c>
      <c r="N58" s="163"/>
      <c r="O58" s="163"/>
      <c r="P58" s="163">
        <f>'将来負担比率（分子）の構造'!M$50</f>
        <v>9830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3289</v>
      </c>
      <c r="C62" s="163"/>
      <c r="D62" s="163"/>
      <c r="E62" s="163">
        <f>'将来負担比率（分子）の構造'!J$45</f>
        <v>3193</v>
      </c>
      <c r="F62" s="163"/>
      <c r="G62" s="163"/>
      <c r="H62" s="163">
        <f>'将来負担比率（分子）の構造'!K$45</f>
        <v>3148</v>
      </c>
      <c r="I62" s="163"/>
      <c r="J62" s="163"/>
      <c r="K62" s="163">
        <f>'将来負担比率（分子）の構造'!L$45</f>
        <v>3103</v>
      </c>
      <c r="L62" s="163"/>
      <c r="M62" s="163"/>
      <c r="N62" s="163">
        <f>'将来負担比率（分子）の構造'!M$45</f>
        <v>3200</v>
      </c>
      <c r="O62" s="163"/>
      <c r="P62" s="163"/>
    </row>
    <row r="63" spans="1:16" x14ac:dyDescent="0.15">
      <c r="A63" s="163" t="s">
        <v>34</v>
      </c>
      <c r="B63" s="163">
        <f>'将来負担比率（分子）の構造'!I$44</f>
        <v>922</v>
      </c>
      <c r="C63" s="163"/>
      <c r="D63" s="163"/>
      <c r="E63" s="163">
        <f>'将来負担比率（分子）の構造'!J$44</f>
        <v>834</v>
      </c>
      <c r="F63" s="163"/>
      <c r="G63" s="163"/>
      <c r="H63" s="163">
        <f>'将来負担比率（分子）の構造'!K$44</f>
        <v>742</v>
      </c>
      <c r="I63" s="163"/>
      <c r="J63" s="163"/>
      <c r="K63" s="163">
        <f>'将来負担比率（分子）の構造'!L$44</f>
        <v>719</v>
      </c>
      <c r="L63" s="163"/>
      <c r="M63" s="163"/>
      <c r="N63" s="163">
        <f>'将来負担比率（分子）の構造'!M$44</f>
        <v>663</v>
      </c>
      <c r="O63" s="163"/>
      <c r="P63" s="163"/>
    </row>
    <row r="64" spans="1:16" x14ac:dyDescent="0.15">
      <c r="A64" s="163" t="s">
        <v>33</v>
      </c>
      <c r="B64" s="163">
        <f>'将来負担比率（分子）の構造'!I$43</f>
        <v>7239</v>
      </c>
      <c r="C64" s="163"/>
      <c r="D64" s="163"/>
      <c r="E64" s="163">
        <f>'将来負担比率（分子）の構造'!J$43</f>
        <v>6465</v>
      </c>
      <c r="F64" s="163"/>
      <c r="G64" s="163"/>
      <c r="H64" s="163">
        <f>'将来負担比率（分子）の構造'!K$43</f>
        <v>6455</v>
      </c>
      <c r="I64" s="163"/>
      <c r="J64" s="163"/>
      <c r="K64" s="163">
        <f>'将来負担比率（分子）の構造'!L$43</f>
        <v>5973</v>
      </c>
      <c r="L64" s="163"/>
      <c r="M64" s="163"/>
      <c r="N64" s="163">
        <f>'将来負担比率（分子）の構造'!M$43</f>
        <v>5618</v>
      </c>
      <c r="O64" s="163"/>
      <c r="P64" s="163"/>
    </row>
    <row r="65" spans="1:16" x14ac:dyDescent="0.15">
      <c r="A65" s="163" t="s">
        <v>32</v>
      </c>
      <c r="B65" s="163">
        <f>'将来負担比率（分子）の構造'!I$42</f>
        <v>540</v>
      </c>
      <c r="C65" s="163"/>
      <c r="D65" s="163"/>
      <c r="E65" s="163">
        <f>'将来負担比率（分子）の構造'!J$42</f>
        <v>410</v>
      </c>
      <c r="F65" s="163"/>
      <c r="G65" s="163"/>
      <c r="H65" s="163">
        <f>'将来負担比率（分子）の構造'!K$42</f>
        <v>300</v>
      </c>
      <c r="I65" s="163"/>
      <c r="J65" s="163"/>
      <c r="K65" s="163">
        <f>'将来負担比率（分子）の構造'!L$42</f>
        <v>210</v>
      </c>
      <c r="L65" s="163"/>
      <c r="M65" s="163"/>
      <c r="N65" s="163">
        <f>'将来負担比率（分子）の構造'!M$42</f>
        <v>143</v>
      </c>
      <c r="O65" s="163"/>
      <c r="P65" s="163"/>
    </row>
    <row r="66" spans="1:16" x14ac:dyDescent="0.15">
      <c r="A66" s="163" t="s">
        <v>31</v>
      </c>
      <c r="B66" s="163">
        <f>'将来負担比率（分子）の構造'!I$41</f>
        <v>32943</v>
      </c>
      <c r="C66" s="163"/>
      <c r="D66" s="163"/>
      <c r="E66" s="163">
        <f>'将来負担比率（分子）の構造'!J$41</f>
        <v>33589</v>
      </c>
      <c r="F66" s="163"/>
      <c r="G66" s="163"/>
      <c r="H66" s="163">
        <f>'将来負担比率（分子）の構造'!K$41</f>
        <v>32800</v>
      </c>
      <c r="I66" s="163"/>
      <c r="J66" s="163"/>
      <c r="K66" s="163">
        <f>'将来負担比率（分子）の構造'!L$41</f>
        <v>31823</v>
      </c>
      <c r="L66" s="163"/>
      <c r="M66" s="163"/>
      <c r="N66" s="163">
        <f>'将来負担比率（分子）の構造'!M$41</f>
        <v>29913</v>
      </c>
      <c r="O66" s="163"/>
      <c r="P66" s="163"/>
    </row>
    <row r="67" spans="1:16" x14ac:dyDescent="0.15">
      <c r="A67" s="163" t="s">
        <v>71</v>
      </c>
      <c r="B67" s="163" t="e">
        <f>NA()</f>
        <v>#N/A</v>
      </c>
      <c r="C67" s="163">
        <f>IF(ISNUMBER('将来負担比率（分子）の構造'!I$53), IF('将来負担比率（分子）の構造'!I$53 &lt; 0, 0, '将来負担比率（分子）の構造'!I$53), NA())</f>
        <v>8103</v>
      </c>
      <c r="D67" s="163" t="e">
        <f>NA()</f>
        <v>#N/A</v>
      </c>
      <c r="E67" s="163" t="e">
        <f>NA()</f>
        <v>#N/A</v>
      </c>
      <c r="F67" s="163">
        <f>IF(ISNUMBER('将来負担比率（分子）の構造'!J$53), IF('将来負担比率（分子）の構造'!J$53 &lt; 0, 0, '将来負担比率（分子）の構造'!J$53), NA())</f>
        <v>6701</v>
      </c>
      <c r="G67" s="163" t="e">
        <f>NA()</f>
        <v>#N/A</v>
      </c>
      <c r="H67" s="163" t="e">
        <f>NA()</f>
        <v>#N/A</v>
      </c>
      <c r="I67" s="163">
        <f>IF(ISNUMBER('将来負担比率（分子）の構造'!K$53), IF('将来負担比率（分子）の構造'!K$53 &lt; 0, 0, '将来負担比率（分子）の構造'!K$53), NA())</f>
        <v>5884</v>
      </c>
      <c r="J67" s="163" t="e">
        <f>NA()</f>
        <v>#N/A</v>
      </c>
      <c r="K67" s="163" t="e">
        <f>NA()</f>
        <v>#N/A</v>
      </c>
      <c r="L67" s="163">
        <f>IF(ISNUMBER('将来負担比率（分子）の構造'!L$53), IF('将来負担比率（分子）の構造'!L$53 &lt; 0, 0, '将来負担比率（分子）の構造'!L$53), NA())</f>
        <v>4674</v>
      </c>
      <c r="M67" s="163" t="e">
        <f>NA()</f>
        <v>#N/A</v>
      </c>
      <c r="N67" s="163" t="e">
        <f>NA()</f>
        <v>#N/A</v>
      </c>
      <c r="O67" s="163">
        <f>IF(ISNUMBER('将来負担比率（分子）の構造'!M$53), IF('将来負担比率（分子）の構造'!M$53 &lt; 0, 0, '将来負担比率（分子）の構造'!M$53), NA())</f>
        <v>3971</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3364</v>
      </c>
      <c r="C72" s="167">
        <f>基金残高に係る経年分析!G55</f>
        <v>3515</v>
      </c>
      <c r="D72" s="167">
        <f>基金残高に係る経年分析!H55</f>
        <v>3517</v>
      </c>
    </row>
    <row r="73" spans="1:16" x14ac:dyDescent="0.15">
      <c r="A73" s="166" t="s">
        <v>74</v>
      </c>
      <c r="B73" s="167">
        <f>基金残高に係る経年分析!F56</f>
        <v>2075</v>
      </c>
      <c r="C73" s="167">
        <f>基金残高に係る経年分析!G56</f>
        <v>2076</v>
      </c>
      <c r="D73" s="167">
        <f>基金残高に係る経年分析!H56</f>
        <v>2028</v>
      </c>
    </row>
    <row r="74" spans="1:16" x14ac:dyDescent="0.15">
      <c r="A74" s="166" t="s">
        <v>75</v>
      </c>
      <c r="B74" s="167">
        <f>基金残高に係る経年分析!F57</f>
        <v>1899</v>
      </c>
      <c r="C74" s="167">
        <f>基金残高に係る経年分析!G57</f>
        <v>1766</v>
      </c>
      <c r="D74" s="167">
        <f>基金残高に係る経年分析!H57</f>
        <v>1845</v>
      </c>
    </row>
  </sheetData>
  <sheetProtection algorithmName="SHA-512" hashValue="y3PD2+91RNY02MGOhRgmoT4BZBJpBD9QUqMLaFo2YpQsCimgbn3q5BJ1T+t6BEtxckkMxtzNDLeuEAP+VJsOUA==" saltValue="UEUvGoMDDiDtk6UwGABPp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Z42" sqref="CZ42:DC42"/>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6723300</v>
      </c>
      <c r="S5" s="613"/>
      <c r="T5" s="613"/>
      <c r="U5" s="613"/>
      <c r="V5" s="613"/>
      <c r="W5" s="613"/>
      <c r="X5" s="613"/>
      <c r="Y5" s="614"/>
      <c r="Z5" s="615">
        <v>21.1</v>
      </c>
      <c r="AA5" s="615"/>
      <c r="AB5" s="615"/>
      <c r="AC5" s="615"/>
      <c r="AD5" s="616">
        <v>6723300</v>
      </c>
      <c r="AE5" s="616"/>
      <c r="AF5" s="616"/>
      <c r="AG5" s="616"/>
      <c r="AH5" s="616"/>
      <c r="AI5" s="616"/>
      <c r="AJ5" s="616"/>
      <c r="AK5" s="616"/>
      <c r="AL5" s="617">
        <v>38.1</v>
      </c>
      <c r="AM5" s="618"/>
      <c r="AN5" s="618"/>
      <c r="AO5" s="619"/>
      <c r="AP5" s="609" t="s">
        <v>216</v>
      </c>
      <c r="AQ5" s="610"/>
      <c r="AR5" s="610"/>
      <c r="AS5" s="610"/>
      <c r="AT5" s="610"/>
      <c r="AU5" s="610"/>
      <c r="AV5" s="610"/>
      <c r="AW5" s="610"/>
      <c r="AX5" s="610"/>
      <c r="AY5" s="610"/>
      <c r="AZ5" s="610"/>
      <c r="BA5" s="610"/>
      <c r="BB5" s="610"/>
      <c r="BC5" s="610"/>
      <c r="BD5" s="610"/>
      <c r="BE5" s="610"/>
      <c r="BF5" s="611"/>
      <c r="BG5" s="623">
        <v>6701154</v>
      </c>
      <c r="BH5" s="624"/>
      <c r="BI5" s="624"/>
      <c r="BJ5" s="624"/>
      <c r="BK5" s="624"/>
      <c r="BL5" s="624"/>
      <c r="BM5" s="624"/>
      <c r="BN5" s="625"/>
      <c r="BO5" s="626">
        <v>99.7</v>
      </c>
      <c r="BP5" s="626"/>
      <c r="BQ5" s="626"/>
      <c r="BR5" s="626"/>
      <c r="BS5" s="627">
        <v>133038</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465274</v>
      </c>
      <c r="S6" s="624"/>
      <c r="T6" s="624"/>
      <c r="U6" s="624"/>
      <c r="V6" s="624"/>
      <c r="W6" s="624"/>
      <c r="X6" s="624"/>
      <c r="Y6" s="625"/>
      <c r="Z6" s="626">
        <v>1.5</v>
      </c>
      <c r="AA6" s="626"/>
      <c r="AB6" s="626"/>
      <c r="AC6" s="626"/>
      <c r="AD6" s="627">
        <v>465274</v>
      </c>
      <c r="AE6" s="627"/>
      <c r="AF6" s="627"/>
      <c r="AG6" s="627"/>
      <c r="AH6" s="627"/>
      <c r="AI6" s="627"/>
      <c r="AJ6" s="627"/>
      <c r="AK6" s="627"/>
      <c r="AL6" s="628">
        <v>2.6</v>
      </c>
      <c r="AM6" s="629"/>
      <c r="AN6" s="629"/>
      <c r="AO6" s="630"/>
      <c r="AP6" s="620" t="s">
        <v>221</v>
      </c>
      <c r="AQ6" s="621"/>
      <c r="AR6" s="621"/>
      <c r="AS6" s="621"/>
      <c r="AT6" s="621"/>
      <c r="AU6" s="621"/>
      <c r="AV6" s="621"/>
      <c r="AW6" s="621"/>
      <c r="AX6" s="621"/>
      <c r="AY6" s="621"/>
      <c r="AZ6" s="621"/>
      <c r="BA6" s="621"/>
      <c r="BB6" s="621"/>
      <c r="BC6" s="621"/>
      <c r="BD6" s="621"/>
      <c r="BE6" s="621"/>
      <c r="BF6" s="622"/>
      <c r="BG6" s="623">
        <v>6701154</v>
      </c>
      <c r="BH6" s="624"/>
      <c r="BI6" s="624"/>
      <c r="BJ6" s="624"/>
      <c r="BK6" s="624"/>
      <c r="BL6" s="624"/>
      <c r="BM6" s="624"/>
      <c r="BN6" s="625"/>
      <c r="BO6" s="626">
        <v>99.7</v>
      </c>
      <c r="BP6" s="626"/>
      <c r="BQ6" s="626"/>
      <c r="BR6" s="626"/>
      <c r="BS6" s="627">
        <v>133038</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222069</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222069</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2270</v>
      </c>
      <c r="S7" s="624"/>
      <c r="T7" s="624"/>
      <c r="U7" s="624"/>
      <c r="V7" s="624"/>
      <c r="W7" s="624"/>
      <c r="X7" s="624"/>
      <c r="Y7" s="625"/>
      <c r="Z7" s="626">
        <v>0</v>
      </c>
      <c r="AA7" s="626"/>
      <c r="AB7" s="626"/>
      <c r="AC7" s="626"/>
      <c r="AD7" s="627">
        <v>2270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2364691</v>
      </c>
      <c r="BH7" s="624"/>
      <c r="BI7" s="624"/>
      <c r="BJ7" s="624"/>
      <c r="BK7" s="624"/>
      <c r="BL7" s="624"/>
      <c r="BM7" s="624"/>
      <c r="BN7" s="625"/>
      <c r="BO7" s="626">
        <v>35.200000000000003</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4835641</v>
      </c>
      <c r="CS7" s="624"/>
      <c r="CT7" s="624"/>
      <c r="CU7" s="624"/>
      <c r="CV7" s="624"/>
      <c r="CW7" s="624"/>
      <c r="CX7" s="624"/>
      <c r="CY7" s="625"/>
      <c r="CZ7" s="626">
        <v>15.8</v>
      </c>
      <c r="DA7" s="626"/>
      <c r="DB7" s="626"/>
      <c r="DC7" s="626"/>
      <c r="DD7" s="632">
        <v>61540</v>
      </c>
      <c r="DE7" s="624"/>
      <c r="DF7" s="624"/>
      <c r="DG7" s="624"/>
      <c r="DH7" s="624"/>
      <c r="DI7" s="624"/>
      <c r="DJ7" s="624"/>
      <c r="DK7" s="624"/>
      <c r="DL7" s="624"/>
      <c r="DM7" s="624"/>
      <c r="DN7" s="624"/>
      <c r="DO7" s="624"/>
      <c r="DP7" s="625"/>
      <c r="DQ7" s="632">
        <v>4119028</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36053</v>
      </c>
      <c r="S8" s="624"/>
      <c r="T8" s="624"/>
      <c r="U8" s="624"/>
      <c r="V8" s="624"/>
      <c r="W8" s="624"/>
      <c r="X8" s="624"/>
      <c r="Y8" s="625"/>
      <c r="Z8" s="626">
        <v>0.1</v>
      </c>
      <c r="AA8" s="626"/>
      <c r="AB8" s="626"/>
      <c r="AC8" s="626"/>
      <c r="AD8" s="627">
        <v>36053</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82943</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9961193</v>
      </c>
      <c r="CS8" s="624"/>
      <c r="CT8" s="624"/>
      <c r="CU8" s="624"/>
      <c r="CV8" s="624"/>
      <c r="CW8" s="624"/>
      <c r="CX8" s="624"/>
      <c r="CY8" s="625"/>
      <c r="CZ8" s="626">
        <v>32.6</v>
      </c>
      <c r="DA8" s="626"/>
      <c r="DB8" s="626"/>
      <c r="DC8" s="626"/>
      <c r="DD8" s="632">
        <v>64738</v>
      </c>
      <c r="DE8" s="624"/>
      <c r="DF8" s="624"/>
      <c r="DG8" s="624"/>
      <c r="DH8" s="624"/>
      <c r="DI8" s="624"/>
      <c r="DJ8" s="624"/>
      <c r="DK8" s="624"/>
      <c r="DL8" s="624"/>
      <c r="DM8" s="624"/>
      <c r="DN8" s="624"/>
      <c r="DO8" s="624"/>
      <c r="DP8" s="625"/>
      <c r="DQ8" s="632">
        <v>5585594</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46490</v>
      </c>
      <c r="S9" s="624"/>
      <c r="T9" s="624"/>
      <c r="U9" s="624"/>
      <c r="V9" s="624"/>
      <c r="W9" s="624"/>
      <c r="X9" s="624"/>
      <c r="Y9" s="625"/>
      <c r="Z9" s="626">
        <v>0.1</v>
      </c>
      <c r="AA9" s="626"/>
      <c r="AB9" s="626"/>
      <c r="AC9" s="626"/>
      <c r="AD9" s="627">
        <v>46490</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1991164</v>
      </c>
      <c r="BH9" s="624"/>
      <c r="BI9" s="624"/>
      <c r="BJ9" s="624"/>
      <c r="BK9" s="624"/>
      <c r="BL9" s="624"/>
      <c r="BM9" s="624"/>
      <c r="BN9" s="625"/>
      <c r="BO9" s="626">
        <v>29.6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2027620</v>
      </c>
      <c r="CS9" s="624"/>
      <c r="CT9" s="624"/>
      <c r="CU9" s="624"/>
      <c r="CV9" s="624"/>
      <c r="CW9" s="624"/>
      <c r="CX9" s="624"/>
      <c r="CY9" s="625"/>
      <c r="CZ9" s="626">
        <v>6.6</v>
      </c>
      <c r="DA9" s="626"/>
      <c r="DB9" s="626"/>
      <c r="DC9" s="626"/>
      <c r="DD9" s="632">
        <v>93184</v>
      </c>
      <c r="DE9" s="624"/>
      <c r="DF9" s="624"/>
      <c r="DG9" s="624"/>
      <c r="DH9" s="624"/>
      <c r="DI9" s="624"/>
      <c r="DJ9" s="624"/>
      <c r="DK9" s="624"/>
      <c r="DL9" s="624"/>
      <c r="DM9" s="624"/>
      <c r="DN9" s="624"/>
      <c r="DO9" s="624"/>
      <c r="DP9" s="625"/>
      <c r="DQ9" s="632">
        <v>1886881</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139201</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9784</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9710</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1412320</v>
      </c>
      <c r="S11" s="624"/>
      <c r="T11" s="624"/>
      <c r="U11" s="624"/>
      <c r="V11" s="624"/>
      <c r="W11" s="624"/>
      <c r="X11" s="624"/>
      <c r="Y11" s="625"/>
      <c r="Z11" s="628">
        <v>4.4000000000000004</v>
      </c>
      <c r="AA11" s="629"/>
      <c r="AB11" s="629"/>
      <c r="AC11" s="635"/>
      <c r="AD11" s="632">
        <v>1412320</v>
      </c>
      <c r="AE11" s="624"/>
      <c r="AF11" s="624"/>
      <c r="AG11" s="624"/>
      <c r="AH11" s="624"/>
      <c r="AI11" s="624"/>
      <c r="AJ11" s="624"/>
      <c r="AK11" s="625"/>
      <c r="AL11" s="628">
        <v>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151383</v>
      </c>
      <c r="BH11" s="624"/>
      <c r="BI11" s="624"/>
      <c r="BJ11" s="624"/>
      <c r="BK11" s="624"/>
      <c r="BL11" s="624"/>
      <c r="BM11" s="624"/>
      <c r="BN11" s="625"/>
      <c r="BO11" s="626">
        <v>2.2999999999999998</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1499577</v>
      </c>
      <c r="CS11" s="624"/>
      <c r="CT11" s="624"/>
      <c r="CU11" s="624"/>
      <c r="CV11" s="624"/>
      <c r="CW11" s="624"/>
      <c r="CX11" s="624"/>
      <c r="CY11" s="625"/>
      <c r="CZ11" s="626">
        <v>4.9000000000000004</v>
      </c>
      <c r="DA11" s="626"/>
      <c r="DB11" s="626"/>
      <c r="DC11" s="626"/>
      <c r="DD11" s="632">
        <v>617307</v>
      </c>
      <c r="DE11" s="624"/>
      <c r="DF11" s="624"/>
      <c r="DG11" s="624"/>
      <c r="DH11" s="624"/>
      <c r="DI11" s="624"/>
      <c r="DJ11" s="624"/>
      <c r="DK11" s="624"/>
      <c r="DL11" s="624"/>
      <c r="DM11" s="624"/>
      <c r="DN11" s="624"/>
      <c r="DO11" s="624"/>
      <c r="DP11" s="625"/>
      <c r="DQ11" s="632">
        <v>698811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8572</v>
      </c>
      <c r="S12" s="624"/>
      <c r="T12" s="624"/>
      <c r="U12" s="624"/>
      <c r="V12" s="624"/>
      <c r="W12" s="624"/>
      <c r="X12" s="624"/>
      <c r="Y12" s="625"/>
      <c r="Z12" s="626">
        <v>0</v>
      </c>
      <c r="AA12" s="626"/>
      <c r="AB12" s="626"/>
      <c r="AC12" s="626"/>
      <c r="AD12" s="627">
        <v>8572</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3717746</v>
      </c>
      <c r="BH12" s="624"/>
      <c r="BI12" s="624"/>
      <c r="BJ12" s="624"/>
      <c r="BK12" s="624"/>
      <c r="BL12" s="624"/>
      <c r="BM12" s="624"/>
      <c r="BN12" s="625"/>
      <c r="BO12" s="626">
        <v>55.3</v>
      </c>
      <c r="BP12" s="626"/>
      <c r="BQ12" s="626"/>
      <c r="BR12" s="626"/>
      <c r="BS12" s="627">
        <v>133038</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1310707</v>
      </c>
      <c r="CS12" s="624"/>
      <c r="CT12" s="624"/>
      <c r="CU12" s="624"/>
      <c r="CV12" s="624"/>
      <c r="CW12" s="624"/>
      <c r="CX12" s="624"/>
      <c r="CY12" s="625"/>
      <c r="CZ12" s="626">
        <v>4.3</v>
      </c>
      <c r="DA12" s="626"/>
      <c r="DB12" s="626"/>
      <c r="DC12" s="626"/>
      <c r="DD12" s="632">
        <v>43189</v>
      </c>
      <c r="DE12" s="624"/>
      <c r="DF12" s="624"/>
      <c r="DG12" s="624"/>
      <c r="DH12" s="624"/>
      <c r="DI12" s="624"/>
      <c r="DJ12" s="624"/>
      <c r="DK12" s="624"/>
      <c r="DL12" s="624"/>
      <c r="DM12" s="624"/>
      <c r="DN12" s="624"/>
      <c r="DO12" s="624"/>
      <c r="DP12" s="625"/>
      <c r="DQ12" s="632">
        <v>587528</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3702594</v>
      </c>
      <c r="BH13" s="624"/>
      <c r="BI13" s="624"/>
      <c r="BJ13" s="624"/>
      <c r="BK13" s="624"/>
      <c r="BL13" s="624"/>
      <c r="BM13" s="624"/>
      <c r="BN13" s="625"/>
      <c r="BO13" s="626">
        <v>55.1</v>
      </c>
      <c r="BP13" s="626"/>
      <c r="BQ13" s="626"/>
      <c r="BR13" s="626"/>
      <c r="BS13" s="627">
        <v>133038</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3002782</v>
      </c>
      <c r="CS13" s="624"/>
      <c r="CT13" s="624"/>
      <c r="CU13" s="624"/>
      <c r="CV13" s="624"/>
      <c r="CW13" s="624"/>
      <c r="CX13" s="624"/>
      <c r="CY13" s="625"/>
      <c r="CZ13" s="626">
        <v>9.8000000000000007</v>
      </c>
      <c r="DA13" s="626"/>
      <c r="DB13" s="626"/>
      <c r="DC13" s="626"/>
      <c r="DD13" s="632">
        <v>1341276</v>
      </c>
      <c r="DE13" s="624"/>
      <c r="DF13" s="624"/>
      <c r="DG13" s="624"/>
      <c r="DH13" s="624"/>
      <c r="DI13" s="624"/>
      <c r="DJ13" s="624"/>
      <c r="DK13" s="624"/>
      <c r="DL13" s="624"/>
      <c r="DM13" s="624"/>
      <c r="DN13" s="624"/>
      <c r="DO13" s="624"/>
      <c r="DP13" s="625"/>
      <c r="DQ13" s="632">
        <v>1738222</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242054</v>
      </c>
      <c r="BH14" s="624"/>
      <c r="BI14" s="624"/>
      <c r="BJ14" s="624"/>
      <c r="BK14" s="624"/>
      <c r="BL14" s="624"/>
      <c r="BM14" s="624"/>
      <c r="BN14" s="625"/>
      <c r="BO14" s="626">
        <v>3.6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927743</v>
      </c>
      <c r="CS14" s="624"/>
      <c r="CT14" s="624"/>
      <c r="CU14" s="624"/>
      <c r="CV14" s="624"/>
      <c r="CW14" s="624"/>
      <c r="CX14" s="624"/>
      <c r="CY14" s="625"/>
      <c r="CZ14" s="626">
        <v>3</v>
      </c>
      <c r="DA14" s="626"/>
      <c r="DB14" s="626"/>
      <c r="DC14" s="626"/>
      <c r="DD14" s="632">
        <v>70346</v>
      </c>
      <c r="DE14" s="624"/>
      <c r="DF14" s="624"/>
      <c r="DG14" s="624"/>
      <c r="DH14" s="624"/>
      <c r="DI14" s="624"/>
      <c r="DJ14" s="624"/>
      <c r="DK14" s="624"/>
      <c r="DL14" s="624"/>
      <c r="DM14" s="624"/>
      <c r="DN14" s="624"/>
      <c r="DO14" s="624"/>
      <c r="DP14" s="625"/>
      <c r="DQ14" s="632">
        <v>871977</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40655</v>
      </c>
      <c r="S15" s="624"/>
      <c r="T15" s="624"/>
      <c r="U15" s="624"/>
      <c r="V15" s="624"/>
      <c r="W15" s="624"/>
      <c r="X15" s="624"/>
      <c r="Y15" s="625"/>
      <c r="Z15" s="626">
        <v>0.1</v>
      </c>
      <c r="AA15" s="626"/>
      <c r="AB15" s="626"/>
      <c r="AC15" s="626"/>
      <c r="AD15" s="627">
        <v>40655</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376663</v>
      </c>
      <c r="BH15" s="624"/>
      <c r="BI15" s="624"/>
      <c r="BJ15" s="624"/>
      <c r="BK15" s="624"/>
      <c r="BL15" s="624"/>
      <c r="BM15" s="624"/>
      <c r="BN15" s="625"/>
      <c r="BO15" s="626">
        <v>5.6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3127044</v>
      </c>
      <c r="CS15" s="624"/>
      <c r="CT15" s="624"/>
      <c r="CU15" s="624"/>
      <c r="CV15" s="624"/>
      <c r="CW15" s="624"/>
      <c r="CX15" s="624"/>
      <c r="CY15" s="625"/>
      <c r="CZ15" s="626">
        <v>10.199999999999999</v>
      </c>
      <c r="DA15" s="626"/>
      <c r="DB15" s="626"/>
      <c r="DC15" s="626"/>
      <c r="DD15" s="632">
        <v>373937</v>
      </c>
      <c r="DE15" s="624"/>
      <c r="DF15" s="624"/>
      <c r="DG15" s="624"/>
      <c r="DH15" s="624"/>
      <c r="DI15" s="624"/>
      <c r="DJ15" s="624"/>
      <c r="DK15" s="624"/>
      <c r="DL15" s="624"/>
      <c r="DM15" s="624"/>
      <c r="DN15" s="624"/>
      <c r="DO15" s="624"/>
      <c r="DP15" s="625"/>
      <c r="DQ15" s="632">
        <v>2528838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129670</v>
      </c>
      <c r="S16" s="624"/>
      <c r="T16" s="624"/>
      <c r="U16" s="624"/>
      <c r="V16" s="624"/>
      <c r="W16" s="624"/>
      <c r="X16" s="624"/>
      <c r="Y16" s="625"/>
      <c r="Z16" s="626">
        <v>0.4</v>
      </c>
      <c r="AA16" s="626"/>
      <c r="AB16" s="626"/>
      <c r="AC16" s="626"/>
      <c r="AD16" s="627">
        <v>129670</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148931</v>
      </c>
      <c r="CS16" s="624"/>
      <c r="CT16" s="624"/>
      <c r="CU16" s="624"/>
      <c r="CV16" s="624"/>
      <c r="CW16" s="624"/>
      <c r="CX16" s="624"/>
      <c r="CY16" s="625"/>
      <c r="CZ16" s="626">
        <v>0.5</v>
      </c>
      <c r="DA16" s="626"/>
      <c r="DB16" s="626"/>
      <c r="DC16" s="626"/>
      <c r="DD16" s="632" t="s">
        <v>122</v>
      </c>
      <c r="DE16" s="624"/>
      <c r="DF16" s="624"/>
      <c r="DG16" s="624"/>
      <c r="DH16" s="624"/>
      <c r="DI16" s="624"/>
      <c r="DJ16" s="624"/>
      <c r="DK16" s="624"/>
      <c r="DL16" s="624"/>
      <c r="DM16" s="624"/>
      <c r="DN16" s="624"/>
      <c r="DO16" s="624"/>
      <c r="DP16" s="625"/>
      <c r="DQ16" s="632">
        <v>8200</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290197</v>
      </c>
      <c r="S17" s="624"/>
      <c r="T17" s="624"/>
      <c r="U17" s="624"/>
      <c r="V17" s="624"/>
      <c r="W17" s="624"/>
      <c r="X17" s="624"/>
      <c r="Y17" s="625"/>
      <c r="Z17" s="626">
        <v>0.9</v>
      </c>
      <c r="AA17" s="626"/>
      <c r="AB17" s="626"/>
      <c r="AC17" s="626"/>
      <c r="AD17" s="627">
        <v>290197</v>
      </c>
      <c r="AE17" s="627"/>
      <c r="AF17" s="627"/>
      <c r="AG17" s="627"/>
      <c r="AH17" s="627"/>
      <c r="AI17" s="627"/>
      <c r="AJ17" s="627"/>
      <c r="AK17" s="627"/>
      <c r="AL17" s="628">
        <v>1.6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3441386</v>
      </c>
      <c r="CS17" s="624"/>
      <c r="CT17" s="624"/>
      <c r="CU17" s="624"/>
      <c r="CV17" s="624"/>
      <c r="CW17" s="624"/>
      <c r="CX17" s="624"/>
      <c r="CY17" s="625"/>
      <c r="CZ17" s="626">
        <v>11.3</v>
      </c>
      <c r="DA17" s="626"/>
      <c r="DB17" s="626"/>
      <c r="DC17" s="626"/>
      <c r="DD17" s="632" t="s">
        <v>122</v>
      </c>
      <c r="DE17" s="624"/>
      <c r="DF17" s="624"/>
      <c r="DG17" s="624"/>
      <c r="DH17" s="624"/>
      <c r="DI17" s="624"/>
      <c r="DJ17" s="624"/>
      <c r="DK17" s="624"/>
      <c r="DL17" s="624"/>
      <c r="DM17" s="624"/>
      <c r="DN17" s="624"/>
      <c r="DO17" s="624"/>
      <c r="DP17" s="625"/>
      <c r="DQ17" s="632">
        <v>3412201</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49682</v>
      </c>
      <c r="S18" s="624"/>
      <c r="T18" s="624"/>
      <c r="U18" s="624"/>
      <c r="V18" s="624"/>
      <c r="W18" s="624"/>
      <c r="X18" s="624"/>
      <c r="Y18" s="625"/>
      <c r="Z18" s="626">
        <v>0.2</v>
      </c>
      <c r="AA18" s="626"/>
      <c r="AB18" s="626"/>
      <c r="AC18" s="626"/>
      <c r="AD18" s="627">
        <v>49682</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220195</v>
      </c>
      <c r="S19" s="624"/>
      <c r="T19" s="624"/>
      <c r="U19" s="624"/>
      <c r="V19" s="624"/>
      <c r="W19" s="624"/>
      <c r="X19" s="624"/>
      <c r="Y19" s="625"/>
      <c r="Z19" s="626">
        <v>0.7</v>
      </c>
      <c r="AA19" s="626"/>
      <c r="AB19" s="626"/>
      <c r="AC19" s="626"/>
      <c r="AD19" s="627">
        <v>220195</v>
      </c>
      <c r="AE19" s="627"/>
      <c r="AF19" s="627"/>
      <c r="AG19" s="627"/>
      <c r="AH19" s="627"/>
      <c r="AI19" s="627"/>
      <c r="AJ19" s="627"/>
      <c r="AK19" s="627"/>
      <c r="AL19" s="628">
        <v>1.2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22146</v>
      </c>
      <c r="BH19" s="624"/>
      <c r="BI19" s="624"/>
      <c r="BJ19" s="624"/>
      <c r="BK19" s="624"/>
      <c r="BL19" s="624"/>
      <c r="BM19" s="624"/>
      <c r="BN19" s="625"/>
      <c r="BO19" s="626">
        <v>0.3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20320</v>
      </c>
      <c r="S20" s="624"/>
      <c r="T20" s="624"/>
      <c r="U20" s="624"/>
      <c r="V20" s="624"/>
      <c r="W20" s="624"/>
      <c r="X20" s="624"/>
      <c r="Y20" s="625"/>
      <c r="Z20" s="626">
        <v>0.1</v>
      </c>
      <c r="AA20" s="626"/>
      <c r="AB20" s="626"/>
      <c r="AC20" s="626"/>
      <c r="AD20" s="627">
        <v>20320</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22146</v>
      </c>
      <c r="BH20" s="624"/>
      <c r="BI20" s="624"/>
      <c r="BJ20" s="624"/>
      <c r="BK20" s="624"/>
      <c r="BL20" s="624"/>
      <c r="BM20" s="624"/>
      <c r="BN20" s="625"/>
      <c r="BO20" s="626">
        <v>0.3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30514477</v>
      </c>
      <c r="CS20" s="624"/>
      <c r="CT20" s="624"/>
      <c r="CU20" s="624"/>
      <c r="CV20" s="624"/>
      <c r="CW20" s="624"/>
      <c r="CX20" s="624"/>
      <c r="CY20" s="625"/>
      <c r="CZ20" s="626">
        <v>100</v>
      </c>
      <c r="DA20" s="626"/>
      <c r="DB20" s="626"/>
      <c r="DC20" s="626"/>
      <c r="DD20" s="632">
        <v>2665517</v>
      </c>
      <c r="DE20" s="624"/>
      <c r="DF20" s="624"/>
      <c r="DG20" s="624"/>
      <c r="DH20" s="624"/>
      <c r="DI20" s="624"/>
      <c r="DJ20" s="624"/>
      <c r="DK20" s="624"/>
      <c r="DL20" s="624"/>
      <c r="DM20" s="624"/>
      <c r="DN20" s="624"/>
      <c r="DO20" s="624"/>
      <c r="DP20" s="625"/>
      <c r="DQ20" s="632">
        <v>21669059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9464581</v>
      </c>
      <c r="S21" s="624"/>
      <c r="T21" s="624"/>
      <c r="U21" s="624"/>
      <c r="V21" s="624"/>
      <c r="W21" s="624"/>
      <c r="X21" s="624"/>
      <c r="Y21" s="625"/>
      <c r="Z21" s="626">
        <v>29.8</v>
      </c>
      <c r="AA21" s="626"/>
      <c r="AB21" s="626"/>
      <c r="AC21" s="626"/>
      <c r="AD21" s="627">
        <v>8421834</v>
      </c>
      <c r="AE21" s="627"/>
      <c r="AF21" s="627"/>
      <c r="AG21" s="627"/>
      <c r="AH21" s="627"/>
      <c r="AI21" s="627"/>
      <c r="AJ21" s="627"/>
      <c r="AK21" s="627"/>
      <c r="AL21" s="628">
        <v>47.7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22146</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8421834</v>
      </c>
      <c r="S22" s="624"/>
      <c r="T22" s="624"/>
      <c r="U22" s="624"/>
      <c r="V22" s="624"/>
      <c r="W22" s="624"/>
      <c r="X22" s="624"/>
      <c r="Y22" s="625"/>
      <c r="Z22" s="626">
        <v>26.5</v>
      </c>
      <c r="AA22" s="626"/>
      <c r="AB22" s="626"/>
      <c r="AC22" s="626"/>
      <c r="AD22" s="627">
        <v>8421834</v>
      </c>
      <c r="AE22" s="627"/>
      <c r="AF22" s="627"/>
      <c r="AG22" s="627"/>
      <c r="AH22" s="627"/>
      <c r="AI22" s="627"/>
      <c r="AJ22" s="627"/>
      <c r="AK22" s="627"/>
      <c r="AL22" s="628">
        <v>47.7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796674</v>
      </c>
      <c r="S23" s="624"/>
      <c r="T23" s="624"/>
      <c r="U23" s="624"/>
      <c r="V23" s="624"/>
      <c r="W23" s="624"/>
      <c r="X23" s="624"/>
      <c r="Y23" s="625"/>
      <c r="Z23" s="626">
        <v>2.5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246073</v>
      </c>
      <c r="S24" s="624"/>
      <c r="T24" s="624"/>
      <c r="U24" s="624"/>
      <c r="V24" s="624"/>
      <c r="W24" s="624"/>
      <c r="X24" s="624"/>
      <c r="Y24" s="625"/>
      <c r="Z24" s="626">
        <v>0.8</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12929148</v>
      </c>
      <c r="CS24" s="613"/>
      <c r="CT24" s="613"/>
      <c r="CU24" s="613"/>
      <c r="CV24" s="613"/>
      <c r="CW24" s="613"/>
      <c r="CX24" s="613"/>
      <c r="CY24" s="614"/>
      <c r="CZ24" s="617">
        <v>42.4</v>
      </c>
      <c r="DA24" s="618"/>
      <c r="DB24" s="618"/>
      <c r="DC24" s="634"/>
      <c r="DD24" s="653">
        <v>10012944</v>
      </c>
      <c r="DE24" s="613"/>
      <c r="DF24" s="613"/>
      <c r="DG24" s="613"/>
      <c r="DH24" s="613"/>
      <c r="DI24" s="613"/>
      <c r="DJ24" s="613"/>
      <c r="DK24" s="614"/>
      <c r="DL24" s="653">
        <v>9174112</v>
      </c>
      <c r="DM24" s="613"/>
      <c r="DN24" s="613"/>
      <c r="DO24" s="613"/>
      <c r="DP24" s="613"/>
      <c r="DQ24" s="613"/>
      <c r="DR24" s="613"/>
      <c r="DS24" s="613"/>
      <c r="DT24" s="613"/>
      <c r="DU24" s="613"/>
      <c r="DV24" s="614"/>
      <c r="DW24" s="617">
        <v>51.8</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18619382</v>
      </c>
      <c r="S25" s="624"/>
      <c r="T25" s="624"/>
      <c r="U25" s="624"/>
      <c r="V25" s="624"/>
      <c r="W25" s="624"/>
      <c r="X25" s="624"/>
      <c r="Y25" s="625"/>
      <c r="Z25" s="626">
        <v>58.6</v>
      </c>
      <c r="AA25" s="626"/>
      <c r="AB25" s="626"/>
      <c r="AC25" s="626"/>
      <c r="AD25" s="627">
        <v>17576635</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5065731</v>
      </c>
      <c r="CS25" s="656"/>
      <c r="CT25" s="656"/>
      <c r="CU25" s="656"/>
      <c r="CV25" s="656"/>
      <c r="CW25" s="656"/>
      <c r="CX25" s="656"/>
      <c r="CY25" s="657"/>
      <c r="CZ25" s="628">
        <v>16.600000000000001</v>
      </c>
      <c r="DA25" s="654"/>
      <c r="DB25" s="654"/>
      <c r="DC25" s="658"/>
      <c r="DD25" s="632">
        <v>4690527</v>
      </c>
      <c r="DE25" s="656"/>
      <c r="DF25" s="656"/>
      <c r="DG25" s="656"/>
      <c r="DH25" s="656"/>
      <c r="DI25" s="656"/>
      <c r="DJ25" s="656"/>
      <c r="DK25" s="657"/>
      <c r="DL25" s="632">
        <v>4602667</v>
      </c>
      <c r="DM25" s="656"/>
      <c r="DN25" s="656"/>
      <c r="DO25" s="656"/>
      <c r="DP25" s="656"/>
      <c r="DQ25" s="656"/>
      <c r="DR25" s="656"/>
      <c r="DS25" s="656"/>
      <c r="DT25" s="656"/>
      <c r="DU25" s="656"/>
      <c r="DV25" s="657"/>
      <c r="DW25" s="628">
        <v>26</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5094</v>
      </c>
      <c r="S26" s="624"/>
      <c r="T26" s="624"/>
      <c r="U26" s="624"/>
      <c r="V26" s="624"/>
      <c r="W26" s="624"/>
      <c r="X26" s="624"/>
      <c r="Y26" s="625"/>
      <c r="Z26" s="626">
        <v>0</v>
      </c>
      <c r="AA26" s="626"/>
      <c r="AB26" s="626"/>
      <c r="AC26" s="626"/>
      <c r="AD26" s="627">
        <v>5094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2901734</v>
      </c>
      <c r="CS26" s="624"/>
      <c r="CT26" s="624"/>
      <c r="CU26" s="624"/>
      <c r="CV26" s="624"/>
      <c r="CW26" s="624"/>
      <c r="CX26" s="624"/>
      <c r="CY26" s="625"/>
      <c r="CZ26" s="628">
        <v>9.5</v>
      </c>
      <c r="DA26" s="654"/>
      <c r="DB26" s="654"/>
      <c r="DC26" s="658"/>
      <c r="DD26" s="632">
        <v>2721277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259365</v>
      </c>
      <c r="S27" s="624"/>
      <c r="T27" s="624"/>
      <c r="U27" s="624"/>
      <c r="V27" s="624"/>
      <c r="W27" s="624"/>
      <c r="X27" s="624"/>
      <c r="Y27" s="625"/>
      <c r="Z27" s="626">
        <v>0.8</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6723300</v>
      </c>
      <c r="BH27" s="624"/>
      <c r="BI27" s="624"/>
      <c r="BJ27" s="624"/>
      <c r="BK27" s="624"/>
      <c r="BL27" s="624"/>
      <c r="BM27" s="624"/>
      <c r="BN27" s="625"/>
      <c r="BO27" s="626">
        <v>100</v>
      </c>
      <c r="BP27" s="626"/>
      <c r="BQ27" s="626"/>
      <c r="BR27" s="626"/>
      <c r="BS27" s="627">
        <v>133038</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4422031</v>
      </c>
      <c r="CS27" s="656"/>
      <c r="CT27" s="656"/>
      <c r="CU27" s="656"/>
      <c r="CV27" s="656"/>
      <c r="CW27" s="656"/>
      <c r="CX27" s="656"/>
      <c r="CY27" s="657"/>
      <c r="CZ27" s="628">
        <v>14.5</v>
      </c>
      <c r="DA27" s="654"/>
      <c r="DB27" s="654"/>
      <c r="DC27" s="658"/>
      <c r="DD27" s="632">
        <v>1910216</v>
      </c>
      <c r="DE27" s="656"/>
      <c r="DF27" s="656"/>
      <c r="DG27" s="656"/>
      <c r="DH27" s="656"/>
      <c r="DI27" s="656"/>
      <c r="DJ27" s="656"/>
      <c r="DK27" s="657"/>
      <c r="DL27" s="632">
        <v>1165760</v>
      </c>
      <c r="DM27" s="656"/>
      <c r="DN27" s="656"/>
      <c r="DO27" s="656"/>
      <c r="DP27" s="656"/>
      <c r="DQ27" s="656"/>
      <c r="DR27" s="656"/>
      <c r="DS27" s="656"/>
      <c r="DT27" s="656"/>
      <c r="DU27" s="656"/>
      <c r="DV27" s="657"/>
      <c r="DW27" s="628">
        <v>6.6</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239288</v>
      </c>
      <c r="S28" s="624"/>
      <c r="T28" s="624"/>
      <c r="U28" s="624"/>
      <c r="V28" s="624"/>
      <c r="W28" s="624"/>
      <c r="X28" s="624"/>
      <c r="Y28" s="625"/>
      <c r="Z28" s="626">
        <v>0.8</v>
      </c>
      <c r="AA28" s="626"/>
      <c r="AB28" s="626"/>
      <c r="AC28" s="626"/>
      <c r="AD28" s="627">
        <v>19670</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3441386</v>
      </c>
      <c r="CS28" s="624"/>
      <c r="CT28" s="624"/>
      <c r="CU28" s="624"/>
      <c r="CV28" s="624"/>
      <c r="CW28" s="624"/>
      <c r="CX28" s="624"/>
      <c r="CY28" s="625"/>
      <c r="CZ28" s="628">
        <v>11.3</v>
      </c>
      <c r="DA28" s="654"/>
      <c r="DB28" s="654"/>
      <c r="DC28" s="658"/>
      <c r="DD28" s="632">
        <v>3412201</v>
      </c>
      <c r="DE28" s="624"/>
      <c r="DF28" s="624"/>
      <c r="DG28" s="624"/>
      <c r="DH28" s="624"/>
      <c r="DI28" s="624"/>
      <c r="DJ28" s="624"/>
      <c r="DK28" s="625"/>
      <c r="DL28" s="632">
        <v>3405685</v>
      </c>
      <c r="DM28" s="624"/>
      <c r="DN28" s="624"/>
      <c r="DO28" s="624"/>
      <c r="DP28" s="624"/>
      <c r="DQ28" s="624"/>
      <c r="DR28" s="624"/>
      <c r="DS28" s="624"/>
      <c r="DT28" s="624"/>
      <c r="DU28" s="624"/>
      <c r="DV28" s="625"/>
      <c r="DW28" s="628">
        <v>19.2</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27828</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3441326</v>
      </c>
      <c r="CS29" s="656"/>
      <c r="CT29" s="656"/>
      <c r="CU29" s="656"/>
      <c r="CV29" s="656"/>
      <c r="CW29" s="656"/>
      <c r="CX29" s="656"/>
      <c r="CY29" s="657"/>
      <c r="CZ29" s="628">
        <v>11.3</v>
      </c>
      <c r="DA29" s="654"/>
      <c r="DB29" s="654"/>
      <c r="DC29" s="658"/>
      <c r="DD29" s="632">
        <v>3412141</v>
      </c>
      <c r="DE29" s="656"/>
      <c r="DF29" s="656"/>
      <c r="DG29" s="656"/>
      <c r="DH29" s="656"/>
      <c r="DI29" s="656"/>
      <c r="DJ29" s="656"/>
      <c r="DK29" s="657"/>
      <c r="DL29" s="632">
        <v>3405625</v>
      </c>
      <c r="DM29" s="656"/>
      <c r="DN29" s="656"/>
      <c r="DO29" s="656"/>
      <c r="DP29" s="656"/>
      <c r="DQ29" s="656"/>
      <c r="DR29" s="656"/>
      <c r="DS29" s="656"/>
      <c r="DT29" s="656"/>
      <c r="DU29" s="656"/>
      <c r="DV29" s="657"/>
      <c r="DW29" s="628">
        <v>19.2</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4236053</v>
      </c>
      <c r="S30" s="624"/>
      <c r="T30" s="624"/>
      <c r="U30" s="624"/>
      <c r="V30" s="624"/>
      <c r="W30" s="624"/>
      <c r="X30" s="624"/>
      <c r="Y30" s="625"/>
      <c r="Z30" s="626">
        <v>13.3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3351732</v>
      </c>
      <c r="CS30" s="624"/>
      <c r="CT30" s="624"/>
      <c r="CU30" s="624"/>
      <c r="CV30" s="624"/>
      <c r="CW30" s="624"/>
      <c r="CX30" s="624"/>
      <c r="CY30" s="625"/>
      <c r="CZ30" s="628">
        <v>11</v>
      </c>
      <c r="DA30" s="654"/>
      <c r="DB30" s="654"/>
      <c r="DC30" s="658"/>
      <c r="DD30" s="632">
        <v>3324296</v>
      </c>
      <c r="DE30" s="624"/>
      <c r="DF30" s="624"/>
      <c r="DG30" s="624"/>
      <c r="DH30" s="624"/>
      <c r="DI30" s="624"/>
      <c r="DJ30" s="624"/>
      <c r="DK30" s="625"/>
      <c r="DL30" s="632">
        <v>3317819</v>
      </c>
      <c r="DM30" s="624"/>
      <c r="DN30" s="624"/>
      <c r="DO30" s="624"/>
      <c r="DP30" s="624"/>
      <c r="DQ30" s="624"/>
      <c r="DR30" s="624"/>
      <c r="DS30" s="624"/>
      <c r="DT30" s="624"/>
      <c r="DU30" s="624"/>
      <c r="DV30" s="625"/>
      <c r="DW30" s="628">
        <v>18.7</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98.7</v>
      </c>
      <c r="BH31" s="667"/>
      <c r="BI31" s="667"/>
      <c r="BJ31" s="667"/>
      <c r="BK31" s="667"/>
      <c r="BL31" s="667"/>
      <c r="BM31" s="618">
        <v>94.6</v>
      </c>
      <c r="BN31" s="667"/>
      <c r="BO31" s="667"/>
      <c r="BP31" s="667"/>
      <c r="BQ31" s="668"/>
      <c r="BR31" s="679">
        <v>98.8</v>
      </c>
      <c r="BS31" s="667"/>
      <c r="BT31" s="667"/>
      <c r="BU31" s="667"/>
      <c r="BV31" s="667"/>
      <c r="BW31" s="667"/>
      <c r="BX31" s="618">
        <v>92.4</v>
      </c>
      <c r="BY31" s="667"/>
      <c r="BZ31" s="667"/>
      <c r="CA31" s="667"/>
      <c r="CB31" s="668"/>
      <c r="CD31" s="661"/>
      <c r="CE31" s="662"/>
      <c r="CF31" s="620" t="s">
        <v>300</v>
      </c>
      <c r="CG31" s="621"/>
      <c r="CH31" s="621"/>
      <c r="CI31" s="621"/>
      <c r="CJ31" s="621"/>
      <c r="CK31" s="621"/>
      <c r="CL31" s="621"/>
      <c r="CM31" s="621"/>
      <c r="CN31" s="621"/>
      <c r="CO31" s="621"/>
      <c r="CP31" s="621"/>
      <c r="CQ31" s="622"/>
      <c r="CR31" s="623">
        <v>89594</v>
      </c>
      <c r="CS31" s="656"/>
      <c r="CT31" s="656"/>
      <c r="CU31" s="656"/>
      <c r="CV31" s="656"/>
      <c r="CW31" s="656"/>
      <c r="CX31" s="656"/>
      <c r="CY31" s="657"/>
      <c r="CZ31" s="628">
        <v>0.3</v>
      </c>
      <c r="DA31" s="654"/>
      <c r="DB31" s="654"/>
      <c r="DC31" s="658"/>
      <c r="DD31" s="632">
        <v>87845</v>
      </c>
      <c r="DE31" s="656"/>
      <c r="DF31" s="656"/>
      <c r="DG31" s="656"/>
      <c r="DH31" s="656"/>
      <c r="DI31" s="656"/>
      <c r="DJ31" s="656"/>
      <c r="DK31" s="657"/>
      <c r="DL31" s="632">
        <v>87806</v>
      </c>
      <c r="DM31" s="656"/>
      <c r="DN31" s="656"/>
      <c r="DO31" s="656"/>
      <c r="DP31" s="656"/>
      <c r="DQ31" s="656"/>
      <c r="DR31" s="656"/>
      <c r="DS31" s="656"/>
      <c r="DT31" s="656"/>
      <c r="DU31" s="656"/>
      <c r="DV31" s="657"/>
      <c r="DW31" s="628">
        <v>0.5</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2108826</v>
      </c>
      <c r="S32" s="624"/>
      <c r="T32" s="624"/>
      <c r="U32" s="624"/>
      <c r="V32" s="624"/>
      <c r="W32" s="624"/>
      <c r="X32" s="624"/>
      <c r="Y32" s="625"/>
      <c r="Z32" s="626">
        <v>6.6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v>
      </c>
      <c r="BH32" s="656"/>
      <c r="BI32" s="656"/>
      <c r="BJ32" s="656"/>
      <c r="BK32" s="656"/>
      <c r="BL32" s="656"/>
      <c r="BM32" s="629">
        <v>96.2</v>
      </c>
      <c r="BN32" s="656"/>
      <c r="BO32" s="656"/>
      <c r="BP32" s="656"/>
      <c r="BQ32" s="678"/>
      <c r="BR32" s="680">
        <v>99</v>
      </c>
      <c r="BS32" s="656"/>
      <c r="BT32" s="656"/>
      <c r="BU32" s="656"/>
      <c r="BV32" s="656"/>
      <c r="BW32" s="656"/>
      <c r="BX32" s="629">
        <v>95.8</v>
      </c>
      <c r="BY32" s="656"/>
      <c r="BZ32" s="656"/>
      <c r="CA32" s="656"/>
      <c r="CB32" s="678"/>
      <c r="CD32" s="663"/>
      <c r="CE32" s="664"/>
      <c r="CF32" s="620" t="s">
        <v>304</v>
      </c>
      <c r="CG32" s="621"/>
      <c r="CH32" s="621"/>
      <c r="CI32" s="621"/>
      <c r="CJ32" s="621"/>
      <c r="CK32" s="621"/>
      <c r="CL32" s="621"/>
      <c r="CM32" s="621"/>
      <c r="CN32" s="621"/>
      <c r="CO32" s="621"/>
      <c r="CP32" s="621"/>
      <c r="CQ32" s="622"/>
      <c r="CR32" s="623">
        <v>60</v>
      </c>
      <c r="CS32" s="624"/>
      <c r="CT32" s="624"/>
      <c r="CU32" s="624"/>
      <c r="CV32" s="624"/>
      <c r="CW32" s="624"/>
      <c r="CX32" s="624"/>
      <c r="CY32" s="625"/>
      <c r="CZ32" s="628">
        <v>0</v>
      </c>
      <c r="DA32" s="654"/>
      <c r="DB32" s="654"/>
      <c r="DC32" s="658"/>
      <c r="DD32" s="632">
        <v>60</v>
      </c>
      <c r="DE32" s="624"/>
      <c r="DF32" s="624"/>
      <c r="DG32" s="624"/>
      <c r="DH32" s="624"/>
      <c r="DI32" s="624"/>
      <c r="DJ32" s="624"/>
      <c r="DK32" s="625"/>
      <c r="DL32" s="632">
        <v>60</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185304</v>
      </c>
      <c r="S33" s="624"/>
      <c r="T33" s="624"/>
      <c r="U33" s="624"/>
      <c r="V33" s="624"/>
      <c r="W33" s="624"/>
      <c r="X33" s="624"/>
      <c r="Y33" s="625"/>
      <c r="Z33" s="626">
        <v>0.6</v>
      </c>
      <c r="AA33" s="626"/>
      <c r="AB33" s="626"/>
      <c r="AC33" s="626"/>
      <c r="AD33" s="627">
        <v>39489</v>
      </c>
      <c r="AE33" s="627"/>
      <c r="AF33" s="627"/>
      <c r="AG33" s="627"/>
      <c r="AH33" s="627"/>
      <c r="AI33" s="627"/>
      <c r="AJ33" s="627"/>
      <c r="AK33" s="627"/>
      <c r="AL33" s="628">
        <v>0.2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98.4</v>
      </c>
      <c r="BH33" s="682"/>
      <c r="BI33" s="682"/>
      <c r="BJ33" s="682"/>
      <c r="BK33" s="682"/>
      <c r="BL33" s="682"/>
      <c r="BM33" s="683">
        <v>93.1</v>
      </c>
      <c r="BN33" s="682"/>
      <c r="BO33" s="682"/>
      <c r="BP33" s="682"/>
      <c r="BQ33" s="684"/>
      <c r="BR33" s="681">
        <v>98.6</v>
      </c>
      <c r="BS33" s="682"/>
      <c r="BT33" s="682"/>
      <c r="BU33" s="682"/>
      <c r="BV33" s="682"/>
      <c r="BW33" s="682"/>
      <c r="BX33" s="683">
        <v>89.4</v>
      </c>
      <c r="BY33" s="682"/>
      <c r="BZ33" s="682"/>
      <c r="CA33" s="682"/>
      <c r="CB33" s="684"/>
      <c r="CD33" s="620" t="s">
        <v>307</v>
      </c>
      <c r="CE33" s="621"/>
      <c r="CF33" s="621"/>
      <c r="CG33" s="621"/>
      <c r="CH33" s="621"/>
      <c r="CI33" s="621"/>
      <c r="CJ33" s="621"/>
      <c r="CK33" s="621"/>
      <c r="CL33" s="621"/>
      <c r="CM33" s="621"/>
      <c r="CN33" s="621"/>
      <c r="CO33" s="621"/>
      <c r="CP33" s="621"/>
      <c r="CQ33" s="622"/>
      <c r="CR33" s="623">
        <v>14770881</v>
      </c>
      <c r="CS33" s="656"/>
      <c r="CT33" s="656"/>
      <c r="CU33" s="656"/>
      <c r="CV33" s="656"/>
      <c r="CW33" s="656"/>
      <c r="CX33" s="656"/>
      <c r="CY33" s="657"/>
      <c r="CZ33" s="628">
        <v>48.4</v>
      </c>
      <c r="DA33" s="654"/>
      <c r="DB33" s="654"/>
      <c r="DC33" s="658"/>
      <c r="DD33" s="632">
        <v>11009932</v>
      </c>
      <c r="DE33" s="656"/>
      <c r="DF33" s="656"/>
      <c r="DG33" s="656"/>
      <c r="DH33" s="656"/>
      <c r="DI33" s="656"/>
      <c r="DJ33" s="656"/>
      <c r="DK33" s="657"/>
      <c r="DL33" s="632">
        <v>8166312</v>
      </c>
      <c r="DM33" s="656"/>
      <c r="DN33" s="656"/>
      <c r="DO33" s="656"/>
      <c r="DP33" s="656"/>
      <c r="DQ33" s="656"/>
      <c r="DR33" s="656"/>
      <c r="DS33" s="656"/>
      <c r="DT33" s="656"/>
      <c r="DU33" s="656"/>
      <c r="DV33" s="657"/>
      <c r="DW33" s="628">
        <v>46.1</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174810</v>
      </c>
      <c r="S34" s="624"/>
      <c r="T34" s="624"/>
      <c r="U34" s="624"/>
      <c r="V34" s="624"/>
      <c r="W34" s="624"/>
      <c r="X34" s="624"/>
      <c r="Y34" s="625"/>
      <c r="Z34" s="626">
        <v>0.5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4449038</v>
      </c>
      <c r="CS34" s="624"/>
      <c r="CT34" s="624"/>
      <c r="CU34" s="624"/>
      <c r="CV34" s="624"/>
      <c r="CW34" s="624"/>
      <c r="CX34" s="624"/>
      <c r="CY34" s="625"/>
      <c r="CZ34" s="628">
        <v>14.6</v>
      </c>
      <c r="DA34" s="654"/>
      <c r="DB34" s="654"/>
      <c r="DC34" s="658"/>
      <c r="DD34" s="632">
        <v>3335898</v>
      </c>
      <c r="DE34" s="624"/>
      <c r="DF34" s="624"/>
      <c r="DG34" s="624"/>
      <c r="DH34" s="624"/>
      <c r="DI34" s="624"/>
      <c r="DJ34" s="624"/>
      <c r="DK34" s="625"/>
      <c r="DL34" s="632">
        <v>3018348</v>
      </c>
      <c r="DM34" s="624"/>
      <c r="DN34" s="624"/>
      <c r="DO34" s="624"/>
      <c r="DP34" s="624"/>
      <c r="DQ34" s="624"/>
      <c r="DR34" s="624"/>
      <c r="DS34" s="624"/>
      <c r="DT34" s="624"/>
      <c r="DU34" s="624"/>
      <c r="DV34" s="625"/>
      <c r="DW34" s="628">
        <v>17.100000000000001</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1776275</v>
      </c>
      <c r="S35" s="624"/>
      <c r="T35" s="624"/>
      <c r="U35" s="624"/>
      <c r="V35" s="624"/>
      <c r="W35" s="624"/>
      <c r="X35" s="624"/>
      <c r="Y35" s="625"/>
      <c r="Z35" s="626">
        <v>5.6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318409</v>
      </c>
      <c r="CS35" s="656"/>
      <c r="CT35" s="656"/>
      <c r="CU35" s="656"/>
      <c r="CV35" s="656"/>
      <c r="CW35" s="656"/>
      <c r="CX35" s="656"/>
      <c r="CY35" s="657"/>
      <c r="CZ35" s="628">
        <v>1</v>
      </c>
      <c r="DA35" s="654"/>
      <c r="DB35" s="654"/>
      <c r="DC35" s="658"/>
      <c r="DD35" s="632">
        <v>286012</v>
      </c>
      <c r="DE35" s="656"/>
      <c r="DF35" s="656"/>
      <c r="DG35" s="656"/>
      <c r="DH35" s="656"/>
      <c r="DI35" s="656"/>
      <c r="DJ35" s="656"/>
      <c r="DK35" s="657"/>
      <c r="DL35" s="632">
        <v>281714</v>
      </c>
      <c r="DM35" s="656"/>
      <c r="DN35" s="656"/>
      <c r="DO35" s="656"/>
      <c r="DP35" s="656"/>
      <c r="DQ35" s="656"/>
      <c r="DR35" s="656"/>
      <c r="DS35" s="656"/>
      <c r="DT35" s="656"/>
      <c r="DU35" s="656"/>
      <c r="DV35" s="657"/>
      <c r="DW35" s="628">
        <v>1.6</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1589988</v>
      </c>
      <c r="S36" s="624"/>
      <c r="T36" s="624"/>
      <c r="U36" s="624"/>
      <c r="V36" s="624"/>
      <c r="W36" s="624"/>
      <c r="X36" s="624"/>
      <c r="Y36" s="625"/>
      <c r="Z36" s="626">
        <v>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3271296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110677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5226305</v>
      </c>
      <c r="CS36" s="624"/>
      <c r="CT36" s="624"/>
      <c r="CU36" s="624"/>
      <c r="CV36" s="624"/>
      <c r="CW36" s="624"/>
      <c r="CX36" s="624"/>
      <c r="CY36" s="625"/>
      <c r="CZ36" s="628">
        <v>17.100000000000001</v>
      </c>
      <c r="DA36" s="654"/>
      <c r="DB36" s="654"/>
      <c r="DC36" s="658"/>
      <c r="DD36" s="632">
        <v>3909877</v>
      </c>
      <c r="DE36" s="624"/>
      <c r="DF36" s="624"/>
      <c r="DG36" s="624"/>
      <c r="DH36" s="624"/>
      <c r="DI36" s="624"/>
      <c r="DJ36" s="624"/>
      <c r="DK36" s="625"/>
      <c r="DL36" s="632">
        <v>3009442</v>
      </c>
      <c r="DM36" s="624"/>
      <c r="DN36" s="624"/>
      <c r="DO36" s="624"/>
      <c r="DP36" s="624"/>
      <c r="DQ36" s="624"/>
      <c r="DR36" s="624"/>
      <c r="DS36" s="624"/>
      <c r="DT36" s="624"/>
      <c r="DU36" s="624"/>
      <c r="DV36" s="625"/>
      <c r="DW36" s="628">
        <v>17</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1110952</v>
      </c>
      <c r="S37" s="624"/>
      <c r="T37" s="624"/>
      <c r="U37" s="624"/>
      <c r="V37" s="624"/>
      <c r="W37" s="624"/>
      <c r="X37" s="624"/>
      <c r="Y37" s="625"/>
      <c r="Z37" s="626">
        <v>3.5</v>
      </c>
      <c r="AA37" s="626"/>
      <c r="AB37" s="626"/>
      <c r="AC37" s="626"/>
      <c r="AD37" s="627">
        <v>561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670235</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67793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1774637</v>
      </c>
      <c r="CS37" s="656"/>
      <c r="CT37" s="656"/>
      <c r="CU37" s="656"/>
      <c r="CV37" s="656"/>
      <c r="CW37" s="656"/>
      <c r="CX37" s="656"/>
      <c r="CY37" s="657"/>
      <c r="CZ37" s="628">
        <v>5.8</v>
      </c>
      <c r="DA37" s="654"/>
      <c r="DB37" s="654"/>
      <c r="DC37" s="658"/>
      <c r="DD37" s="632">
        <v>1772443</v>
      </c>
      <c r="DE37" s="656"/>
      <c r="DF37" s="656"/>
      <c r="DG37" s="656"/>
      <c r="DH37" s="656"/>
      <c r="DI37" s="656"/>
      <c r="DJ37" s="656"/>
      <c r="DK37" s="657"/>
      <c r="DL37" s="632">
        <v>1772443</v>
      </c>
      <c r="DM37" s="656"/>
      <c r="DN37" s="656"/>
      <c r="DO37" s="656"/>
      <c r="DP37" s="656"/>
      <c r="DQ37" s="656"/>
      <c r="DR37" s="656"/>
      <c r="DS37" s="656"/>
      <c r="DT37" s="656"/>
      <c r="DU37" s="656"/>
      <c r="DV37" s="657"/>
      <c r="DW37" s="628">
        <v>10</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1464256</v>
      </c>
      <c r="S38" s="624"/>
      <c r="T38" s="624"/>
      <c r="U38" s="624"/>
      <c r="V38" s="624"/>
      <c r="W38" s="624"/>
      <c r="X38" s="624"/>
      <c r="Y38" s="625"/>
      <c r="Z38" s="626">
        <v>4.5999999999999996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210069</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6544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2250646</v>
      </c>
      <c r="CS38" s="624"/>
      <c r="CT38" s="624"/>
      <c r="CU38" s="624"/>
      <c r="CV38" s="624"/>
      <c r="CW38" s="624"/>
      <c r="CX38" s="624"/>
      <c r="CY38" s="625"/>
      <c r="CZ38" s="628">
        <v>7.4</v>
      </c>
      <c r="DA38" s="654"/>
      <c r="DB38" s="654"/>
      <c r="DC38" s="658"/>
      <c r="DD38" s="632">
        <v>1881159</v>
      </c>
      <c r="DE38" s="624"/>
      <c r="DF38" s="624"/>
      <c r="DG38" s="624"/>
      <c r="DH38" s="624"/>
      <c r="DI38" s="624"/>
      <c r="DJ38" s="624"/>
      <c r="DK38" s="625"/>
      <c r="DL38" s="632">
        <v>1834457</v>
      </c>
      <c r="DM38" s="624"/>
      <c r="DN38" s="624"/>
      <c r="DO38" s="624"/>
      <c r="DP38" s="624"/>
      <c r="DQ38" s="624"/>
      <c r="DR38" s="624"/>
      <c r="DS38" s="624"/>
      <c r="DT38" s="624"/>
      <c r="DU38" s="624"/>
      <c r="DV38" s="625"/>
      <c r="DW38" s="628">
        <v>10.4</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73531</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9709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1794019</v>
      </c>
      <c r="CS39" s="656"/>
      <c r="CT39" s="656"/>
      <c r="CU39" s="656"/>
      <c r="CV39" s="656"/>
      <c r="CW39" s="656"/>
      <c r="CX39" s="656"/>
      <c r="CY39" s="657"/>
      <c r="CZ39" s="628">
        <v>5.9</v>
      </c>
      <c r="DA39" s="654"/>
      <c r="DB39" s="654"/>
      <c r="DC39" s="658"/>
      <c r="DD39" s="632">
        <v>1526575</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55656</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66815</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87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732464</v>
      </c>
      <c r="CS40" s="624"/>
      <c r="CT40" s="624"/>
      <c r="CU40" s="624"/>
      <c r="CV40" s="624"/>
      <c r="CW40" s="624"/>
      <c r="CX40" s="624"/>
      <c r="CY40" s="625"/>
      <c r="CZ40" s="628">
        <v>2.4</v>
      </c>
      <c r="DA40" s="654"/>
      <c r="DB40" s="654"/>
      <c r="DC40" s="658"/>
      <c r="DD40" s="632">
        <v>70411</v>
      </c>
      <c r="DE40" s="624"/>
      <c r="DF40" s="624"/>
      <c r="DG40" s="624"/>
      <c r="DH40" s="624"/>
      <c r="DI40" s="624"/>
      <c r="DJ40" s="624"/>
      <c r="DK40" s="625"/>
      <c r="DL40" s="632">
        <v>22351</v>
      </c>
      <c r="DM40" s="624"/>
      <c r="DN40" s="624"/>
      <c r="DO40" s="624"/>
      <c r="DP40" s="624"/>
      <c r="DQ40" s="624"/>
      <c r="DR40" s="624"/>
      <c r="DS40" s="624"/>
      <c r="DT40" s="624"/>
      <c r="DU40" s="624"/>
      <c r="DV40" s="625"/>
      <c r="DW40" s="628">
        <v>0.1</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31797421</v>
      </c>
      <c r="S41" s="696"/>
      <c r="T41" s="696"/>
      <c r="U41" s="696"/>
      <c r="V41" s="696"/>
      <c r="W41" s="696"/>
      <c r="X41" s="696"/>
      <c r="Y41" s="700"/>
      <c r="Z41" s="701">
        <v>100</v>
      </c>
      <c r="AA41" s="701"/>
      <c r="AB41" s="701"/>
      <c r="AC41" s="701"/>
      <c r="AD41" s="702">
        <v>17641449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431772</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1818874</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376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2814448</v>
      </c>
      <c r="CS42" s="656"/>
      <c r="CT42" s="656"/>
      <c r="CU42" s="656"/>
      <c r="CV42" s="656"/>
      <c r="CW42" s="656"/>
      <c r="CX42" s="656"/>
      <c r="CY42" s="657"/>
      <c r="CZ42" s="628">
        <v>9.1999999999999993</v>
      </c>
      <c r="DA42" s="654"/>
      <c r="DB42" s="654"/>
      <c r="DC42" s="658"/>
      <c r="DD42" s="632">
        <v>646183</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64525</v>
      </c>
      <c r="CS43" s="656"/>
      <c r="CT43" s="656"/>
      <c r="CU43" s="656"/>
      <c r="CV43" s="656"/>
      <c r="CW43" s="656"/>
      <c r="CX43" s="656"/>
      <c r="CY43" s="657"/>
      <c r="CZ43" s="628">
        <v>0.2</v>
      </c>
      <c r="DA43" s="654"/>
      <c r="DB43" s="654"/>
      <c r="DC43" s="658"/>
      <c r="DD43" s="632">
        <v>64525</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2665517</v>
      </c>
      <c r="CS44" s="624"/>
      <c r="CT44" s="624"/>
      <c r="CU44" s="624"/>
      <c r="CV44" s="624"/>
      <c r="CW44" s="624"/>
      <c r="CX44" s="624"/>
      <c r="CY44" s="625"/>
      <c r="CZ44" s="628">
        <v>8.6999999999999993</v>
      </c>
      <c r="DA44" s="629"/>
      <c r="DB44" s="629"/>
      <c r="DC44" s="635"/>
      <c r="DD44" s="632">
        <v>637983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1519912</v>
      </c>
      <c r="CS45" s="656"/>
      <c r="CT45" s="656"/>
      <c r="CU45" s="656"/>
      <c r="CV45" s="656"/>
      <c r="CW45" s="656"/>
      <c r="CX45" s="656"/>
      <c r="CY45" s="657"/>
      <c r="CZ45" s="628">
        <v>5</v>
      </c>
      <c r="DA45" s="654"/>
      <c r="DB45" s="654"/>
      <c r="DC45" s="658"/>
      <c r="DD45" s="632">
        <v>140110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1130194</v>
      </c>
      <c r="CS46" s="624"/>
      <c r="CT46" s="624"/>
      <c r="CU46" s="624"/>
      <c r="CV46" s="624"/>
      <c r="CW46" s="624"/>
      <c r="CX46" s="624"/>
      <c r="CY46" s="625"/>
      <c r="CZ46" s="628">
        <v>3.7</v>
      </c>
      <c r="DA46" s="629"/>
      <c r="DB46" s="629"/>
      <c r="DC46" s="635"/>
      <c r="DD46" s="632">
        <v>489962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148931</v>
      </c>
      <c r="CS47" s="656"/>
      <c r="CT47" s="656"/>
      <c r="CU47" s="656"/>
      <c r="CV47" s="656"/>
      <c r="CW47" s="656"/>
      <c r="CX47" s="656"/>
      <c r="CY47" s="657"/>
      <c r="CZ47" s="628">
        <v>0.5</v>
      </c>
      <c r="DA47" s="654"/>
      <c r="DB47" s="654"/>
      <c r="DC47" s="658"/>
      <c r="DD47" s="632">
        <v>8200</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30514477</v>
      </c>
      <c r="CS49" s="682"/>
      <c r="CT49" s="682"/>
      <c r="CU49" s="682"/>
      <c r="CV49" s="682"/>
      <c r="CW49" s="682"/>
      <c r="CX49" s="682"/>
      <c r="CY49" s="711"/>
      <c r="CZ49" s="703">
        <v>100</v>
      </c>
      <c r="DA49" s="712"/>
      <c r="DB49" s="712"/>
      <c r="DC49" s="713"/>
      <c r="DD49" s="714">
        <v>21669059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pJ3s9bMnyYGG3LjrsYOFwiMX6Z1eU1m+z9XYdSzdn8GgdKaHJU+UhwSkjheIJKv1xfM9QkbznGcLprm6BFTHA==" saltValue="GAv307J8TpTm4eTMjnHIe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4" zoomScale="70" zoomScaleNormal="70" zoomScaleSheetLayoutView="70" workbookViewId="0">
      <selection activeCell="AF85" sqref="AF85:AJ85"/>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31802</v>
      </c>
      <c r="R7" s="753"/>
      <c r="S7" s="753"/>
      <c r="T7" s="753"/>
      <c r="U7" s="753"/>
      <c r="V7" s="753">
        <v>30519</v>
      </c>
      <c r="W7" s="753"/>
      <c r="X7" s="753"/>
      <c r="Y7" s="753"/>
      <c r="Z7" s="753"/>
      <c r="AA7" s="753">
        <v>1283</v>
      </c>
      <c r="AB7" s="753"/>
      <c r="AC7" s="753"/>
      <c r="AD7" s="753"/>
      <c r="AE7" s="754"/>
      <c r="AF7" s="755">
        <v>1087</v>
      </c>
      <c r="AG7" s="756"/>
      <c r="AH7" s="756"/>
      <c r="AI7" s="756"/>
      <c r="AJ7" s="757"/>
      <c r="AK7" s="758">
        <v>1774</v>
      </c>
      <c r="AL7" s="759"/>
      <c r="AM7" s="759"/>
      <c r="AN7" s="759"/>
      <c r="AO7" s="759"/>
      <c r="AP7" s="759">
        <v>29913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559</v>
      </c>
      <c r="BT7" s="747"/>
      <c r="BU7" s="747"/>
      <c r="BV7" s="747"/>
      <c r="BW7" s="747"/>
      <c r="BX7" s="747"/>
      <c r="BY7" s="747"/>
      <c r="BZ7" s="747"/>
      <c r="CA7" s="747"/>
      <c r="CB7" s="747"/>
      <c r="CC7" s="747"/>
      <c r="CD7" s="747"/>
      <c r="CE7" s="747"/>
      <c r="CF7" s="747"/>
      <c r="CG7" s="762"/>
      <c r="CH7" s="743">
        <v>-2</v>
      </c>
      <c r="CI7" s="744"/>
      <c r="CJ7" s="744"/>
      <c r="CK7" s="744"/>
      <c r="CL7" s="745"/>
      <c r="CM7" s="743">
        <v>114</v>
      </c>
      <c r="CN7" s="744"/>
      <c r="CO7" s="744"/>
      <c r="CP7" s="744"/>
      <c r="CQ7" s="745"/>
      <c r="CR7" s="743">
        <v>25</v>
      </c>
      <c r="CS7" s="744"/>
      <c r="CT7" s="744"/>
      <c r="CU7" s="744"/>
      <c r="CV7" s="745"/>
      <c r="CW7" s="743">
        <v>1</v>
      </c>
      <c r="CX7" s="744"/>
      <c r="CY7" s="744"/>
      <c r="CZ7" s="744"/>
      <c r="DA7" s="745"/>
      <c r="DB7" s="743" t="s">
        <v>492</v>
      </c>
      <c r="DC7" s="744"/>
      <c r="DD7" s="744"/>
      <c r="DE7" s="744"/>
      <c r="DF7" s="745"/>
      <c r="DG7" s="743" t="s">
        <v>492</v>
      </c>
      <c r="DH7" s="744"/>
      <c r="DI7" s="744"/>
      <c r="DJ7" s="744"/>
      <c r="DK7" s="745"/>
      <c r="DL7" s="743" t="s">
        <v>492</v>
      </c>
      <c r="DM7" s="744"/>
      <c r="DN7" s="744"/>
      <c r="DO7" s="744"/>
      <c r="DP7" s="745"/>
      <c r="DQ7" s="743" t="s">
        <v>492</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7</v>
      </c>
      <c r="R8" s="784"/>
      <c r="S8" s="784"/>
      <c r="T8" s="784"/>
      <c r="U8" s="784"/>
      <c r="V8" s="784">
        <v>7</v>
      </c>
      <c r="W8" s="784"/>
      <c r="X8" s="784"/>
      <c r="Y8" s="784"/>
      <c r="Z8" s="784"/>
      <c r="AA8" s="784" t="s">
        <v>492</v>
      </c>
      <c r="AB8" s="784"/>
      <c r="AC8" s="784"/>
      <c r="AD8" s="784"/>
      <c r="AE8" s="785"/>
      <c r="AF8" s="786" t="s">
        <v>122</v>
      </c>
      <c r="AG8" s="787"/>
      <c r="AH8" s="787"/>
      <c r="AI8" s="787"/>
      <c r="AJ8" s="788"/>
      <c r="AK8" s="769" t="s">
        <v>492</v>
      </c>
      <c r="AL8" s="770"/>
      <c r="AM8" s="770"/>
      <c r="AN8" s="770"/>
      <c r="AO8" s="770"/>
      <c r="AP8" s="770" t="s">
        <v>492</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560</v>
      </c>
      <c r="BT8" s="774"/>
      <c r="BU8" s="774"/>
      <c r="BV8" s="774"/>
      <c r="BW8" s="774"/>
      <c r="BX8" s="774"/>
      <c r="BY8" s="774"/>
      <c r="BZ8" s="774"/>
      <c r="CA8" s="774"/>
      <c r="CB8" s="774"/>
      <c r="CC8" s="774"/>
      <c r="CD8" s="774"/>
      <c r="CE8" s="774"/>
      <c r="CF8" s="774"/>
      <c r="CG8" s="775"/>
      <c r="CH8" s="776">
        <v>-4</v>
      </c>
      <c r="CI8" s="777"/>
      <c r="CJ8" s="777"/>
      <c r="CK8" s="777"/>
      <c r="CL8" s="778"/>
      <c r="CM8" s="776">
        <v>38</v>
      </c>
      <c r="CN8" s="777"/>
      <c r="CO8" s="777"/>
      <c r="CP8" s="777"/>
      <c r="CQ8" s="778"/>
      <c r="CR8" s="776">
        <v>10</v>
      </c>
      <c r="CS8" s="777"/>
      <c r="CT8" s="777"/>
      <c r="CU8" s="777"/>
      <c r="CV8" s="778"/>
      <c r="CW8" s="776">
        <v>40</v>
      </c>
      <c r="CX8" s="777"/>
      <c r="CY8" s="777"/>
      <c r="CZ8" s="777"/>
      <c r="DA8" s="778"/>
      <c r="DB8" s="776" t="s">
        <v>492</v>
      </c>
      <c r="DC8" s="777"/>
      <c r="DD8" s="777"/>
      <c r="DE8" s="777"/>
      <c r="DF8" s="778"/>
      <c r="DG8" s="776" t="s">
        <v>492</v>
      </c>
      <c r="DH8" s="777"/>
      <c r="DI8" s="777"/>
      <c r="DJ8" s="777"/>
      <c r="DK8" s="778"/>
      <c r="DL8" s="776" t="s">
        <v>492</v>
      </c>
      <c r="DM8" s="777"/>
      <c r="DN8" s="777"/>
      <c r="DO8" s="777"/>
      <c r="DP8" s="778"/>
      <c r="DQ8" s="776" t="s">
        <v>492</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561</v>
      </c>
      <c r="BT9" s="774"/>
      <c r="BU9" s="774"/>
      <c r="BV9" s="774"/>
      <c r="BW9" s="774"/>
      <c r="BX9" s="774"/>
      <c r="BY9" s="774"/>
      <c r="BZ9" s="774"/>
      <c r="CA9" s="774"/>
      <c r="CB9" s="774"/>
      <c r="CC9" s="774"/>
      <c r="CD9" s="774"/>
      <c r="CE9" s="774"/>
      <c r="CF9" s="774"/>
      <c r="CG9" s="775"/>
      <c r="CH9" s="776">
        <v>-10</v>
      </c>
      <c r="CI9" s="777"/>
      <c r="CJ9" s="777"/>
      <c r="CK9" s="777"/>
      <c r="CL9" s="778"/>
      <c r="CM9" s="776">
        <v>74</v>
      </c>
      <c r="CN9" s="777"/>
      <c r="CO9" s="777"/>
      <c r="CP9" s="777"/>
      <c r="CQ9" s="778"/>
      <c r="CR9" s="776">
        <v>25</v>
      </c>
      <c r="CS9" s="777"/>
      <c r="CT9" s="777"/>
      <c r="CU9" s="777"/>
      <c r="CV9" s="778"/>
      <c r="CW9" s="776" t="s">
        <v>492</v>
      </c>
      <c r="CX9" s="777"/>
      <c r="CY9" s="777"/>
      <c r="CZ9" s="777"/>
      <c r="DA9" s="778"/>
      <c r="DB9" s="776" t="s">
        <v>492</v>
      </c>
      <c r="DC9" s="777"/>
      <c r="DD9" s="777"/>
      <c r="DE9" s="777"/>
      <c r="DF9" s="778"/>
      <c r="DG9" s="776" t="s">
        <v>492</v>
      </c>
      <c r="DH9" s="777"/>
      <c r="DI9" s="777"/>
      <c r="DJ9" s="777"/>
      <c r="DK9" s="778"/>
      <c r="DL9" s="776" t="s">
        <v>492</v>
      </c>
      <c r="DM9" s="777"/>
      <c r="DN9" s="777"/>
      <c r="DO9" s="777"/>
      <c r="DP9" s="778"/>
      <c r="DQ9" s="776" t="s">
        <v>492</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1087</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5153</v>
      </c>
      <c r="R28" s="823"/>
      <c r="S28" s="823"/>
      <c r="T28" s="823"/>
      <c r="U28" s="823"/>
      <c r="V28" s="823">
        <v>5032</v>
      </c>
      <c r="W28" s="823"/>
      <c r="X28" s="823"/>
      <c r="Y28" s="823"/>
      <c r="Z28" s="823"/>
      <c r="AA28" s="823">
        <v>121</v>
      </c>
      <c r="AB28" s="823"/>
      <c r="AC28" s="823"/>
      <c r="AD28" s="823"/>
      <c r="AE28" s="824"/>
      <c r="AF28" s="825">
        <v>121</v>
      </c>
      <c r="AG28" s="823"/>
      <c r="AH28" s="823"/>
      <c r="AI28" s="823"/>
      <c r="AJ28" s="826"/>
      <c r="AK28" s="827">
        <v>420</v>
      </c>
      <c r="AL28" s="828"/>
      <c r="AM28" s="828"/>
      <c r="AN28" s="828"/>
      <c r="AO28" s="828"/>
      <c r="AP28" s="828" t="s">
        <v>492</v>
      </c>
      <c r="AQ28" s="828"/>
      <c r="AR28" s="828"/>
      <c r="AS28" s="828"/>
      <c r="AT28" s="828"/>
      <c r="AU28" s="828" t="s">
        <v>492</v>
      </c>
      <c r="AV28" s="828"/>
      <c r="AW28" s="828"/>
      <c r="AX28" s="828"/>
      <c r="AY28" s="828"/>
      <c r="AZ28" s="829" t="s">
        <v>492</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85</v>
      </c>
      <c r="R29" s="784"/>
      <c r="S29" s="784"/>
      <c r="T29" s="784"/>
      <c r="U29" s="784"/>
      <c r="V29" s="784">
        <v>84</v>
      </c>
      <c r="W29" s="784"/>
      <c r="X29" s="784"/>
      <c r="Y29" s="784"/>
      <c r="Z29" s="784"/>
      <c r="AA29" s="784">
        <v>1</v>
      </c>
      <c r="AB29" s="784"/>
      <c r="AC29" s="784"/>
      <c r="AD29" s="784"/>
      <c r="AE29" s="785"/>
      <c r="AF29" s="786">
        <v>1</v>
      </c>
      <c r="AG29" s="787"/>
      <c r="AH29" s="787"/>
      <c r="AI29" s="787"/>
      <c r="AJ29" s="788"/>
      <c r="AK29" s="834">
        <v>35</v>
      </c>
      <c r="AL29" s="830"/>
      <c r="AM29" s="830"/>
      <c r="AN29" s="830"/>
      <c r="AO29" s="830"/>
      <c r="AP29" s="830" t="s">
        <v>492</v>
      </c>
      <c r="AQ29" s="830"/>
      <c r="AR29" s="830"/>
      <c r="AS29" s="830"/>
      <c r="AT29" s="830"/>
      <c r="AU29" s="830" t="s">
        <v>492</v>
      </c>
      <c r="AV29" s="830"/>
      <c r="AW29" s="830"/>
      <c r="AX29" s="830"/>
      <c r="AY29" s="830"/>
      <c r="AZ29" s="831" t="s">
        <v>492</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790</v>
      </c>
      <c r="R30" s="784"/>
      <c r="S30" s="784"/>
      <c r="T30" s="784"/>
      <c r="U30" s="784"/>
      <c r="V30" s="784">
        <v>787</v>
      </c>
      <c r="W30" s="784"/>
      <c r="X30" s="784"/>
      <c r="Y30" s="784"/>
      <c r="Z30" s="784"/>
      <c r="AA30" s="784">
        <v>3</v>
      </c>
      <c r="AB30" s="784"/>
      <c r="AC30" s="784"/>
      <c r="AD30" s="784"/>
      <c r="AE30" s="785"/>
      <c r="AF30" s="786">
        <v>3</v>
      </c>
      <c r="AG30" s="787"/>
      <c r="AH30" s="787"/>
      <c r="AI30" s="787"/>
      <c r="AJ30" s="788"/>
      <c r="AK30" s="834">
        <v>201</v>
      </c>
      <c r="AL30" s="830"/>
      <c r="AM30" s="830"/>
      <c r="AN30" s="830"/>
      <c r="AO30" s="830"/>
      <c r="AP30" s="830" t="s">
        <v>492</v>
      </c>
      <c r="AQ30" s="830"/>
      <c r="AR30" s="830"/>
      <c r="AS30" s="830"/>
      <c r="AT30" s="830"/>
      <c r="AU30" s="830" t="s">
        <v>492</v>
      </c>
      <c r="AV30" s="830"/>
      <c r="AW30" s="830"/>
      <c r="AX30" s="830"/>
      <c r="AY30" s="830"/>
      <c r="AZ30" s="831" t="s">
        <v>492</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6607</v>
      </c>
      <c r="R31" s="784"/>
      <c r="S31" s="784"/>
      <c r="T31" s="784"/>
      <c r="U31" s="784"/>
      <c r="V31" s="784">
        <v>6255</v>
      </c>
      <c r="W31" s="784"/>
      <c r="X31" s="784"/>
      <c r="Y31" s="784"/>
      <c r="Z31" s="784"/>
      <c r="AA31" s="784">
        <v>352</v>
      </c>
      <c r="AB31" s="784"/>
      <c r="AC31" s="784"/>
      <c r="AD31" s="784"/>
      <c r="AE31" s="785"/>
      <c r="AF31" s="786">
        <v>352</v>
      </c>
      <c r="AG31" s="787"/>
      <c r="AH31" s="787"/>
      <c r="AI31" s="787"/>
      <c r="AJ31" s="788"/>
      <c r="AK31" s="834">
        <v>973</v>
      </c>
      <c r="AL31" s="830"/>
      <c r="AM31" s="830"/>
      <c r="AN31" s="830"/>
      <c r="AO31" s="830"/>
      <c r="AP31" s="830" t="s">
        <v>492</v>
      </c>
      <c r="AQ31" s="830"/>
      <c r="AR31" s="830"/>
      <c r="AS31" s="830"/>
      <c r="AT31" s="830"/>
      <c r="AU31" s="830" t="s">
        <v>492</v>
      </c>
      <c r="AV31" s="830"/>
      <c r="AW31" s="830"/>
      <c r="AX31" s="830"/>
      <c r="AY31" s="830"/>
      <c r="AZ31" s="831" t="s">
        <v>492</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1338</v>
      </c>
      <c r="R32" s="784"/>
      <c r="S32" s="784"/>
      <c r="T32" s="784"/>
      <c r="U32" s="784"/>
      <c r="V32" s="784">
        <v>1231</v>
      </c>
      <c r="W32" s="784"/>
      <c r="X32" s="784"/>
      <c r="Y32" s="784"/>
      <c r="Z32" s="784"/>
      <c r="AA32" s="784">
        <v>107</v>
      </c>
      <c r="AB32" s="784"/>
      <c r="AC32" s="784"/>
      <c r="AD32" s="784"/>
      <c r="AE32" s="785"/>
      <c r="AF32" s="786">
        <v>2792</v>
      </c>
      <c r="AG32" s="787"/>
      <c r="AH32" s="787"/>
      <c r="AI32" s="787"/>
      <c r="AJ32" s="788"/>
      <c r="AK32" s="834">
        <v>277</v>
      </c>
      <c r="AL32" s="830"/>
      <c r="AM32" s="830"/>
      <c r="AN32" s="830"/>
      <c r="AO32" s="830"/>
      <c r="AP32" s="830">
        <v>6517</v>
      </c>
      <c r="AQ32" s="830"/>
      <c r="AR32" s="830"/>
      <c r="AS32" s="830"/>
      <c r="AT32" s="830"/>
      <c r="AU32" s="830">
        <v>2093</v>
      </c>
      <c r="AV32" s="830"/>
      <c r="AW32" s="830"/>
      <c r="AX32" s="830"/>
      <c r="AY32" s="830"/>
      <c r="AZ32" s="831" t="s">
        <v>492</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929</v>
      </c>
      <c r="R33" s="784"/>
      <c r="S33" s="784"/>
      <c r="T33" s="784"/>
      <c r="U33" s="784"/>
      <c r="V33" s="784">
        <v>929</v>
      </c>
      <c r="W33" s="784"/>
      <c r="X33" s="784"/>
      <c r="Y33" s="784"/>
      <c r="Z33" s="784"/>
      <c r="AA33" s="784">
        <v>0</v>
      </c>
      <c r="AB33" s="784"/>
      <c r="AC33" s="784"/>
      <c r="AD33" s="784"/>
      <c r="AE33" s="785"/>
      <c r="AF33" s="786">
        <v>301</v>
      </c>
      <c r="AG33" s="787"/>
      <c r="AH33" s="787"/>
      <c r="AI33" s="787"/>
      <c r="AJ33" s="788"/>
      <c r="AK33" s="834">
        <v>670</v>
      </c>
      <c r="AL33" s="830"/>
      <c r="AM33" s="830"/>
      <c r="AN33" s="830"/>
      <c r="AO33" s="830"/>
      <c r="AP33" s="830">
        <v>3231</v>
      </c>
      <c r="AQ33" s="830"/>
      <c r="AR33" s="830"/>
      <c r="AS33" s="830"/>
      <c r="AT33" s="830"/>
      <c r="AU33" s="830">
        <v>3231</v>
      </c>
      <c r="AV33" s="830"/>
      <c r="AW33" s="830"/>
      <c r="AX33" s="830"/>
      <c r="AY33" s="830"/>
      <c r="AZ33" s="831" t="s">
        <v>492</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396</v>
      </c>
      <c r="C34" s="781"/>
      <c r="D34" s="781"/>
      <c r="E34" s="781"/>
      <c r="F34" s="781"/>
      <c r="G34" s="781"/>
      <c r="H34" s="781"/>
      <c r="I34" s="781"/>
      <c r="J34" s="781"/>
      <c r="K34" s="781"/>
      <c r="L34" s="781"/>
      <c r="M34" s="781"/>
      <c r="N34" s="781"/>
      <c r="O34" s="781"/>
      <c r="P34" s="782"/>
      <c r="Q34" s="783">
        <v>239</v>
      </c>
      <c r="R34" s="784"/>
      <c r="S34" s="784"/>
      <c r="T34" s="784"/>
      <c r="U34" s="784"/>
      <c r="V34" s="784">
        <v>542</v>
      </c>
      <c r="W34" s="784"/>
      <c r="X34" s="784"/>
      <c r="Y34" s="784"/>
      <c r="Z34" s="784"/>
      <c r="AA34" s="784">
        <v>-303</v>
      </c>
      <c r="AB34" s="784"/>
      <c r="AC34" s="784"/>
      <c r="AD34" s="784"/>
      <c r="AE34" s="785"/>
      <c r="AF34" s="786">
        <v>134</v>
      </c>
      <c r="AG34" s="787"/>
      <c r="AH34" s="787"/>
      <c r="AI34" s="787"/>
      <c r="AJ34" s="788"/>
      <c r="AK34" s="834" t="s">
        <v>492</v>
      </c>
      <c r="AL34" s="830"/>
      <c r="AM34" s="830"/>
      <c r="AN34" s="830"/>
      <c r="AO34" s="830"/>
      <c r="AP34" s="830">
        <v>519</v>
      </c>
      <c r="AQ34" s="830"/>
      <c r="AR34" s="830"/>
      <c r="AS34" s="830"/>
      <c r="AT34" s="830"/>
      <c r="AU34" s="830">
        <v>121</v>
      </c>
      <c r="AV34" s="830"/>
      <c r="AW34" s="830"/>
      <c r="AX34" s="830"/>
      <c r="AY34" s="830"/>
      <c r="AZ34" s="831" t="s">
        <v>492</v>
      </c>
      <c r="BA34" s="831"/>
      <c r="BB34" s="831"/>
      <c r="BC34" s="831"/>
      <c r="BD34" s="831"/>
      <c r="BE34" s="832" t="s">
        <v>394</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397</v>
      </c>
      <c r="C35" s="781"/>
      <c r="D35" s="781"/>
      <c r="E35" s="781"/>
      <c r="F35" s="781"/>
      <c r="G35" s="781"/>
      <c r="H35" s="781"/>
      <c r="I35" s="781"/>
      <c r="J35" s="781"/>
      <c r="K35" s="781"/>
      <c r="L35" s="781"/>
      <c r="M35" s="781"/>
      <c r="N35" s="781"/>
      <c r="O35" s="781"/>
      <c r="P35" s="782"/>
      <c r="Q35" s="783" t="s">
        <v>492</v>
      </c>
      <c r="R35" s="784"/>
      <c r="S35" s="784"/>
      <c r="T35" s="784"/>
      <c r="U35" s="784"/>
      <c r="V35" s="784" t="s">
        <v>492</v>
      </c>
      <c r="W35" s="784"/>
      <c r="X35" s="784"/>
      <c r="Y35" s="784"/>
      <c r="Z35" s="784"/>
      <c r="AA35" s="784" t="s">
        <v>492</v>
      </c>
      <c r="AB35" s="784"/>
      <c r="AC35" s="784"/>
      <c r="AD35" s="784"/>
      <c r="AE35" s="785"/>
      <c r="AF35" s="786">
        <v>68</v>
      </c>
      <c r="AG35" s="787"/>
      <c r="AH35" s="787"/>
      <c r="AI35" s="787"/>
      <c r="AJ35" s="788"/>
      <c r="AK35" s="834" t="s">
        <v>492</v>
      </c>
      <c r="AL35" s="830"/>
      <c r="AM35" s="830"/>
      <c r="AN35" s="830"/>
      <c r="AO35" s="830"/>
      <c r="AP35" s="830">
        <v>337</v>
      </c>
      <c r="AQ35" s="830"/>
      <c r="AR35" s="830"/>
      <c r="AS35" s="830"/>
      <c r="AT35" s="830"/>
      <c r="AU35" s="830">
        <v>173</v>
      </c>
      <c r="AV35" s="830"/>
      <c r="AW35" s="830"/>
      <c r="AX35" s="830"/>
      <c r="AY35" s="830"/>
      <c r="AZ35" s="831" t="s">
        <v>492</v>
      </c>
      <c r="BA35" s="831"/>
      <c r="BB35" s="831"/>
      <c r="BC35" s="831"/>
      <c r="BD35" s="831"/>
      <c r="BE35" s="832" t="s">
        <v>394</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398</v>
      </c>
      <c r="C36" s="781"/>
      <c r="D36" s="781"/>
      <c r="E36" s="781"/>
      <c r="F36" s="781"/>
      <c r="G36" s="781"/>
      <c r="H36" s="781"/>
      <c r="I36" s="781"/>
      <c r="J36" s="781"/>
      <c r="K36" s="781"/>
      <c r="L36" s="781"/>
      <c r="M36" s="781"/>
      <c r="N36" s="781"/>
      <c r="O36" s="781"/>
      <c r="P36" s="782"/>
      <c r="Q36" s="783">
        <v>15</v>
      </c>
      <c r="R36" s="784"/>
      <c r="S36" s="784"/>
      <c r="T36" s="784"/>
      <c r="U36" s="784"/>
      <c r="V36" s="784">
        <v>15</v>
      </c>
      <c r="W36" s="784"/>
      <c r="X36" s="784"/>
      <c r="Y36" s="784"/>
      <c r="Z36" s="784"/>
      <c r="AA36" s="784">
        <v>0</v>
      </c>
      <c r="AB36" s="784"/>
      <c r="AC36" s="784"/>
      <c r="AD36" s="784"/>
      <c r="AE36" s="785"/>
      <c r="AF36" s="786">
        <v>0</v>
      </c>
      <c r="AG36" s="787"/>
      <c r="AH36" s="787"/>
      <c r="AI36" s="787"/>
      <c r="AJ36" s="788"/>
      <c r="AK36" s="834">
        <v>5</v>
      </c>
      <c r="AL36" s="830"/>
      <c r="AM36" s="830"/>
      <c r="AN36" s="830"/>
      <c r="AO36" s="830"/>
      <c r="AP36" s="830" t="s">
        <v>492</v>
      </c>
      <c r="AQ36" s="830"/>
      <c r="AR36" s="830"/>
      <c r="AS36" s="830"/>
      <c r="AT36" s="830"/>
      <c r="AU36" s="830" t="s">
        <v>492</v>
      </c>
      <c r="AV36" s="830"/>
      <c r="AW36" s="830"/>
      <c r="AX36" s="830"/>
      <c r="AY36" s="830"/>
      <c r="AZ36" s="831" t="s">
        <v>492</v>
      </c>
      <c r="BA36" s="831"/>
      <c r="BB36" s="831"/>
      <c r="BC36" s="831"/>
      <c r="BD36" s="831"/>
      <c r="BE36" s="832" t="s">
        <v>399</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400</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401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3773</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403</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404</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562</v>
      </c>
      <c r="C68" s="870"/>
      <c r="D68" s="870"/>
      <c r="E68" s="870"/>
      <c r="F68" s="870"/>
      <c r="G68" s="870"/>
      <c r="H68" s="870"/>
      <c r="I68" s="870"/>
      <c r="J68" s="870"/>
      <c r="K68" s="870"/>
      <c r="L68" s="870"/>
      <c r="M68" s="870"/>
      <c r="N68" s="870"/>
      <c r="O68" s="870"/>
      <c r="P68" s="871"/>
      <c r="Q68" s="872">
        <v>3984</v>
      </c>
      <c r="R68" s="866"/>
      <c r="S68" s="866"/>
      <c r="T68" s="866"/>
      <c r="U68" s="866"/>
      <c r="V68" s="866">
        <v>3695</v>
      </c>
      <c r="W68" s="866"/>
      <c r="X68" s="866"/>
      <c r="Y68" s="866"/>
      <c r="Z68" s="866"/>
      <c r="AA68" s="866">
        <v>389</v>
      </c>
      <c r="AB68" s="866"/>
      <c r="AC68" s="866"/>
      <c r="AD68" s="866"/>
      <c r="AE68" s="866"/>
      <c r="AF68" s="866">
        <v>286</v>
      </c>
      <c r="AG68" s="866"/>
      <c r="AH68" s="866"/>
      <c r="AI68" s="866"/>
      <c r="AJ68" s="866"/>
      <c r="AK68" s="866">
        <v>67</v>
      </c>
      <c r="AL68" s="866"/>
      <c r="AM68" s="866"/>
      <c r="AN68" s="866"/>
      <c r="AO68" s="866"/>
      <c r="AP68" s="866">
        <v>611</v>
      </c>
      <c r="AQ68" s="866"/>
      <c r="AR68" s="866"/>
      <c r="AS68" s="866"/>
      <c r="AT68" s="866"/>
      <c r="AU68" s="866">
        <v>663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563</v>
      </c>
      <c r="C69" s="874"/>
      <c r="D69" s="874"/>
      <c r="E69" s="874"/>
      <c r="F69" s="874"/>
      <c r="G69" s="874"/>
      <c r="H69" s="874"/>
      <c r="I69" s="874"/>
      <c r="J69" s="874"/>
      <c r="K69" s="874"/>
      <c r="L69" s="874"/>
      <c r="M69" s="874"/>
      <c r="N69" s="874"/>
      <c r="O69" s="874"/>
      <c r="P69" s="875"/>
      <c r="Q69" s="876">
        <v>3</v>
      </c>
      <c r="R69" s="830"/>
      <c r="S69" s="830"/>
      <c r="T69" s="830"/>
      <c r="U69" s="830"/>
      <c r="V69" s="830">
        <v>3</v>
      </c>
      <c r="W69" s="830"/>
      <c r="X69" s="830"/>
      <c r="Y69" s="830"/>
      <c r="Z69" s="830"/>
      <c r="AA69" s="830" t="s">
        <v>492</v>
      </c>
      <c r="AB69" s="830"/>
      <c r="AC69" s="830"/>
      <c r="AD69" s="830"/>
      <c r="AE69" s="830"/>
      <c r="AF69" s="830" t="s">
        <v>492</v>
      </c>
      <c r="AG69" s="830"/>
      <c r="AH69" s="830"/>
      <c r="AI69" s="830"/>
      <c r="AJ69" s="830"/>
      <c r="AK69" s="830" t="s">
        <v>492</v>
      </c>
      <c r="AL69" s="830"/>
      <c r="AM69" s="830"/>
      <c r="AN69" s="830"/>
      <c r="AO69" s="830"/>
      <c r="AP69" s="830" t="s">
        <v>492</v>
      </c>
      <c r="AQ69" s="830"/>
      <c r="AR69" s="830"/>
      <c r="AS69" s="830"/>
      <c r="AT69" s="830"/>
      <c r="AU69" s="830" t="s">
        <v>492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564</v>
      </c>
      <c r="C70" s="874"/>
      <c r="D70" s="874"/>
      <c r="E70" s="874"/>
      <c r="F70" s="874"/>
      <c r="G70" s="874"/>
      <c r="H70" s="874"/>
      <c r="I70" s="874"/>
      <c r="J70" s="874"/>
      <c r="K70" s="874"/>
      <c r="L70" s="874"/>
      <c r="M70" s="874"/>
      <c r="N70" s="874"/>
      <c r="O70" s="874"/>
      <c r="P70" s="875"/>
      <c r="Q70" s="876">
        <v>997</v>
      </c>
      <c r="R70" s="830"/>
      <c r="S70" s="830"/>
      <c r="T70" s="830"/>
      <c r="U70" s="830"/>
      <c r="V70" s="830">
        <v>947</v>
      </c>
      <c r="W70" s="830"/>
      <c r="X70" s="830"/>
      <c r="Y70" s="830"/>
      <c r="Z70" s="830"/>
      <c r="AA70" s="830">
        <v>50</v>
      </c>
      <c r="AB70" s="830"/>
      <c r="AC70" s="830"/>
      <c r="AD70" s="830"/>
      <c r="AE70" s="830"/>
      <c r="AF70" s="830">
        <v>50</v>
      </c>
      <c r="AG70" s="830"/>
      <c r="AH70" s="830"/>
      <c r="AI70" s="830"/>
      <c r="AJ70" s="830"/>
      <c r="AK70" s="830" t="s">
        <v>492</v>
      </c>
      <c r="AL70" s="830"/>
      <c r="AM70" s="830"/>
      <c r="AN70" s="830"/>
      <c r="AO70" s="830"/>
      <c r="AP70" s="830" t="s">
        <v>492</v>
      </c>
      <c r="AQ70" s="830"/>
      <c r="AR70" s="830"/>
      <c r="AS70" s="830"/>
      <c r="AT70" s="830"/>
      <c r="AU70" s="830" t="s">
        <v>492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565</v>
      </c>
      <c r="C71" s="874"/>
      <c r="D71" s="874"/>
      <c r="E71" s="874"/>
      <c r="F71" s="874"/>
      <c r="G71" s="874"/>
      <c r="H71" s="874"/>
      <c r="I71" s="874"/>
      <c r="J71" s="874"/>
      <c r="K71" s="874"/>
      <c r="L71" s="874"/>
      <c r="M71" s="874"/>
      <c r="N71" s="874"/>
      <c r="O71" s="874"/>
      <c r="P71" s="875"/>
      <c r="Q71" s="876">
        <v>259339</v>
      </c>
      <c r="R71" s="830"/>
      <c r="S71" s="830"/>
      <c r="T71" s="830"/>
      <c r="U71" s="830"/>
      <c r="V71" s="830">
        <v>254515</v>
      </c>
      <c r="W71" s="830"/>
      <c r="X71" s="830"/>
      <c r="Y71" s="830"/>
      <c r="Z71" s="830"/>
      <c r="AA71" s="830">
        <v>4824</v>
      </c>
      <c r="AB71" s="830"/>
      <c r="AC71" s="830"/>
      <c r="AD71" s="830"/>
      <c r="AE71" s="830"/>
      <c r="AF71" s="830">
        <v>4824</v>
      </c>
      <c r="AG71" s="830"/>
      <c r="AH71" s="830"/>
      <c r="AI71" s="830"/>
      <c r="AJ71" s="830"/>
      <c r="AK71" s="830">
        <v>1141</v>
      </c>
      <c r="AL71" s="830"/>
      <c r="AM71" s="830"/>
      <c r="AN71" s="830"/>
      <c r="AO71" s="830"/>
      <c r="AP71" s="830" t="s">
        <v>492</v>
      </c>
      <c r="AQ71" s="830"/>
      <c r="AR71" s="830"/>
      <c r="AS71" s="830"/>
      <c r="AT71" s="830"/>
      <c r="AU71" s="830" t="s">
        <v>492</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566</v>
      </c>
      <c r="C72" s="874"/>
      <c r="D72" s="874"/>
      <c r="E72" s="874"/>
      <c r="F72" s="874"/>
      <c r="G72" s="874"/>
      <c r="H72" s="874"/>
      <c r="I72" s="874"/>
      <c r="J72" s="874"/>
      <c r="K72" s="874"/>
      <c r="L72" s="874"/>
      <c r="M72" s="874"/>
      <c r="N72" s="874"/>
      <c r="O72" s="874"/>
      <c r="P72" s="875"/>
      <c r="Q72" s="876">
        <v>345</v>
      </c>
      <c r="R72" s="830"/>
      <c r="S72" s="830"/>
      <c r="T72" s="830"/>
      <c r="U72" s="830"/>
      <c r="V72" s="830">
        <v>187</v>
      </c>
      <c r="W72" s="830"/>
      <c r="X72" s="830"/>
      <c r="Y72" s="830"/>
      <c r="Z72" s="830"/>
      <c r="AA72" s="830">
        <v>158</v>
      </c>
      <c r="AB72" s="830"/>
      <c r="AC72" s="830"/>
      <c r="AD72" s="830"/>
      <c r="AE72" s="830"/>
      <c r="AF72" s="830">
        <v>158</v>
      </c>
      <c r="AG72" s="830"/>
      <c r="AH72" s="830"/>
      <c r="AI72" s="830"/>
      <c r="AJ72" s="830"/>
      <c r="AK72" s="830" t="s">
        <v>492</v>
      </c>
      <c r="AL72" s="830"/>
      <c r="AM72" s="830"/>
      <c r="AN72" s="830"/>
      <c r="AO72" s="830"/>
      <c r="AP72" s="830" t="s">
        <v>492</v>
      </c>
      <c r="AQ72" s="830"/>
      <c r="AR72" s="830"/>
      <c r="AS72" s="830"/>
      <c r="AT72" s="830"/>
      <c r="AU72" s="830" t="s">
        <v>492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567</v>
      </c>
      <c r="C73" s="874"/>
      <c r="D73" s="874"/>
      <c r="E73" s="874"/>
      <c r="F73" s="874"/>
      <c r="G73" s="874"/>
      <c r="H73" s="874"/>
      <c r="I73" s="874"/>
      <c r="J73" s="874"/>
      <c r="K73" s="874"/>
      <c r="L73" s="874"/>
      <c r="M73" s="874"/>
      <c r="N73" s="874"/>
      <c r="O73" s="874"/>
      <c r="P73" s="875"/>
      <c r="Q73" s="876">
        <v>8445</v>
      </c>
      <c r="R73" s="830"/>
      <c r="S73" s="830"/>
      <c r="T73" s="830"/>
      <c r="U73" s="830"/>
      <c r="V73" s="830">
        <v>6617</v>
      </c>
      <c r="W73" s="830"/>
      <c r="X73" s="830"/>
      <c r="Y73" s="830"/>
      <c r="Z73" s="830"/>
      <c r="AA73" s="830">
        <v>1828</v>
      </c>
      <c r="AB73" s="830"/>
      <c r="AC73" s="830"/>
      <c r="AD73" s="830"/>
      <c r="AE73" s="830"/>
      <c r="AF73" s="830">
        <v>1828</v>
      </c>
      <c r="AG73" s="830"/>
      <c r="AH73" s="830"/>
      <c r="AI73" s="830"/>
      <c r="AJ73" s="830"/>
      <c r="AK73" s="830">
        <v>14</v>
      </c>
      <c r="AL73" s="830"/>
      <c r="AM73" s="830"/>
      <c r="AN73" s="830"/>
      <c r="AO73" s="830"/>
      <c r="AP73" s="830" t="s">
        <v>492</v>
      </c>
      <c r="AQ73" s="830"/>
      <c r="AR73" s="830"/>
      <c r="AS73" s="830"/>
      <c r="AT73" s="830"/>
      <c r="AU73" s="830" t="s">
        <v>492</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568</v>
      </c>
      <c r="C74" s="874"/>
      <c r="D74" s="874"/>
      <c r="E74" s="874"/>
      <c r="F74" s="874"/>
      <c r="G74" s="874"/>
      <c r="H74" s="874"/>
      <c r="I74" s="874"/>
      <c r="J74" s="874"/>
      <c r="K74" s="874"/>
      <c r="L74" s="874"/>
      <c r="M74" s="874"/>
      <c r="N74" s="874"/>
      <c r="O74" s="874"/>
      <c r="P74" s="875"/>
      <c r="Q74" s="876">
        <v>1514</v>
      </c>
      <c r="R74" s="830"/>
      <c r="S74" s="830"/>
      <c r="T74" s="830"/>
      <c r="U74" s="830"/>
      <c r="V74" s="830">
        <v>1513</v>
      </c>
      <c r="W74" s="830"/>
      <c r="X74" s="830"/>
      <c r="Y74" s="830"/>
      <c r="Z74" s="830"/>
      <c r="AA74" s="830">
        <v>1</v>
      </c>
      <c r="AB74" s="830"/>
      <c r="AC74" s="830"/>
      <c r="AD74" s="830"/>
      <c r="AE74" s="830"/>
      <c r="AF74" s="830">
        <v>1</v>
      </c>
      <c r="AG74" s="830"/>
      <c r="AH74" s="830"/>
      <c r="AI74" s="830"/>
      <c r="AJ74" s="830"/>
      <c r="AK74" s="830" t="s">
        <v>492</v>
      </c>
      <c r="AL74" s="830"/>
      <c r="AM74" s="830"/>
      <c r="AN74" s="830"/>
      <c r="AO74" s="830"/>
      <c r="AP74" s="830" t="s">
        <v>492</v>
      </c>
      <c r="AQ74" s="830"/>
      <c r="AR74" s="830"/>
      <c r="AS74" s="830"/>
      <c r="AT74" s="830"/>
      <c r="AU74" s="830" t="s">
        <v>492</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569</v>
      </c>
      <c r="C75" s="874"/>
      <c r="D75" s="874"/>
      <c r="E75" s="874"/>
      <c r="F75" s="874"/>
      <c r="G75" s="874"/>
      <c r="H75" s="874"/>
      <c r="I75" s="874"/>
      <c r="J75" s="874"/>
      <c r="K75" s="874"/>
      <c r="L75" s="874"/>
      <c r="M75" s="874"/>
      <c r="N75" s="874"/>
      <c r="O75" s="874"/>
      <c r="P75" s="875"/>
      <c r="Q75" s="877">
        <v>2</v>
      </c>
      <c r="R75" s="878"/>
      <c r="S75" s="878"/>
      <c r="T75" s="878"/>
      <c r="U75" s="834"/>
      <c r="V75" s="879">
        <v>0</v>
      </c>
      <c r="W75" s="878"/>
      <c r="X75" s="878"/>
      <c r="Y75" s="878"/>
      <c r="Z75" s="834"/>
      <c r="AA75" s="879">
        <v>2</v>
      </c>
      <c r="AB75" s="878"/>
      <c r="AC75" s="878"/>
      <c r="AD75" s="878"/>
      <c r="AE75" s="834"/>
      <c r="AF75" s="879">
        <v>2</v>
      </c>
      <c r="AG75" s="878"/>
      <c r="AH75" s="878"/>
      <c r="AI75" s="878"/>
      <c r="AJ75" s="834"/>
      <c r="AK75" s="879" t="s">
        <v>492</v>
      </c>
      <c r="AL75" s="878"/>
      <c r="AM75" s="878"/>
      <c r="AN75" s="878"/>
      <c r="AO75" s="834"/>
      <c r="AP75" s="879" t="s">
        <v>492</v>
      </c>
      <c r="AQ75" s="878"/>
      <c r="AR75" s="878"/>
      <c r="AS75" s="878"/>
      <c r="AT75" s="834"/>
      <c r="AU75" s="879" t="s">
        <v>492</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570</v>
      </c>
      <c r="C76" s="874"/>
      <c r="D76" s="874"/>
      <c r="E76" s="874"/>
      <c r="F76" s="874"/>
      <c r="G76" s="874"/>
      <c r="H76" s="874"/>
      <c r="I76" s="874"/>
      <c r="J76" s="874"/>
      <c r="K76" s="874"/>
      <c r="L76" s="874"/>
      <c r="M76" s="874"/>
      <c r="N76" s="874"/>
      <c r="O76" s="874"/>
      <c r="P76" s="875"/>
      <c r="Q76" s="877">
        <v>53</v>
      </c>
      <c r="R76" s="878"/>
      <c r="S76" s="878"/>
      <c r="T76" s="878"/>
      <c r="U76" s="834"/>
      <c r="V76" s="879">
        <v>29</v>
      </c>
      <c r="W76" s="878"/>
      <c r="X76" s="878"/>
      <c r="Y76" s="878"/>
      <c r="Z76" s="834"/>
      <c r="AA76" s="879">
        <v>24</v>
      </c>
      <c r="AB76" s="878"/>
      <c r="AC76" s="878"/>
      <c r="AD76" s="878"/>
      <c r="AE76" s="834"/>
      <c r="AF76" s="879">
        <v>24</v>
      </c>
      <c r="AG76" s="878"/>
      <c r="AH76" s="878"/>
      <c r="AI76" s="878"/>
      <c r="AJ76" s="834"/>
      <c r="AK76" s="879" t="s">
        <v>492</v>
      </c>
      <c r="AL76" s="878"/>
      <c r="AM76" s="878"/>
      <c r="AN76" s="878"/>
      <c r="AO76" s="834"/>
      <c r="AP76" s="879" t="s">
        <v>492</v>
      </c>
      <c r="AQ76" s="878"/>
      <c r="AR76" s="878"/>
      <c r="AS76" s="878"/>
      <c r="AT76" s="834"/>
      <c r="AU76" s="879" t="s">
        <v>492</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571</v>
      </c>
      <c r="C77" s="874"/>
      <c r="D77" s="874"/>
      <c r="E77" s="874"/>
      <c r="F77" s="874"/>
      <c r="G77" s="874"/>
      <c r="H77" s="874"/>
      <c r="I77" s="874"/>
      <c r="J77" s="874"/>
      <c r="K77" s="874"/>
      <c r="L77" s="874"/>
      <c r="M77" s="874"/>
      <c r="N77" s="874"/>
      <c r="O77" s="874"/>
      <c r="P77" s="875"/>
      <c r="Q77" s="877">
        <v>43</v>
      </c>
      <c r="R77" s="878"/>
      <c r="S77" s="878"/>
      <c r="T77" s="878"/>
      <c r="U77" s="834"/>
      <c r="V77" s="879">
        <v>42</v>
      </c>
      <c r="W77" s="878"/>
      <c r="X77" s="878"/>
      <c r="Y77" s="878"/>
      <c r="Z77" s="834"/>
      <c r="AA77" s="879">
        <v>1</v>
      </c>
      <c r="AB77" s="878"/>
      <c r="AC77" s="878"/>
      <c r="AD77" s="878"/>
      <c r="AE77" s="834"/>
      <c r="AF77" s="879">
        <v>1</v>
      </c>
      <c r="AG77" s="878"/>
      <c r="AH77" s="878"/>
      <c r="AI77" s="878"/>
      <c r="AJ77" s="834"/>
      <c r="AK77" s="879" t="s">
        <v>492</v>
      </c>
      <c r="AL77" s="878"/>
      <c r="AM77" s="878"/>
      <c r="AN77" s="878"/>
      <c r="AO77" s="834"/>
      <c r="AP77" s="879" t="s">
        <v>492</v>
      </c>
      <c r="AQ77" s="878"/>
      <c r="AR77" s="878"/>
      <c r="AS77" s="878"/>
      <c r="AT77" s="834"/>
      <c r="AU77" s="879" t="s">
        <v>492</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572</v>
      </c>
      <c r="C78" s="874"/>
      <c r="D78" s="874"/>
      <c r="E78" s="874"/>
      <c r="F78" s="874"/>
      <c r="G78" s="874"/>
      <c r="H78" s="874"/>
      <c r="I78" s="874"/>
      <c r="J78" s="874"/>
      <c r="K78" s="874"/>
      <c r="L78" s="874"/>
      <c r="M78" s="874"/>
      <c r="N78" s="874"/>
      <c r="O78" s="874"/>
      <c r="P78" s="875"/>
      <c r="Q78" s="876">
        <v>4106</v>
      </c>
      <c r="R78" s="830"/>
      <c r="S78" s="830"/>
      <c r="T78" s="830"/>
      <c r="U78" s="830"/>
      <c r="V78" s="830">
        <v>3873</v>
      </c>
      <c r="W78" s="830"/>
      <c r="X78" s="830"/>
      <c r="Y78" s="830"/>
      <c r="Z78" s="830"/>
      <c r="AA78" s="830">
        <v>233</v>
      </c>
      <c r="AB78" s="830"/>
      <c r="AC78" s="830"/>
      <c r="AD78" s="830"/>
      <c r="AE78" s="830"/>
      <c r="AF78" s="830">
        <v>5993</v>
      </c>
      <c r="AG78" s="830"/>
      <c r="AH78" s="830"/>
      <c r="AI78" s="830"/>
      <c r="AJ78" s="830"/>
      <c r="AK78" s="830" t="s">
        <v>492</v>
      </c>
      <c r="AL78" s="830"/>
      <c r="AM78" s="830"/>
      <c r="AN78" s="830"/>
      <c r="AO78" s="830"/>
      <c r="AP78" s="830">
        <v>7123</v>
      </c>
      <c r="AQ78" s="830"/>
      <c r="AR78" s="830"/>
      <c r="AS78" s="830"/>
      <c r="AT78" s="830"/>
      <c r="AU78" s="830" t="s">
        <v>492</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414</v>
      </c>
      <c r="AB109" s="893"/>
      <c r="AC109" s="893"/>
      <c r="AD109" s="893"/>
      <c r="AE109" s="894"/>
      <c r="AF109" s="892" t="s">
        <v>415</v>
      </c>
      <c r="AG109" s="893"/>
      <c r="AH109" s="893"/>
      <c r="AI109" s="893"/>
      <c r="AJ109" s="894"/>
      <c r="AK109" s="892" t="s">
        <v>294</v>
      </c>
      <c r="AL109" s="893"/>
      <c r="AM109" s="893"/>
      <c r="AN109" s="893"/>
      <c r="AO109" s="894"/>
      <c r="AP109" s="892" t="s">
        <v>416</v>
      </c>
      <c r="AQ109" s="893"/>
      <c r="AR109" s="893"/>
      <c r="AS109" s="893"/>
      <c r="AT109" s="895"/>
      <c r="AU109" s="912" t="s">
        <v>413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414</v>
      </c>
      <c r="BR109" s="893"/>
      <c r="BS109" s="893"/>
      <c r="BT109" s="893"/>
      <c r="BU109" s="894"/>
      <c r="BV109" s="892" t="s">
        <v>415</v>
      </c>
      <c r="BW109" s="893"/>
      <c r="BX109" s="893"/>
      <c r="BY109" s="893"/>
      <c r="BZ109" s="894"/>
      <c r="CA109" s="892" t="s">
        <v>294</v>
      </c>
      <c r="CB109" s="893"/>
      <c r="CC109" s="893"/>
      <c r="CD109" s="893"/>
      <c r="CE109" s="894"/>
      <c r="CF109" s="913" t="s">
        <v>416</v>
      </c>
      <c r="CG109" s="913"/>
      <c r="CH109" s="913"/>
      <c r="CI109" s="913"/>
      <c r="CJ109" s="913"/>
      <c r="CK109" s="892" t="s">
        <v>417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414</v>
      </c>
      <c r="DH109" s="893"/>
      <c r="DI109" s="893"/>
      <c r="DJ109" s="893"/>
      <c r="DK109" s="894"/>
      <c r="DL109" s="892" t="s">
        <v>415</v>
      </c>
      <c r="DM109" s="893"/>
      <c r="DN109" s="893"/>
      <c r="DO109" s="893"/>
      <c r="DP109" s="894"/>
      <c r="DQ109" s="892" t="s">
        <v>294</v>
      </c>
      <c r="DR109" s="893"/>
      <c r="DS109" s="893"/>
      <c r="DT109" s="893"/>
      <c r="DU109" s="894"/>
      <c r="DV109" s="892" t="s">
        <v>416</v>
      </c>
      <c r="DW109" s="893"/>
      <c r="DX109" s="893"/>
      <c r="DY109" s="893"/>
      <c r="DZ109" s="895"/>
    </row>
    <row r="110" spans="1:131" s="218" customFormat="1" ht="26.25" customHeight="1" x14ac:dyDescent="0.15">
      <c r="A110" s="896" t="s">
        <v>418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3313759</v>
      </c>
      <c r="AB110" s="900"/>
      <c r="AC110" s="900"/>
      <c r="AD110" s="900"/>
      <c r="AE110" s="901"/>
      <c r="AF110" s="902">
        <v>3293629</v>
      </c>
      <c r="AG110" s="900"/>
      <c r="AH110" s="900"/>
      <c r="AI110" s="900"/>
      <c r="AJ110" s="901"/>
      <c r="AK110" s="902">
        <v>3460816</v>
      </c>
      <c r="AL110" s="900"/>
      <c r="AM110" s="900"/>
      <c r="AN110" s="900"/>
      <c r="AO110" s="901"/>
      <c r="AP110" s="903">
        <v>23.6</v>
      </c>
      <c r="AQ110" s="904"/>
      <c r="AR110" s="904"/>
      <c r="AS110" s="904"/>
      <c r="AT110" s="905"/>
      <c r="AU110" s="906" t="s">
        <v>69</v>
      </c>
      <c r="AV110" s="907"/>
      <c r="AW110" s="907"/>
      <c r="AX110" s="907"/>
      <c r="AY110" s="907"/>
      <c r="AZ110" s="929" t="s">
        <v>419</v>
      </c>
      <c r="BA110" s="897"/>
      <c r="BB110" s="897"/>
      <c r="BC110" s="897"/>
      <c r="BD110" s="897"/>
      <c r="BE110" s="897"/>
      <c r="BF110" s="897"/>
      <c r="BG110" s="897"/>
      <c r="BH110" s="897"/>
      <c r="BI110" s="897"/>
      <c r="BJ110" s="897"/>
      <c r="BK110" s="897"/>
      <c r="BL110" s="897"/>
      <c r="BM110" s="897"/>
      <c r="BN110" s="897"/>
      <c r="BO110" s="897"/>
      <c r="BP110" s="898"/>
      <c r="BQ110" s="930">
        <v>32799666</v>
      </c>
      <c r="BR110" s="931"/>
      <c r="BS110" s="931"/>
      <c r="BT110" s="931"/>
      <c r="BU110" s="931"/>
      <c r="BV110" s="931">
        <v>31822730</v>
      </c>
      <c r="BW110" s="931"/>
      <c r="BX110" s="931"/>
      <c r="BY110" s="931"/>
      <c r="BZ110" s="931"/>
      <c r="CA110" s="931">
        <v>29912904</v>
      </c>
      <c r="CB110" s="931"/>
      <c r="CC110" s="931"/>
      <c r="CD110" s="931"/>
      <c r="CE110" s="931"/>
      <c r="CF110" s="944">
        <v>204.3</v>
      </c>
      <c r="CG110" s="945"/>
      <c r="CH110" s="945"/>
      <c r="CI110" s="945"/>
      <c r="CJ110" s="945"/>
      <c r="CK110" s="946" t="s">
        <v>420</v>
      </c>
      <c r="CL110" s="947"/>
      <c r="CM110" s="929" t="s">
        <v>421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422</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423</v>
      </c>
      <c r="BA111" s="923"/>
      <c r="BB111" s="923"/>
      <c r="BC111" s="923"/>
      <c r="BD111" s="923"/>
      <c r="BE111" s="923"/>
      <c r="BF111" s="923"/>
      <c r="BG111" s="923"/>
      <c r="BH111" s="923"/>
      <c r="BI111" s="923"/>
      <c r="BJ111" s="923"/>
      <c r="BK111" s="923"/>
      <c r="BL111" s="923"/>
      <c r="BM111" s="923"/>
      <c r="BN111" s="923"/>
      <c r="BO111" s="923"/>
      <c r="BP111" s="924"/>
      <c r="BQ111" s="925">
        <v>300389</v>
      </c>
      <c r="BR111" s="926"/>
      <c r="BS111" s="926"/>
      <c r="BT111" s="926"/>
      <c r="BU111" s="926"/>
      <c r="BV111" s="926">
        <v>209852</v>
      </c>
      <c r="BW111" s="926"/>
      <c r="BX111" s="926"/>
      <c r="BY111" s="926"/>
      <c r="BZ111" s="926"/>
      <c r="CA111" s="926">
        <v>143443</v>
      </c>
      <c r="CB111" s="926"/>
      <c r="CC111" s="926"/>
      <c r="CD111" s="926"/>
      <c r="CE111" s="926"/>
      <c r="CF111" s="920">
        <v>1</v>
      </c>
      <c r="CG111" s="921"/>
      <c r="CH111" s="921"/>
      <c r="CI111" s="921"/>
      <c r="CJ111" s="921"/>
      <c r="CK111" s="948"/>
      <c r="CL111" s="949"/>
      <c r="CM111" s="922" t="s">
        <v>424</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425</v>
      </c>
      <c r="B112" s="953"/>
      <c r="C112" s="923" t="s">
        <v>426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427</v>
      </c>
      <c r="BA112" s="923"/>
      <c r="BB112" s="923"/>
      <c r="BC112" s="923"/>
      <c r="BD112" s="923"/>
      <c r="BE112" s="923"/>
      <c r="BF112" s="923"/>
      <c r="BG112" s="923"/>
      <c r="BH112" s="923"/>
      <c r="BI112" s="923"/>
      <c r="BJ112" s="923"/>
      <c r="BK112" s="923"/>
      <c r="BL112" s="923"/>
      <c r="BM112" s="923"/>
      <c r="BN112" s="923"/>
      <c r="BO112" s="923"/>
      <c r="BP112" s="924"/>
      <c r="BQ112" s="925">
        <v>6454835</v>
      </c>
      <c r="BR112" s="926"/>
      <c r="BS112" s="926"/>
      <c r="BT112" s="926"/>
      <c r="BU112" s="926"/>
      <c r="BV112" s="926">
        <v>5972698</v>
      </c>
      <c r="BW112" s="926"/>
      <c r="BX112" s="926"/>
      <c r="BY112" s="926"/>
      <c r="BZ112" s="926"/>
      <c r="CA112" s="926">
        <v>5617562</v>
      </c>
      <c r="CB112" s="926"/>
      <c r="CC112" s="926"/>
      <c r="CD112" s="926"/>
      <c r="CE112" s="926"/>
      <c r="CF112" s="920">
        <v>38.4</v>
      </c>
      <c r="CG112" s="921"/>
      <c r="CH112" s="921"/>
      <c r="CI112" s="921"/>
      <c r="CJ112" s="921"/>
      <c r="CK112" s="948"/>
      <c r="CL112" s="949"/>
      <c r="CM112" s="922" t="s">
        <v>428</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632461</v>
      </c>
      <c r="AB113" s="938"/>
      <c r="AC113" s="938"/>
      <c r="AD113" s="938"/>
      <c r="AE113" s="939"/>
      <c r="AF113" s="940">
        <v>594220</v>
      </c>
      <c r="AG113" s="938"/>
      <c r="AH113" s="938"/>
      <c r="AI113" s="938"/>
      <c r="AJ113" s="939"/>
      <c r="AK113" s="940">
        <v>568709</v>
      </c>
      <c r="AL113" s="938"/>
      <c r="AM113" s="938"/>
      <c r="AN113" s="938"/>
      <c r="AO113" s="939"/>
      <c r="AP113" s="941">
        <v>3.9</v>
      </c>
      <c r="AQ113" s="942"/>
      <c r="AR113" s="942"/>
      <c r="AS113" s="942"/>
      <c r="AT113" s="943"/>
      <c r="AU113" s="908"/>
      <c r="AV113" s="909"/>
      <c r="AW113" s="909"/>
      <c r="AX113" s="909"/>
      <c r="AY113" s="909"/>
      <c r="AZ113" s="922" t="s">
        <v>430</v>
      </c>
      <c r="BA113" s="923"/>
      <c r="BB113" s="923"/>
      <c r="BC113" s="923"/>
      <c r="BD113" s="923"/>
      <c r="BE113" s="923"/>
      <c r="BF113" s="923"/>
      <c r="BG113" s="923"/>
      <c r="BH113" s="923"/>
      <c r="BI113" s="923"/>
      <c r="BJ113" s="923"/>
      <c r="BK113" s="923"/>
      <c r="BL113" s="923"/>
      <c r="BM113" s="923"/>
      <c r="BN113" s="923"/>
      <c r="BO113" s="923"/>
      <c r="BP113" s="924"/>
      <c r="BQ113" s="925">
        <v>742239</v>
      </c>
      <c r="BR113" s="926"/>
      <c r="BS113" s="926"/>
      <c r="BT113" s="926"/>
      <c r="BU113" s="926"/>
      <c r="BV113" s="926">
        <v>719017</v>
      </c>
      <c r="BW113" s="926"/>
      <c r="BX113" s="926"/>
      <c r="BY113" s="926"/>
      <c r="BZ113" s="926"/>
      <c r="CA113" s="926">
        <v>663442</v>
      </c>
      <c r="CB113" s="926"/>
      <c r="CC113" s="926"/>
      <c r="CD113" s="926"/>
      <c r="CE113" s="926"/>
      <c r="CF113" s="920">
        <v>4.5</v>
      </c>
      <c r="CG113" s="921"/>
      <c r="CH113" s="921"/>
      <c r="CI113" s="921"/>
      <c r="CJ113" s="921"/>
      <c r="CK113" s="948"/>
      <c r="CL113" s="949"/>
      <c r="CM113" s="922" t="s">
        <v>431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113307</v>
      </c>
      <c r="AB114" s="959"/>
      <c r="AC114" s="959"/>
      <c r="AD114" s="959"/>
      <c r="AE114" s="960"/>
      <c r="AF114" s="961">
        <v>106791</v>
      </c>
      <c r="AG114" s="959"/>
      <c r="AH114" s="959"/>
      <c r="AI114" s="959"/>
      <c r="AJ114" s="960"/>
      <c r="AK114" s="961">
        <v>100741</v>
      </c>
      <c r="AL114" s="959"/>
      <c r="AM114" s="959"/>
      <c r="AN114" s="959"/>
      <c r="AO114" s="960"/>
      <c r="AP114" s="962">
        <v>0.7</v>
      </c>
      <c r="AQ114" s="963"/>
      <c r="AR114" s="963"/>
      <c r="AS114" s="963"/>
      <c r="AT114" s="964"/>
      <c r="AU114" s="908"/>
      <c r="AV114" s="909"/>
      <c r="AW114" s="909"/>
      <c r="AX114" s="909"/>
      <c r="AY114" s="909"/>
      <c r="AZ114" s="922" t="s">
        <v>433</v>
      </c>
      <c r="BA114" s="923"/>
      <c r="BB114" s="923"/>
      <c r="BC114" s="923"/>
      <c r="BD114" s="923"/>
      <c r="BE114" s="923"/>
      <c r="BF114" s="923"/>
      <c r="BG114" s="923"/>
      <c r="BH114" s="923"/>
      <c r="BI114" s="923"/>
      <c r="BJ114" s="923"/>
      <c r="BK114" s="923"/>
      <c r="BL114" s="923"/>
      <c r="BM114" s="923"/>
      <c r="BN114" s="923"/>
      <c r="BO114" s="923"/>
      <c r="BP114" s="924"/>
      <c r="BQ114" s="925">
        <v>3148181</v>
      </c>
      <c r="BR114" s="926"/>
      <c r="BS114" s="926"/>
      <c r="BT114" s="926"/>
      <c r="BU114" s="926"/>
      <c r="BV114" s="926">
        <v>3102968</v>
      </c>
      <c r="BW114" s="926"/>
      <c r="BX114" s="926"/>
      <c r="BY114" s="926"/>
      <c r="BZ114" s="926"/>
      <c r="CA114" s="926">
        <v>3200425</v>
      </c>
      <c r="CB114" s="926"/>
      <c r="CC114" s="926"/>
      <c r="CD114" s="926"/>
      <c r="CE114" s="926"/>
      <c r="CF114" s="920">
        <v>21.9</v>
      </c>
      <c r="CG114" s="921"/>
      <c r="CH114" s="921"/>
      <c r="CI114" s="921"/>
      <c r="CJ114" s="921"/>
      <c r="CK114" s="948"/>
      <c r="CL114" s="949"/>
      <c r="CM114" s="922" t="s">
        <v>434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435</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132330</v>
      </c>
      <c r="AB115" s="938"/>
      <c r="AC115" s="938"/>
      <c r="AD115" s="938"/>
      <c r="AE115" s="939"/>
      <c r="AF115" s="940">
        <v>105223</v>
      </c>
      <c r="AG115" s="938"/>
      <c r="AH115" s="938"/>
      <c r="AI115" s="938"/>
      <c r="AJ115" s="939"/>
      <c r="AK115" s="940">
        <v>78831</v>
      </c>
      <c r="AL115" s="938"/>
      <c r="AM115" s="938"/>
      <c r="AN115" s="938"/>
      <c r="AO115" s="939"/>
      <c r="AP115" s="941">
        <v>0.5</v>
      </c>
      <c r="AQ115" s="942"/>
      <c r="AR115" s="942"/>
      <c r="AS115" s="942"/>
      <c r="AT115" s="943"/>
      <c r="AU115" s="908"/>
      <c r="AV115" s="909"/>
      <c r="AW115" s="909"/>
      <c r="AX115" s="909"/>
      <c r="AY115" s="909"/>
      <c r="AZ115" s="922" t="s">
        <v>436</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599</v>
      </c>
      <c r="AB116" s="959"/>
      <c r="AC116" s="959"/>
      <c r="AD116" s="959"/>
      <c r="AE116" s="960"/>
      <c r="AF116" s="961">
        <v>1421</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439</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441</v>
      </c>
      <c r="Z117" s="894"/>
      <c r="AA117" s="978">
        <v>4192456</v>
      </c>
      <c r="AB117" s="979"/>
      <c r="AC117" s="979"/>
      <c r="AD117" s="979"/>
      <c r="AE117" s="980"/>
      <c r="AF117" s="981">
        <v>4101284</v>
      </c>
      <c r="AG117" s="979"/>
      <c r="AH117" s="979"/>
      <c r="AI117" s="979"/>
      <c r="AJ117" s="980"/>
      <c r="AK117" s="981">
        <v>4209097</v>
      </c>
      <c r="AL117" s="979"/>
      <c r="AM117" s="979"/>
      <c r="AN117" s="979"/>
      <c r="AO117" s="980"/>
      <c r="AP117" s="982"/>
      <c r="AQ117" s="983"/>
      <c r="AR117" s="983"/>
      <c r="AS117" s="983"/>
      <c r="AT117" s="984"/>
      <c r="AU117" s="908"/>
      <c r="AV117" s="909"/>
      <c r="AW117" s="909"/>
      <c r="AX117" s="909"/>
      <c r="AY117" s="909"/>
      <c r="AZ117" s="974" t="s">
        <v>442</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414</v>
      </c>
      <c r="AB118" s="893"/>
      <c r="AC118" s="893"/>
      <c r="AD118" s="893"/>
      <c r="AE118" s="894"/>
      <c r="AF118" s="892" t="s">
        <v>415</v>
      </c>
      <c r="AG118" s="893"/>
      <c r="AH118" s="893"/>
      <c r="AI118" s="893"/>
      <c r="AJ118" s="894"/>
      <c r="AK118" s="892" t="s">
        <v>294</v>
      </c>
      <c r="AL118" s="893"/>
      <c r="AM118" s="893"/>
      <c r="AN118" s="893"/>
      <c r="AO118" s="894"/>
      <c r="AP118" s="970" t="s">
        <v>416</v>
      </c>
      <c r="AQ118" s="971"/>
      <c r="AR118" s="971"/>
      <c r="AS118" s="971"/>
      <c r="AT118" s="972"/>
      <c r="AU118" s="908"/>
      <c r="AV118" s="909"/>
      <c r="AW118" s="909"/>
      <c r="AX118" s="909"/>
      <c r="AY118" s="909"/>
      <c r="AZ118" s="973" t="s">
        <v>444</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420</v>
      </c>
      <c r="B119" s="947"/>
      <c r="C119" s="929" t="s">
        <v>421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446</v>
      </c>
      <c r="BP119" s="1005"/>
      <c r="BQ119" s="999">
        <v>43445310</v>
      </c>
      <c r="BR119" s="1000"/>
      <c r="BS119" s="1000"/>
      <c r="BT119" s="1000"/>
      <c r="BU119" s="1000"/>
      <c r="BV119" s="1000">
        <v>41827265</v>
      </c>
      <c r="BW119" s="1000"/>
      <c r="BX119" s="1000"/>
      <c r="BY119" s="1000"/>
      <c r="BZ119" s="1000"/>
      <c r="CA119" s="1000">
        <v>39537776</v>
      </c>
      <c r="CB119" s="1000"/>
      <c r="CC119" s="1000"/>
      <c r="CD119" s="1000"/>
      <c r="CE119" s="1000"/>
      <c r="CF119" s="1001"/>
      <c r="CG119" s="1002"/>
      <c r="CH119" s="1002"/>
      <c r="CI119" s="1002"/>
      <c r="CJ119" s="1003"/>
      <c r="CK119" s="950"/>
      <c r="CL119" s="951"/>
      <c r="CM119" s="973" t="s">
        <v>447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300389</v>
      </c>
      <c r="DH119" s="986"/>
      <c r="DI119" s="986"/>
      <c r="DJ119" s="986"/>
      <c r="DK119" s="987"/>
      <c r="DL119" s="985">
        <v>209852</v>
      </c>
      <c r="DM119" s="986"/>
      <c r="DN119" s="986"/>
      <c r="DO119" s="986"/>
      <c r="DP119" s="987"/>
      <c r="DQ119" s="985">
        <v>143443</v>
      </c>
      <c r="DR119" s="986"/>
      <c r="DS119" s="986"/>
      <c r="DT119" s="986"/>
      <c r="DU119" s="987"/>
      <c r="DV119" s="988">
        <v>1</v>
      </c>
      <c r="DW119" s="989"/>
      <c r="DX119" s="989"/>
      <c r="DY119" s="989"/>
      <c r="DZ119" s="990"/>
    </row>
    <row r="120" spans="1:130" s="218" customFormat="1" ht="26.25" customHeight="1" x14ac:dyDescent="0.15">
      <c r="A120" s="1057"/>
      <c r="B120" s="949"/>
      <c r="C120" s="922" t="s">
        <v>424</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448</v>
      </c>
      <c r="AV120" s="992"/>
      <c r="AW120" s="992"/>
      <c r="AX120" s="992"/>
      <c r="AY120" s="993"/>
      <c r="AZ120" s="929" t="s">
        <v>449</v>
      </c>
      <c r="BA120" s="897"/>
      <c r="BB120" s="897"/>
      <c r="BC120" s="897"/>
      <c r="BD120" s="897"/>
      <c r="BE120" s="897"/>
      <c r="BF120" s="897"/>
      <c r="BG120" s="897"/>
      <c r="BH120" s="897"/>
      <c r="BI120" s="897"/>
      <c r="BJ120" s="897"/>
      <c r="BK120" s="897"/>
      <c r="BL120" s="897"/>
      <c r="BM120" s="897"/>
      <c r="BN120" s="897"/>
      <c r="BO120" s="897"/>
      <c r="BP120" s="898"/>
      <c r="BQ120" s="930">
        <v>9476246</v>
      </c>
      <c r="BR120" s="931"/>
      <c r="BS120" s="931"/>
      <c r="BT120" s="931"/>
      <c r="BU120" s="931"/>
      <c r="BV120" s="931">
        <v>9671125</v>
      </c>
      <c r="BW120" s="931"/>
      <c r="BX120" s="931"/>
      <c r="BY120" s="931"/>
      <c r="BZ120" s="931"/>
      <c r="CA120" s="931">
        <v>9830480</v>
      </c>
      <c r="CB120" s="931"/>
      <c r="CC120" s="931"/>
      <c r="CD120" s="931"/>
      <c r="CE120" s="931"/>
      <c r="CF120" s="944">
        <v>67.099999999999994</v>
      </c>
      <c r="CG120" s="945"/>
      <c r="CH120" s="945"/>
      <c r="CI120" s="945"/>
      <c r="CJ120" s="945"/>
      <c r="CK120" s="1006" t="s">
        <v>450</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4156802</v>
      </c>
      <c r="DH120" s="931"/>
      <c r="DI120" s="931"/>
      <c r="DJ120" s="931"/>
      <c r="DK120" s="931"/>
      <c r="DL120" s="931">
        <v>3687379</v>
      </c>
      <c r="DM120" s="931"/>
      <c r="DN120" s="931"/>
      <c r="DO120" s="931"/>
      <c r="DP120" s="931"/>
      <c r="DQ120" s="931">
        <v>3231280</v>
      </c>
      <c r="DR120" s="931"/>
      <c r="DS120" s="931"/>
      <c r="DT120" s="931"/>
      <c r="DU120" s="931"/>
      <c r="DV120" s="932">
        <v>22.1</v>
      </c>
      <c r="DW120" s="932"/>
      <c r="DX120" s="932"/>
      <c r="DY120" s="932"/>
      <c r="DZ120" s="933"/>
    </row>
    <row r="121" spans="1:130" s="218" customFormat="1" ht="26.25" customHeight="1" x14ac:dyDescent="0.15">
      <c r="A121" s="1057"/>
      <c r="B121" s="949"/>
      <c r="C121" s="974" t="s">
        <v>451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452</v>
      </c>
      <c r="BA121" s="923"/>
      <c r="BB121" s="923"/>
      <c r="BC121" s="923"/>
      <c r="BD121" s="923"/>
      <c r="BE121" s="923"/>
      <c r="BF121" s="923"/>
      <c r="BG121" s="923"/>
      <c r="BH121" s="923"/>
      <c r="BI121" s="923"/>
      <c r="BJ121" s="923"/>
      <c r="BK121" s="923"/>
      <c r="BL121" s="923"/>
      <c r="BM121" s="923"/>
      <c r="BN121" s="923"/>
      <c r="BO121" s="923"/>
      <c r="BP121" s="924"/>
      <c r="BQ121" s="925">
        <v>419991</v>
      </c>
      <c r="BR121" s="926"/>
      <c r="BS121" s="926"/>
      <c r="BT121" s="926"/>
      <c r="BU121" s="926"/>
      <c r="BV121" s="926">
        <v>387392</v>
      </c>
      <c r="BW121" s="926"/>
      <c r="BX121" s="926"/>
      <c r="BY121" s="926"/>
      <c r="BZ121" s="926"/>
      <c r="CA121" s="926">
        <v>356155</v>
      </c>
      <c r="CB121" s="926"/>
      <c r="CC121" s="926"/>
      <c r="CD121" s="926"/>
      <c r="CE121" s="926"/>
      <c r="CF121" s="920">
        <v>2.4</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2177386</v>
      </c>
      <c r="DH121" s="926"/>
      <c r="DI121" s="926"/>
      <c r="DJ121" s="926"/>
      <c r="DK121" s="926"/>
      <c r="DL121" s="926">
        <v>2164449</v>
      </c>
      <c r="DM121" s="926"/>
      <c r="DN121" s="926"/>
      <c r="DO121" s="926"/>
      <c r="DP121" s="926"/>
      <c r="DQ121" s="926">
        <v>2092733</v>
      </c>
      <c r="DR121" s="926"/>
      <c r="DS121" s="926"/>
      <c r="DT121" s="926"/>
      <c r="DU121" s="926"/>
      <c r="DV121" s="927">
        <v>14.3</v>
      </c>
      <c r="DW121" s="927"/>
      <c r="DX121" s="927"/>
      <c r="DY121" s="927"/>
      <c r="DZ121" s="928"/>
    </row>
    <row r="122" spans="1:130" s="218" customFormat="1" ht="26.25" customHeight="1" x14ac:dyDescent="0.15">
      <c r="A122" s="1057"/>
      <c r="B122" s="949"/>
      <c r="C122" s="922" t="s">
        <v>434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453</v>
      </c>
      <c r="BA122" s="965"/>
      <c r="BB122" s="965"/>
      <c r="BC122" s="965"/>
      <c r="BD122" s="965"/>
      <c r="BE122" s="965"/>
      <c r="BF122" s="965"/>
      <c r="BG122" s="965"/>
      <c r="BH122" s="965"/>
      <c r="BI122" s="965"/>
      <c r="BJ122" s="965"/>
      <c r="BK122" s="965"/>
      <c r="BL122" s="965"/>
      <c r="BM122" s="965"/>
      <c r="BN122" s="965"/>
      <c r="BO122" s="965"/>
      <c r="BP122" s="966"/>
      <c r="BQ122" s="999">
        <v>27664644</v>
      </c>
      <c r="BR122" s="1000"/>
      <c r="BS122" s="1000"/>
      <c r="BT122" s="1000"/>
      <c r="BU122" s="1000"/>
      <c r="BV122" s="1000">
        <v>27094696</v>
      </c>
      <c r="BW122" s="1000"/>
      <c r="BX122" s="1000"/>
      <c r="BY122" s="1000"/>
      <c r="BZ122" s="1000"/>
      <c r="CA122" s="1000">
        <v>25379991</v>
      </c>
      <c r="CB122" s="1000"/>
      <c r="CC122" s="1000"/>
      <c r="CD122" s="1000"/>
      <c r="CE122" s="1000"/>
      <c r="CF122" s="1017">
        <v>173.3</v>
      </c>
      <c r="CG122" s="1018"/>
      <c r="CH122" s="1018"/>
      <c r="CI122" s="1018"/>
      <c r="CJ122" s="1018"/>
      <c r="CK122" s="1009"/>
      <c r="CL122" s="1010"/>
      <c r="CM122" s="1010"/>
      <c r="CN122" s="1010"/>
      <c r="CO122" s="1011"/>
      <c r="CP122" s="1019" t="s">
        <v>397</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v>172456</v>
      </c>
      <c r="DR122" s="926"/>
      <c r="DS122" s="926"/>
      <c r="DT122" s="926"/>
      <c r="DU122" s="926"/>
      <c r="DV122" s="927">
        <v>1.2</v>
      </c>
      <c r="DW122" s="927"/>
      <c r="DX122" s="927"/>
      <c r="DY122" s="927"/>
      <c r="DZ122" s="928"/>
    </row>
    <row r="123" spans="1:130" s="218" customFormat="1" ht="26.25" customHeight="1" x14ac:dyDescent="0.15">
      <c r="A123" s="1057"/>
      <c r="B123" s="949"/>
      <c r="C123" s="922" t="s">
        <v>440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454</v>
      </c>
      <c r="BP123" s="1005"/>
      <c r="BQ123" s="1063">
        <v>37560881</v>
      </c>
      <c r="BR123" s="1064"/>
      <c r="BS123" s="1064"/>
      <c r="BT123" s="1064"/>
      <c r="BU123" s="1064"/>
      <c r="BV123" s="1064">
        <v>37153213</v>
      </c>
      <c r="BW123" s="1064"/>
      <c r="BX123" s="1064"/>
      <c r="BY123" s="1064"/>
      <c r="BZ123" s="1064"/>
      <c r="CA123" s="1064">
        <v>35566626</v>
      </c>
      <c r="CB123" s="1064"/>
      <c r="CC123" s="1064"/>
      <c r="CD123" s="1064"/>
      <c r="CE123" s="1064"/>
      <c r="CF123" s="1001"/>
      <c r="CG123" s="1002"/>
      <c r="CH123" s="1002"/>
      <c r="CI123" s="1002"/>
      <c r="CJ123" s="1003"/>
      <c r="CK123" s="1009"/>
      <c r="CL123" s="1010"/>
      <c r="CM123" s="1010"/>
      <c r="CN123" s="1010"/>
      <c r="CO123" s="1011"/>
      <c r="CP123" s="1019" t="s">
        <v>396</v>
      </c>
      <c r="CQ123" s="1020"/>
      <c r="CR123" s="1020"/>
      <c r="CS123" s="1020"/>
      <c r="CT123" s="1020"/>
      <c r="CU123" s="1020"/>
      <c r="CV123" s="1020"/>
      <c r="CW123" s="1020"/>
      <c r="CX123" s="1020"/>
      <c r="CY123" s="1020"/>
      <c r="CZ123" s="1020"/>
      <c r="DA123" s="1020"/>
      <c r="DB123" s="1020"/>
      <c r="DC123" s="1020"/>
      <c r="DD123" s="1020"/>
      <c r="DE123" s="1020"/>
      <c r="DF123" s="1021"/>
      <c r="DG123" s="958">
        <v>120647</v>
      </c>
      <c r="DH123" s="959"/>
      <c r="DI123" s="959"/>
      <c r="DJ123" s="959"/>
      <c r="DK123" s="960"/>
      <c r="DL123" s="961">
        <v>120870</v>
      </c>
      <c r="DM123" s="959"/>
      <c r="DN123" s="959"/>
      <c r="DO123" s="959"/>
      <c r="DP123" s="960"/>
      <c r="DQ123" s="961">
        <v>121093</v>
      </c>
      <c r="DR123" s="959"/>
      <c r="DS123" s="959"/>
      <c r="DT123" s="959"/>
      <c r="DU123" s="960"/>
      <c r="DV123" s="962">
        <v>0.8</v>
      </c>
      <c r="DW123" s="963"/>
      <c r="DX123" s="963"/>
      <c r="DY123" s="963"/>
      <c r="DZ123" s="964"/>
    </row>
    <row r="124" spans="1:130" s="218" customFormat="1" ht="26.25" customHeight="1" thickBot="1" x14ac:dyDescent="0.2">
      <c r="A124" s="1057"/>
      <c r="B124" s="949"/>
      <c r="C124" s="922" t="s">
        <v>443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41.7</v>
      </c>
      <c r="BR124" s="1027"/>
      <c r="BS124" s="1027"/>
      <c r="BT124" s="1027"/>
      <c r="BU124" s="1027"/>
      <c r="BV124" s="1027">
        <v>32.6</v>
      </c>
      <c r="BW124" s="1027"/>
      <c r="BX124" s="1027"/>
      <c r="BY124" s="1027"/>
      <c r="BZ124" s="1027"/>
      <c r="CA124" s="1027">
        <v>27.1</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125900</v>
      </c>
      <c r="AB126" s="959"/>
      <c r="AC126" s="959"/>
      <c r="AD126" s="959"/>
      <c r="AE126" s="960"/>
      <c r="AF126" s="961">
        <v>104500</v>
      </c>
      <c r="AG126" s="959"/>
      <c r="AH126" s="959"/>
      <c r="AI126" s="959"/>
      <c r="AJ126" s="960"/>
      <c r="AK126" s="961">
        <v>78786</v>
      </c>
      <c r="AL126" s="959"/>
      <c r="AM126" s="959"/>
      <c r="AN126" s="959"/>
      <c r="AO126" s="960"/>
      <c r="AP126" s="962">
        <v>0.5</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6430</v>
      </c>
      <c r="AB127" s="959"/>
      <c r="AC127" s="959"/>
      <c r="AD127" s="959"/>
      <c r="AE127" s="960"/>
      <c r="AF127" s="961">
        <v>723</v>
      </c>
      <c r="AG127" s="959"/>
      <c r="AH127" s="959"/>
      <c r="AI127" s="959"/>
      <c r="AJ127" s="960"/>
      <c r="AK127" s="961">
        <v>45</v>
      </c>
      <c r="AL127" s="959"/>
      <c r="AM127" s="959"/>
      <c r="AN127" s="959"/>
      <c r="AO127" s="960"/>
      <c r="AP127" s="962">
        <v>0</v>
      </c>
      <c r="AQ127" s="963"/>
      <c r="AR127" s="963"/>
      <c r="AS127" s="963"/>
      <c r="AT127" s="964"/>
      <c r="AU127" s="220"/>
      <c r="AV127" s="220"/>
      <c r="AW127" s="220"/>
      <c r="AX127" s="1031" t="s">
        <v>461</v>
      </c>
      <c r="AY127" s="1032"/>
      <c r="AZ127" s="1032"/>
      <c r="BA127" s="1032"/>
      <c r="BB127" s="1032"/>
      <c r="BC127" s="1032"/>
      <c r="BD127" s="1032"/>
      <c r="BE127" s="1033"/>
      <c r="BF127" s="1034" t="s">
        <v>462</v>
      </c>
      <c r="BG127" s="1032"/>
      <c r="BH127" s="1032"/>
      <c r="BI127" s="1032"/>
      <c r="BJ127" s="1032"/>
      <c r="BK127" s="1032"/>
      <c r="BL127" s="1033"/>
      <c r="BM127" s="1034" t="s">
        <v>463</v>
      </c>
      <c r="BN127" s="1032"/>
      <c r="BO127" s="1032"/>
      <c r="BP127" s="1032"/>
      <c r="BQ127" s="1032"/>
      <c r="BR127" s="1032"/>
      <c r="BS127" s="1033"/>
      <c r="BT127" s="1034" t="s">
        <v>464</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467</v>
      </c>
      <c r="X128" s="1043"/>
      <c r="Y128" s="1043"/>
      <c r="Z128" s="1044"/>
      <c r="AA128" s="1045">
        <v>30438</v>
      </c>
      <c r="AB128" s="1046"/>
      <c r="AC128" s="1046"/>
      <c r="AD128" s="1046"/>
      <c r="AE128" s="1047"/>
      <c r="AF128" s="1048">
        <v>30621</v>
      </c>
      <c r="AG128" s="1046"/>
      <c r="AH128" s="1046"/>
      <c r="AI128" s="1046"/>
      <c r="AJ128" s="1047"/>
      <c r="AK128" s="1048">
        <v>29754</v>
      </c>
      <c r="AL128" s="1046"/>
      <c r="AM128" s="1046"/>
      <c r="AN128" s="1046"/>
      <c r="AO128" s="1047"/>
      <c r="AP128" s="1049"/>
      <c r="AQ128" s="1050"/>
      <c r="AR128" s="1050"/>
      <c r="AS128" s="1050"/>
      <c r="AT128" s="1051"/>
      <c r="AU128" s="220"/>
      <c r="AV128" s="220"/>
      <c r="AW128" s="220"/>
      <c r="AX128" s="896" t="s">
        <v>468</v>
      </c>
      <c r="AY128" s="897"/>
      <c r="AZ128" s="897"/>
      <c r="BA128" s="897"/>
      <c r="BB128" s="897"/>
      <c r="BC128" s="897"/>
      <c r="BD128" s="897"/>
      <c r="BE128" s="898"/>
      <c r="BF128" s="1052" t="s">
        <v>122</v>
      </c>
      <c r="BG128" s="1053"/>
      <c r="BH128" s="1053"/>
      <c r="BI128" s="1053"/>
      <c r="BJ128" s="1053"/>
      <c r="BK128" s="1053"/>
      <c r="BL128" s="1054"/>
      <c r="BM128" s="1052">
        <v>12.62</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469</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16890830</v>
      </c>
      <c r="AB129" s="959"/>
      <c r="AC129" s="959"/>
      <c r="AD129" s="959"/>
      <c r="AE129" s="960"/>
      <c r="AF129" s="961">
        <v>17043668</v>
      </c>
      <c r="AG129" s="959"/>
      <c r="AH129" s="959"/>
      <c r="AI129" s="959"/>
      <c r="AJ129" s="960"/>
      <c r="AK129" s="961">
        <v>17454897</v>
      </c>
      <c r="AL129" s="959"/>
      <c r="AM129" s="959"/>
      <c r="AN129" s="959"/>
      <c r="AO129" s="960"/>
      <c r="AP129" s="1073"/>
      <c r="AQ129" s="1074"/>
      <c r="AR129" s="1074"/>
      <c r="AS129" s="1074"/>
      <c r="AT129" s="1075"/>
      <c r="AU129" s="221"/>
      <c r="AV129" s="221"/>
      <c r="AW129" s="221"/>
      <c r="AX129" s="1065" t="s">
        <v>471</v>
      </c>
      <c r="AY129" s="923"/>
      <c r="AZ129" s="923"/>
      <c r="BA129" s="923"/>
      <c r="BB129" s="923"/>
      <c r="BC129" s="923"/>
      <c r="BD129" s="923"/>
      <c r="BE129" s="924"/>
      <c r="BF129" s="1066" t="s">
        <v>122</v>
      </c>
      <c r="BG129" s="1067"/>
      <c r="BH129" s="1067"/>
      <c r="BI129" s="1067"/>
      <c r="BJ129" s="1067"/>
      <c r="BK129" s="1067"/>
      <c r="BL129" s="1068"/>
      <c r="BM129" s="1066">
        <v>17.62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2798088</v>
      </c>
      <c r="AB130" s="959"/>
      <c r="AC130" s="959"/>
      <c r="AD130" s="959"/>
      <c r="AE130" s="960"/>
      <c r="AF130" s="961">
        <v>2730219</v>
      </c>
      <c r="AG130" s="959"/>
      <c r="AH130" s="959"/>
      <c r="AI130" s="959"/>
      <c r="AJ130" s="960"/>
      <c r="AK130" s="961">
        <v>2812464</v>
      </c>
      <c r="AL130" s="959"/>
      <c r="AM130" s="959"/>
      <c r="AN130" s="959"/>
      <c r="AO130" s="960"/>
      <c r="AP130" s="1073"/>
      <c r="AQ130" s="1074"/>
      <c r="AR130" s="1074"/>
      <c r="AS130" s="1074"/>
      <c r="AT130" s="1075"/>
      <c r="AU130" s="221"/>
      <c r="AV130" s="221"/>
      <c r="AW130" s="221"/>
      <c r="AX130" s="1065" t="s">
        <v>474</v>
      </c>
      <c r="AY130" s="923"/>
      <c r="AZ130" s="923"/>
      <c r="BA130" s="923"/>
      <c r="BB130" s="923"/>
      <c r="BC130" s="923"/>
      <c r="BD130" s="923"/>
      <c r="BE130" s="924"/>
      <c r="BF130" s="1101">
        <v>9.4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14092742</v>
      </c>
      <c r="AB131" s="986"/>
      <c r="AC131" s="986"/>
      <c r="AD131" s="986"/>
      <c r="AE131" s="987"/>
      <c r="AF131" s="985">
        <v>14313449</v>
      </c>
      <c r="AG131" s="986"/>
      <c r="AH131" s="986"/>
      <c r="AI131" s="986"/>
      <c r="AJ131" s="987"/>
      <c r="AK131" s="985">
        <v>14642433</v>
      </c>
      <c r="AL131" s="986"/>
      <c r="AM131" s="986"/>
      <c r="AN131" s="986"/>
      <c r="AO131" s="987"/>
      <c r="AP131" s="1110"/>
      <c r="AQ131" s="1111"/>
      <c r="AR131" s="1111"/>
      <c r="AS131" s="1111"/>
      <c r="AT131" s="1112"/>
      <c r="AU131" s="221"/>
      <c r="AV131" s="221"/>
      <c r="AW131" s="221"/>
      <c r="AX131" s="1083" t="s">
        <v>476</v>
      </c>
      <c r="AY131" s="726"/>
      <c r="AZ131" s="726"/>
      <c r="BA131" s="726"/>
      <c r="BB131" s="726"/>
      <c r="BC131" s="726"/>
      <c r="BD131" s="726"/>
      <c r="BE131" s="1036"/>
      <c r="BF131" s="1084">
        <v>27.1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9.6782443049999998</v>
      </c>
      <c r="AB132" s="1097"/>
      <c r="AC132" s="1097"/>
      <c r="AD132" s="1097"/>
      <c r="AE132" s="1098"/>
      <c r="AF132" s="1099">
        <v>9.3649266499999992</v>
      </c>
      <c r="AG132" s="1097"/>
      <c r="AH132" s="1097"/>
      <c r="AI132" s="1097"/>
      <c r="AJ132" s="1098"/>
      <c r="AK132" s="1099">
        <v>9.335053812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8.9</v>
      </c>
      <c r="AB133" s="1080"/>
      <c r="AC133" s="1080"/>
      <c r="AD133" s="1080"/>
      <c r="AE133" s="1081"/>
      <c r="AF133" s="1079">
        <v>9.1</v>
      </c>
      <c r="AG133" s="1080"/>
      <c r="AH133" s="1080"/>
      <c r="AI133" s="1080"/>
      <c r="AJ133" s="1081"/>
      <c r="AK133" s="1079">
        <v>9.4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TxGZccfmPezPun520NeiSFQ1I7SMjhx8HTbWb4pRHqT9DYVyyoppIYCvDidDqGWnNeCovy3OO09eQcMycjczDg==" saltValue="TuMGeoYjp32lY8PfonN8L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BH73" sqref="BH73"/>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IhJ0EBHIz5jAEFJiaurGdh9dE0ChShgFt73SiSuUi8fqVs6GzOVwLIJz+AA16K1oYks8IaeT1YYyTIqAN7DM8Q==" saltValue="4wgAYZ2TwLZ1BxTWx5Ol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jgkgLkE5pxE/JfnpL5AqwcAWJvMBDzMueff0WjbHSSBKRdujDnaAoz6nXPo+CT7xZjnxqyBSuIRcHZWsMtkfg==" saltValue="NKfZ+pEMXsiRTtbEPTTnO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488</v>
      </c>
      <c r="AL9" s="1117"/>
      <c r="AM9" s="1117"/>
      <c r="AN9" s="1118"/>
      <c r="AO9" s="269">
        <v>5065731</v>
      </c>
      <c r="AP9" s="269">
        <v>100594</v>
      </c>
      <c r="AQ9" s="270">
        <v>95899</v>
      </c>
      <c r="AR9" s="271">
        <v>4.9000000000000004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489</v>
      </c>
      <c r="AL10" s="1117"/>
      <c r="AM10" s="1117"/>
      <c r="AN10" s="1118"/>
      <c r="AO10" s="272">
        <v>625737</v>
      </c>
      <c r="AP10" s="272">
        <v>12426</v>
      </c>
      <c r="AQ10" s="273">
        <v>7418</v>
      </c>
      <c r="AR10" s="274">
        <v>67.5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490</v>
      </c>
      <c r="AL11" s="1117"/>
      <c r="AM11" s="1117"/>
      <c r="AN11" s="1118"/>
      <c r="AO11" s="272">
        <v>43397</v>
      </c>
      <c r="AP11" s="272">
        <v>862</v>
      </c>
      <c r="AQ11" s="273">
        <v>1842</v>
      </c>
      <c r="AR11" s="274">
        <v>-53.2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491</v>
      </c>
      <c r="AL12" s="1117"/>
      <c r="AM12" s="1117"/>
      <c r="AN12" s="1118"/>
      <c r="AO12" s="272" t="s">
        <v>492</v>
      </c>
      <c r="AP12" s="272" t="s">
        <v>492</v>
      </c>
      <c r="AQ12" s="273">
        <v>18</v>
      </c>
      <c r="AR12" s="274" t="s">
        <v>492</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493</v>
      </c>
      <c r="AL13" s="1117"/>
      <c r="AM13" s="1117"/>
      <c r="AN13" s="1118"/>
      <c r="AO13" s="272">
        <v>225808</v>
      </c>
      <c r="AP13" s="272">
        <v>4484</v>
      </c>
      <c r="AQ13" s="273">
        <v>3674</v>
      </c>
      <c r="AR13" s="274">
        <v>22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494</v>
      </c>
      <c r="AL14" s="1117"/>
      <c r="AM14" s="1117"/>
      <c r="AN14" s="1118"/>
      <c r="AO14" s="272">
        <v>64525</v>
      </c>
      <c r="AP14" s="272">
        <v>1281</v>
      </c>
      <c r="AQ14" s="273">
        <v>2040</v>
      </c>
      <c r="AR14" s="274">
        <v>-37.200000000000003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495</v>
      </c>
      <c r="AL15" s="1120"/>
      <c r="AM15" s="1120"/>
      <c r="AN15" s="1121"/>
      <c r="AO15" s="272">
        <v>-263483</v>
      </c>
      <c r="AP15" s="272">
        <v>-5232</v>
      </c>
      <c r="AQ15" s="273">
        <v>-5724</v>
      </c>
      <c r="AR15" s="274">
        <v>-8.6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5761715</v>
      </c>
      <c r="AP16" s="272">
        <v>114415</v>
      </c>
      <c r="AQ16" s="273">
        <v>105167</v>
      </c>
      <c r="AR16" s="274">
        <v>8.8000000000000007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500</v>
      </c>
      <c r="AL21" s="1123"/>
      <c r="AM21" s="1123"/>
      <c r="AN21" s="1124"/>
      <c r="AO21" s="285">
        <v>8.9600000000000009</v>
      </c>
      <c r="AP21" s="286">
        <v>8.91</v>
      </c>
      <c r="AQ21" s="287">
        <v>0.05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501</v>
      </c>
      <c r="AL22" s="1123"/>
      <c r="AM22" s="1123"/>
      <c r="AN22" s="1124"/>
      <c r="AO22" s="290">
        <v>98.5</v>
      </c>
      <c r="AP22" s="291">
        <v>97.6</v>
      </c>
      <c r="AQ22" s="292">
        <v>0.9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505</v>
      </c>
      <c r="AL32" s="1131"/>
      <c r="AM32" s="1131"/>
      <c r="AN32" s="1132"/>
      <c r="AO32" s="300">
        <v>3460816</v>
      </c>
      <c r="AP32" s="300">
        <v>68724</v>
      </c>
      <c r="AQ32" s="301">
        <v>63956</v>
      </c>
      <c r="AR32" s="302">
        <v>7.5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506</v>
      </c>
      <c r="AL33" s="1131"/>
      <c r="AM33" s="1131"/>
      <c r="AN33" s="1132"/>
      <c r="AO33" s="300" t="s">
        <v>492</v>
      </c>
      <c r="AP33" s="300" t="s">
        <v>492</v>
      </c>
      <c r="AQ33" s="301" t="s">
        <v>492</v>
      </c>
      <c r="AR33" s="302" t="s">
        <v>492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507</v>
      </c>
      <c r="AL34" s="1131"/>
      <c r="AM34" s="1131"/>
      <c r="AN34" s="1132"/>
      <c r="AO34" s="300" t="s">
        <v>492</v>
      </c>
      <c r="AP34" s="300" t="s">
        <v>492</v>
      </c>
      <c r="AQ34" s="301">
        <v>4</v>
      </c>
      <c r="AR34" s="302" t="s">
        <v>492</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508</v>
      </c>
      <c r="AL35" s="1131"/>
      <c r="AM35" s="1131"/>
      <c r="AN35" s="1132"/>
      <c r="AO35" s="300">
        <v>568709</v>
      </c>
      <c r="AP35" s="300">
        <v>11293</v>
      </c>
      <c r="AQ35" s="301">
        <v>14498</v>
      </c>
      <c r="AR35" s="302">
        <v>-22.1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509</v>
      </c>
      <c r="AL36" s="1131"/>
      <c r="AM36" s="1131"/>
      <c r="AN36" s="1132"/>
      <c r="AO36" s="300">
        <v>100741</v>
      </c>
      <c r="AP36" s="300">
        <v>2000</v>
      </c>
      <c r="AQ36" s="301">
        <v>1993</v>
      </c>
      <c r="AR36" s="302">
        <v>0.4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510</v>
      </c>
      <c r="AL37" s="1131"/>
      <c r="AM37" s="1131"/>
      <c r="AN37" s="1132"/>
      <c r="AO37" s="300">
        <v>78831</v>
      </c>
      <c r="AP37" s="300">
        <v>1565</v>
      </c>
      <c r="AQ37" s="301">
        <v>407</v>
      </c>
      <c r="AR37" s="302">
        <v>284.5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511</v>
      </c>
      <c r="AL38" s="1134"/>
      <c r="AM38" s="1134"/>
      <c r="AN38" s="1135"/>
      <c r="AO38" s="303" t="s">
        <v>492</v>
      </c>
      <c r="AP38" s="303" t="s">
        <v>492</v>
      </c>
      <c r="AQ38" s="304">
        <v>1</v>
      </c>
      <c r="AR38" s="292" t="s">
        <v>492</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512</v>
      </c>
      <c r="AL39" s="1134"/>
      <c r="AM39" s="1134"/>
      <c r="AN39" s="1135"/>
      <c r="AO39" s="300">
        <v>-29754</v>
      </c>
      <c r="AP39" s="300">
        <v>-591</v>
      </c>
      <c r="AQ39" s="301">
        <v>-3355</v>
      </c>
      <c r="AR39" s="302">
        <v>-82.4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513</v>
      </c>
      <c r="AL40" s="1131"/>
      <c r="AM40" s="1131"/>
      <c r="AN40" s="1132"/>
      <c r="AO40" s="300">
        <v>-2812464</v>
      </c>
      <c r="AP40" s="300">
        <v>-55849</v>
      </c>
      <c r="AQ40" s="301">
        <v>-53996</v>
      </c>
      <c r="AR40" s="302">
        <v>3.4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1366879</v>
      </c>
      <c r="AP41" s="300">
        <v>27143</v>
      </c>
      <c r="AQ41" s="301">
        <v>23508</v>
      </c>
      <c r="AR41" s="302">
        <v>15.5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483</v>
      </c>
      <c r="AN49" s="1127" t="s">
        <v>516</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4162425</v>
      </c>
      <c r="AN51" s="322">
        <v>77579</v>
      </c>
      <c r="AO51" s="323">
        <v>-2.9</v>
      </c>
      <c r="AP51" s="324">
        <v>67009</v>
      </c>
      <c r="AQ51" s="325">
        <v>-6.4</v>
      </c>
      <c r="AR51" s="326">
        <v>3.5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1919267</v>
      </c>
      <c r="AN52" s="330">
        <v>35771</v>
      </c>
      <c r="AO52" s="331">
        <v>0.1</v>
      </c>
      <c r="AP52" s="332">
        <v>43028</v>
      </c>
      <c r="AQ52" s="333">
        <v>-4.5999999999999996</v>
      </c>
      <c r="AR52" s="334">
        <v>4.7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5145428</v>
      </c>
      <c r="AN53" s="322">
        <v>97282</v>
      </c>
      <c r="AO53" s="323">
        <v>25.4</v>
      </c>
      <c r="AP53" s="324">
        <v>71871</v>
      </c>
      <c r="AQ53" s="325">
        <v>7.3</v>
      </c>
      <c r="AR53" s="326">
        <v>18.100000000000001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1769642</v>
      </c>
      <c r="AN54" s="330">
        <v>33458</v>
      </c>
      <c r="AO54" s="331">
        <v>-6.5</v>
      </c>
      <c r="AP54" s="332">
        <v>38232</v>
      </c>
      <c r="AQ54" s="333">
        <v>-11.1</v>
      </c>
      <c r="AR54" s="334">
        <v>4.5999999999999996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3266406</v>
      </c>
      <c r="AN55" s="322">
        <v>62620</v>
      </c>
      <c r="AO55" s="323">
        <v>-35.6</v>
      </c>
      <c r="AP55" s="324">
        <v>71807</v>
      </c>
      <c r="AQ55" s="325">
        <v>-0.1</v>
      </c>
      <c r="AR55" s="326">
        <v>-35.5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1525085</v>
      </c>
      <c r="AN56" s="330">
        <v>29237</v>
      </c>
      <c r="AO56" s="331">
        <v>-12.6</v>
      </c>
      <c r="AP56" s="332">
        <v>37333</v>
      </c>
      <c r="AQ56" s="333">
        <v>-2.4</v>
      </c>
      <c r="AR56" s="334">
        <v>-10.199999999999999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4093582</v>
      </c>
      <c r="AN57" s="322">
        <v>79855</v>
      </c>
      <c r="AO57" s="323">
        <v>27.5</v>
      </c>
      <c r="AP57" s="324">
        <v>80821</v>
      </c>
      <c r="AQ57" s="325">
        <v>12.6</v>
      </c>
      <c r="AR57" s="326">
        <v>14.9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2097781</v>
      </c>
      <c r="AN58" s="330">
        <v>40922</v>
      </c>
      <c r="AO58" s="331">
        <v>40</v>
      </c>
      <c r="AP58" s="332">
        <v>49586</v>
      </c>
      <c r="AQ58" s="333">
        <v>32.799999999999997</v>
      </c>
      <c r="AR58" s="334">
        <v>7.2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2665517</v>
      </c>
      <c r="AN59" s="322">
        <v>52931</v>
      </c>
      <c r="AO59" s="323">
        <v>-33.700000000000003</v>
      </c>
      <c r="AP59" s="324">
        <v>79840</v>
      </c>
      <c r="AQ59" s="325">
        <v>-1.2</v>
      </c>
      <c r="AR59" s="326">
        <v>-32.5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1130194</v>
      </c>
      <c r="AN60" s="330">
        <v>22443</v>
      </c>
      <c r="AO60" s="331">
        <v>-45.2</v>
      </c>
      <c r="AP60" s="332">
        <v>45238</v>
      </c>
      <c r="AQ60" s="333">
        <v>-8.8000000000000007</v>
      </c>
      <c r="AR60" s="334">
        <v>-36.4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3866672</v>
      </c>
      <c r="AN61" s="337">
        <v>74053</v>
      </c>
      <c r="AO61" s="338">
        <v>-3.9</v>
      </c>
      <c r="AP61" s="339">
        <v>74270</v>
      </c>
      <c r="AQ61" s="340">
        <v>2.4</v>
      </c>
      <c r="AR61" s="326">
        <v>-6.3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1688394</v>
      </c>
      <c r="AN62" s="330">
        <v>32366</v>
      </c>
      <c r="AO62" s="331">
        <v>-4.8</v>
      </c>
      <c r="AP62" s="332">
        <v>42683</v>
      </c>
      <c r="AQ62" s="333">
        <v>1.2</v>
      </c>
      <c r="AR62" s="334">
        <v>-6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yx6SM9+hiCBBVOwbeGO5JHn2iAURVOoT7++8kyY+wCma2A8kjGmNfhgqLYA4b9Ozj+raJPTMA27nnz2NOTSfow==" saltValue="KozlZkd6iz/1bMQiZv49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election activeCell="AG116" sqref="AG116"/>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1" spans="125:125" ht="13.5" hidden="1" customHeight="1" x14ac:dyDescent="0.15">
      <c r="DU121" s="247"/>
    </row>
  </sheetData>
  <sheetProtection algorithmName="SHA-512" hashValue="B8p9fYQ2m7Bi7px31R1lMdodeGZQKzkDa88CgIxcdastrlbcVgmnzNZgKlx//Q6w/MguGqNrDkPgp6WG+jivUw==" saltValue="Qc7NtMym4SgmbrN/yTNV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0" zoomScaleNormal="60" zoomScaleSheetLayoutView="55" workbookViewId="0">
      <selection activeCell="AE75" sqref="AE75"/>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d521awkP7wc1qc7vmUmMFqBTHJ2PQdnExP3WLWfOfIrVVxgHa/xctN89Ej/0vYm+NchC+Qp9Ak/aCaaE6XdHdQ==" saltValue="2S3+vtOE6MyejqCxy+d9C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13.94</v>
      </c>
      <c r="G47" s="12">
        <v>18.37</v>
      </c>
      <c r="H47" s="12">
        <v>19.920000000000002</v>
      </c>
      <c r="I47" s="12">
        <v>20.62</v>
      </c>
      <c r="J47" s="13">
        <v>20.149999999999999</v>
      </c>
    </row>
    <row r="48" spans="2:10" ht="57.75" customHeight="1" x14ac:dyDescent="0.15">
      <c r="B48" s="14"/>
      <c r="C48" s="1141" t="s">
        <v>4</v>
      </c>
      <c r="D48" s="1141"/>
      <c r="E48" s="1142"/>
      <c r="F48" s="15">
        <v>9.76</v>
      </c>
      <c r="G48" s="16">
        <v>12.19</v>
      </c>
      <c r="H48" s="16">
        <v>10</v>
      </c>
      <c r="I48" s="16">
        <v>8.74</v>
      </c>
      <c r="J48" s="17">
        <v>6.23</v>
      </c>
    </row>
    <row r="49" spans="2:10" ht="57.75" customHeight="1" thickBot="1" x14ac:dyDescent="0.2">
      <c r="B49" s="18"/>
      <c r="C49" s="1143" t="s">
        <v>5</v>
      </c>
      <c r="D49" s="1143"/>
      <c r="E49" s="1144"/>
      <c r="F49" s="19" t="s">
        <v>535</v>
      </c>
      <c r="G49" s="20">
        <v>7.59</v>
      </c>
      <c r="H49" s="20" t="s">
        <v>536</v>
      </c>
      <c r="I49" s="20" t="s">
        <v>537</v>
      </c>
      <c r="J49" s="21" t="s">
        <v>538</v>
      </c>
    </row>
    <row r="50" spans="2:10" x14ac:dyDescent="0.15"/>
  </sheetData>
  <sheetProtection algorithmName="SHA-512" hashValue="ggfXgMxVbAEGCsYfyMoiDb9K6v8oYp03J4MvcwFfpJIMykCRM/CHUDGFVqK5vZ+WsIvVGUTGSpSdnwPTEGyPww==" saltValue="CBY+H9evvKvAoj25Ulgl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2026-02-23T04:53:44Z</dcterms:created>
  <dcterms:modified xsi:type="dcterms:W3CDTF">2026-03-10T01:23:51Z</dcterms:modified>
  <cp:category/>
</cp:coreProperties>
</file>