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01　財政係\33＿決算統計\Ｒ6決算統計（Ｒ7年度作業分）\14_Ｒ６財政状況資料（Ｒ８年３月公開）\03_回答_R8.3.11〆切\"/>
    </mc:Choice>
  </mc:AlternateContent>
  <bookViews>
    <workbookView xWindow="0" yWindow="0" windowWidth="28350" windowHeight="14715" firstSheet="6" activeTab="8"/>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B102" i="12" l="1"/>
  <c r="CR102" i="12"/>
  <c r="AA69" i="12" l="1"/>
  <c r="AA70" i="12"/>
  <c r="AA71" i="12"/>
  <c r="AA72" i="12"/>
  <c r="AA73" i="12"/>
  <c r="AA74" i="12"/>
  <c r="AA75" i="12"/>
  <c r="AA76" i="12"/>
  <c r="AA77" i="12"/>
  <c r="AA78" i="12"/>
  <c r="AA79" i="12"/>
  <c r="AA80" i="12"/>
  <c r="AA81" i="12"/>
  <c r="AU63" i="12"/>
  <c r="AP63" i="12"/>
  <c r="AA32" i="12"/>
  <c r="AA31" i="12"/>
  <c r="AA30" i="12" l="1"/>
  <c r="AA29" i="12"/>
  <c r="AA28" i="12"/>
  <c r="AA23" i="12"/>
  <c r="AP23" i="12"/>
  <c r="AA8" i="12"/>
  <c r="AA7" i="12" l="1"/>
  <c r="AO35"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BE36" i="10"/>
  <c r="AM36" i="10"/>
  <c r="U36" i="10"/>
  <c r="C36" i="10"/>
  <c r="BE35" i="10"/>
  <c r="AM35" i="10"/>
  <c r="U35" i="10"/>
  <c r="C35" i="10"/>
  <c r="CO34" i="10"/>
  <c r="CO35" i="10" s="1"/>
  <c r="CO36" i="10" s="1"/>
  <c r="BW34" i="10"/>
  <c r="BW35" i="10" s="1"/>
  <c r="BW36" i="10" s="1"/>
  <c r="BW37" i="10" s="1"/>
  <c r="BW38" i="10" s="1"/>
  <c r="BW39" i="10" s="1"/>
  <c r="BW40" i="10" s="1"/>
  <c r="BW41" i="10" s="1"/>
  <c r="BW42" i="10" s="1"/>
  <c r="BW43" i="10" s="1"/>
  <c r="BE34" i="10"/>
  <c r="AM34" i="10"/>
  <c r="U34" i="10"/>
  <c r="C34" i="10"/>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<sst xmlns="http://schemas.openxmlformats.org/spreadsheetml/2006/main" count="1104" uniqueCount="572">
  <si>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</si>
  <si>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</si>
  <si>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</si>
  <si>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</si>
  <si>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</si>
  <si>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</si>
  <si>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</si>
  <si>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</si>
  <si>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</si>
  <si>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</si>
  <si>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</si>
  <si>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</si>
  <si>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</si>
  <si>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</si>
  <si>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</si>
  <si>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</si>
  <si>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</si>
  <si>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</si>
  <si>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</si>
  <si>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</si>
  <si>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</si>
  <si>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</si>
  <si>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</si>
  <si>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</si>
  <si>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</si>
  <si>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</si>
  <si>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</si>
  <si>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</si>
  <si>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</si>
  <si>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</si>
  <si>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</si>
  <si>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</si>
  <si>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</si>
  <si>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</si>
  <si>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</si>
  <si>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</si>
  <si>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</si>
  <si>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</si>
  <si>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</si>
  <si>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</si>
  <si>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</si>
  <si>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</si>
  <si>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</si>
  <si>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</si>
  <si>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</si>
  <si>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</si>
  <si>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</si>
  <si>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</si>
  <si>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</si>
  <si>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</si>
  <si>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</si>
  <si>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</si>
  <si>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</si>
  <si>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</si>
  <si>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</si>
  <si>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</si>
  <si>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</si>
  <si>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</si>
  <si>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</si>
  <si>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</si>
  <si>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</si>
  <si>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</si>
  <si>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</si>
  <si>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</si>
  <si>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</si>
  <si>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</si>
  <si>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</si>
  <si>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</si>
  <si>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</si>
  <si>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</si>
  <si>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</si>
  <si>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</si>
  <si>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</si>
  <si>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</si>
  <si>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</si>
  <si>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</si>
  <si>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</si>
  <si>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</si>
  <si>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</si>
  <si>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</si>
  <si>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</si>
  <si>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</si>
  <si>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</si>
  <si>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</si>
  <si>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</si>
  <si>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</si>
  <si>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</si>
  <si>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</si>
  <si>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</si>
  <si>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</si>
  <si>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</si>
  <si>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</si>
  <si>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</si>
  <si>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</si>
  <si>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相馬市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</si>
  <si>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</si>
  <si>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</si>
  <si>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</si>
  <si>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</si>
  <si>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</si>
  <si>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</si>
  <si>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</si>
  <si>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</si>
  <si>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</si>
  <si>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</si>
  <si>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</si>
  <si>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</si>
  <si>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</si>
  <si>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</si>
  <si>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</si>
  <si>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</si>
  <si>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</si>
  <si>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</si>
  <si>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</si>
  <si>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</si>
  <si>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</si>
  <si>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</si>
  <si>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-9.6</t>
    <phoneticPr fontId="5"/>
  </si>
  <si>
    <t>山振</t>
    <rPh sb="0" eb="1">
      <t>ヤマ</t>
    </rPh>
    <rPh sb="1" eb="2">
      <t>フ</t>
    </rPh>
    <phoneticPr fontId="5"/>
  </si>
  <si>
    <t>○</t>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</si>
  <si>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</si>
  <si>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</si>
  <si>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</si>
  <si>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</si>
  <si>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</si>
  <si>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</si>
  <si>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</si>
  <si>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</si>
  <si>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</si>
  <si>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</si>
  <si>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</si>
  <si>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</si>
  <si>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</si>
  <si>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</si>
  <si>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</si>
  <si>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</si>
  <si>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</si>
  <si>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</si>
  <si>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</si>
  <si>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</si>
  <si>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</si>
  <si>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-1.8</t>
    <phoneticPr fontId="5"/>
  </si>
  <si>
    <t>基準財政需要額</t>
    <phoneticPr fontId="25"/>
  </si>
  <si>
    <t>うち日本人(％)</t>
    <phoneticPr fontId="5"/>
  </si>
  <si>
    <t>-1.7</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</si>
  <si>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</si>
  <si>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</si>
  <si>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</si>
  <si>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</si>
  <si>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</si>
  <si>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</si>
  <si>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</si>
  <si>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</si>
  <si>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</si>
  <si>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</si>
  <si>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</si>
  <si>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</si>
  <si>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</si>
  <si>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</si>
  <si>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</si>
  <si>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</si>
  <si>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</si>
  <si>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</si>
  <si>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</si>
  <si>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</si>
  <si>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</si>
  <si>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</si>
  <si>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</si>
  <si>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</si>
  <si>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</si>
  <si>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</si>
  <si>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</si>
  <si>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</si>
  <si>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</si>
  <si>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</si>
  <si>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</si>
  <si>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</si>
  <si>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</si>
  <si>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</si>
  <si>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</si>
  <si>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</si>
  <si>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</si>
  <si>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</si>
  <si>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</si>
  <si>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</si>
  <si>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</si>
  <si>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</si>
  <si>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</si>
  <si>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</si>
  <si>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</si>
  <si>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</si>
  <si>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</si>
  <si>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</si>
  <si>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</si>
  <si>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</si>
  <si>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</si>
  <si>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</si>
  <si>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</si>
  <si>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</si>
  <si>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</si>
  <si>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</si>
  <si>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</si>
  <si>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</si>
  <si>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福島県相馬市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</si>
  <si>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</si>
  <si>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</si>
  <si>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</si>
  <si>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</si>
  <si>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</si>
  <si>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</si>
  <si>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</si>
  <si>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</si>
  <si>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</si>
  <si>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</si>
  <si>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</si>
  <si>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</si>
  <si>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</si>
  <si>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</si>
  <si>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</si>
  <si>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</si>
  <si>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</si>
  <si>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</si>
  <si>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</si>
  <si>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</si>
  <si>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</si>
  <si>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</si>
  <si>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</si>
  <si>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</si>
  <si>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</si>
  <si>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</si>
  <si>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</si>
  <si>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</si>
  <si>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</si>
  <si>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</si>
  <si>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</si>
  <si>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</si>
  <si>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</si>
  <si>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</si>
  <si>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</si>
  <si>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</si>
  <si>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</si>
  <si>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</si>
  <si>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</si>
  <si>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</si>
  <si>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</si>
  <si>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</si>
  <si>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</si>
  <si>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</si>
  <si>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</si>
  <si>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</si>
  <si>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</si>
  <si>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</si>
  <si>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</si>
  <si>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</si>
  <si>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</si>
  <si>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</si>
  <si>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</si>
  <si>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</si>
  <si>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</si>
  <si>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</si>
  <si>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</si>
  <si>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</si>
  <si>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</si>
  <si>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</si>
  <si>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</si>
  <si>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</si>
  <si>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</si>
  <si>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</si>
  <si>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</si>
  <si>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</si>
  <si>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</si>
  <si>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</si>
  <si>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</si>
  <si>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</si>
  <si>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</si>
  <si>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</si>
  <si>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</si>
  <si>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</si>
  <si>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</si>
  <si>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</si>
  <si>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</si>
  <si>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</si>
  <si>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</si>
  <si>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</si>
  <si>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</si>
  <si>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</si>
  <si>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</si>
  <si>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</si>
  <si>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</si>
  <si>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</si>
  <si>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</si>
  <si>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</si>
  <si>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</si>
  <si>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</si>
  <si>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</si>
  <si>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</si>
  <si>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</si>
  <si>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</si>
  <si>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</si>
  <si>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</si>
  <si>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</si>
  <si>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</si>
  <si>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</si>
  <si>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</si>
  <si>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</si>
  <si>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</si>
  <si>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</si>
  <si>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</si>
  <si>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</si>
  <si>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</si>
  <si>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</si>
  <si>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</si>
  <si>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</si>
  <si>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</si>
  <si>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</si>
  <si>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</si>
  <si>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</si>
  <si>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</si>
  <si>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</si>
  <si>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</si>
  <si>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</si>
  <si>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</si>
  <si>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</si>
  <si>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病院</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</si>
  <si>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</si>
  <si>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</si>
  <si>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</si>
  <si>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</si>
  <si>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</si>
  <si>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</si>
  <si>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</si>
  <si>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介護サービス</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</si>
  <si>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</si>
  <si>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</si>
  <si>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</si>
  <si>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</si>
  <si>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</si>
  <si>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</si>
  <si>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</si>
  <si>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</si>
  <si>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</si>
  <si>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</si>
  <si>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</si>
  <si>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</si>
  <si>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</si>
  <si>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</si>
  <si>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</si>
  <si>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</si>
  <si>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</si>
  <si>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</si>
  <si>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</si>
  <si>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</si>
  <si>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</si>
  <si>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</si>
  <si>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福島県相馬市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</si>
  <si>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</si>
  <si>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</si>
  <si>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</si>
  <si>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</si>
  <si>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</si>
  <si>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</si>
  <si>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</si>
  <si>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</si>
  <si>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</si>
  <si>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</si>
  <si>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</si>
  <si>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</si>
  <si>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</si>
  <si>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</si>
  <si>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</si>
  <si>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</si>
  <si>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</si>
  <si>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</si>
  <si>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</si>
  <si>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</si>
  <si>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光陽地区造成事業特別会計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</si>
  <si>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</si>
  <si>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</si>
  <si>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</si>
  <si>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</si>
  <si>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</si>
  <si>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</si>
  <si>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</si>
  <si>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</si>
  <si>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</si>
  <si>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</si>
  <si>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</si>
  <si>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</si>
  <si>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</si>
  <si>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</si>
  <si>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</si>
  <si>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</si>
  <si>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公共下水道事業会計</t>
    <phoneticPr fontId="5"/>
  </si>
  <si>
    <t>法適用企業</t>
    <phoneticPr fontId="5"/>
  </si>
  <si>
    <t>農業集落排水事業会計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</si>
  <si>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</si>
  <si>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</si>
  <si>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</si>
  <si>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</si>
  <si>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</si>
  <si>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</si>
  <si>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</si>
  <si>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</si>
  <si>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</si>
  <si>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</si>
  <si>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</si>
  <si>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</si>
  <si>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</si>
  <si>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</si>
  <si>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</si>
  <si>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</si>
  <si>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</si>
  <si>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</si>
  <si>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</si>
  <si>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</si>
  <si>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</si>
  <si>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</si>
  <si>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</si>
  <si>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</si>
  <si>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</si>
  <si>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</si>
  <si>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</si>
  <si>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</si>
  <si>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</si>
  <si>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</si>
  <si>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</si>
  <si>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</si>
  <si>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</si>
  <si>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</si>
  <si>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</si>
  <si>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</si>
  <si>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</si>
  <si>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</si>
  <si>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</si>
  <si>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</si>
  <si>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</si>
  <si>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</si>
  <si>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</si>
  <si>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</si>
  <si>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</si>
  <si>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</si>
  <si>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</si>
  <si>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</si>
  <si>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</si>
  <si>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</si>
  <si>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</si>
  <si>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</si>
  <si>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</si>
  <si>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</si>
  <si>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</si>
  <si>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</si>
  <si>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</si>
  <si>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</si>
  <si>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</si>
  <si>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</si>
  <si>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</si>
  <si>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</si>
  <si>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</si>
  <si>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</si>
  <si>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</si>
  <si>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</si>
  <si>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</si>
  <si>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</si>
  <si>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</si>
  <si>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</si>
  <si>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</si>
  <si>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</si>
  <si>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</si>
  <si>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</si>
  <si>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</si>
  <si>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</si>
  <si>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</si>
  <si>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</si>
  <si>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</si>
  <si>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</si>
  <si>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</si>
  <si>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</si>
  <si>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</si>
  <si>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</si>
  <si>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</si>
  <si>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</si>
  <si>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</si>
  <si>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</si>
  <si>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</si>
  <si>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</si>
  <si>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</si>
  <si>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</si>
  <si>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</si>
  <si>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</si>
  <si>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</si>
  <si>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</si>
  <si>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</si>
  <si>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</si>
  <si>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</si>
  <si>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</si>
  <si>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</si>
  <si>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</si>
  <si>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</si>
  <si>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</si>
  <si>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</si>
  <si>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</si>
  <si>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</si>
  <si>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</si>
  <si>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</si>
  <si>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</si>
  <si>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</si>
  <si>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</si>
  <si>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</si>
  <si>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</si>
  <si>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</si>
  <si>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</si>
  <si>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</si>
  <si>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</si>
  <si>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</si>
  <si>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</si>
  <si>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</si>
  <si>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</si>
  <si>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</si>
  <si>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</si>
  <si>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</si>
  <si>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</si>
  <si>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</si>
  <si>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</si>
  <si>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</si>
  <si>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</si>
  <si>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</si>
  <si>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</si>
  <si>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</si>
  <si>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</si>
  <si>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</si>
  <si>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</si>
  <si>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9.41</t>
  </si>
  <si>
    <t>▲ 5.34</t>
  </si>
  <si>
    <t>▲ 6.26</t>
  </si>
  <si>
    <t>一般会計</t>
  </si>
  <si>
    <t>介護保険特別会計</t>
  </si>
  <si>
    <t>公共下水道事業会計</t>
  </si>
  <si>
    <t>光陽地区造成事業特別会計</t>
  </si>
  <si>
    <t>国民健康保険特別会計</t>
  </si>
  <si>
    <t>農業集落排水事業会計</t>
  </si>
  <si>
    <t>後期高齢者医療特別会計</t>
  </si>
  <si>
    <t>その他会計（赤字）</t>
  </si>
  <si>
    <t>その他会計（黒字）</t>
  </si>
  <si>
    <t>R02</t>
    <phoneticPr fontId="5"/>
  </si>
  <si>
    <t>R03</t>
    <phoneticPr fontId="5"/>
  </si>
  <si>
    <t>R04</t>
    <phoneticPr fontId="5"/>
  </si>
  <si>
    <t>R05</t>
    <phoneticPr fontId="5"/>
  </si>
  <si>
    <t>R06</t>
    <phoneticPr fontId="5"/>
  </si>
  <si>
    <t>市営住宅維持管理基金</t>
  </si>
  <si>
    <t>職員退職手当基金</t>
  </si>
  <si>
    <t>ふるさと振興基金</t>
  </si>
  <si>
    <t>子育て食育支援基金</t>
    <rPh sb="0" eb="2">
      <t>コソダ</t>
    </rPh>
    <rPh sb="3" eb="5">
      <t>ショクイク</t>
    </rPh>
    <rPh sb="5" eb="7">
      <t>シエン</t>
    </rPh>
    <rPh sb="7" eb="9">
      <t>キキン</t>
    </rPh>
    <phoneticPr fontId="2"/>
  </si>
  <si>
    <t>産業廃棄物埋立処分場維持管理基金</t>
    <phoneticPr fontId="2"/>
  </si>
  <si>
    <t>相馬地方広域水道企業団水道事業会計</t>
    <rPh sb="0" eb="2">
      <t>ソウマ</t>
    </rPh>
    <rPh sb="2" eb="4">
      <t>チホウ</t>
    </rPh>
    <rPh sb="4" eb="6">
      <t>コウイキ</t>
    </rPh>
    <rPh sb="6" eb="8">
      <t>スイドウ</t>
    </rPh>
    <rPh sb="8" eb="10">
      <t>キギョウ</t>
    </rPh>
    <rPh sb="10" eb="11">
      <t>ダン</t>
    </rPh>
    <rPh sb="11" eb="13">
      <t>スイドウ</t>
    </rPh>
    <rPh sb="13" eb="15">
      <t>ジギョウ</t>
    </rPh>
    <rPh sb="15" eb="17">
      <t>カイケイ</t>
    </rPh>
    <phoneticPr fontId="2"/>
  </si>
  <si>
    <t>福島県後期高齢者医療広域連合一般会計</t>
    <rPh sb="0" eb="3">
      <t>フクシマケン</t>
    </rPh>
    <rPh sb="3" eb="5">
      <t>コウキ</t>
    </rPh>
    <rPh sb="5" eb="7">
      <t>コウレイ</t>
    </rPh>
    <rPh sb="7" eb="8">
      <t>モノ</t>
    </rPh>
    <rPh sb="8" eb="10">
      <t>イリョウ</t>
    </rPh>
    <rPh sb="10" eb="12">
      <t>コウイキ</t>
    </rPh>
    <rPh sb="12" eb="14">
      <t>レンゴウ</t>
    </rPh>
    <rPh sb="14" eb="16">
      <t>イッパン</t>
    </rPh>
    <rPh sb="16" eb="18">
      <t>カイケイ</t>
    </rPh>
    <phoneticPr fontId="2"/>
  </si>
  <si>
    <t>福島県後期高齢者医療広域連合後期高齢者医療特別会計</t>
    <rPh sb="0" eb="3">
      <t>フクシマケン</t>
    </rPh>
    <rPh sb="3" eb="5">
      <t>コウキ</t>
    </rPh>
    <rPh sb="5" eb="7">
      <t>コウレイ</t>
    </rPh>
    <rPh sb="7" eb="8">
      <t>モノ</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
  </si>
  <si>
    <t>相馬地方広域市町村圏組合一般会計</t>
    <rPh sb="0" eb="2">
      <t>ソウマ</t>
    </rPh>
    <rPh sb="2" eb="4">
      <t>チホウ</t>
    </rPh>
    <rPh sb="4" eb="6">
      <t>コウイキ</t>
    </rPh>
    <rPh sb="6" eb="12">
      <t>シチョウソンケンクミアイ</t>
    </rPh>
    <rPh sb="12" eb="14">
      <t>イッパン</t>
    </rPh>
    <rPh sb="14" eb="16">
      <t>カイケイ</t>
    </rPh>
    <phoneticPr fontId="2"/>
  </si>
  <si>
    <t>相馬地方広域市町村圏組合看護専門学校特別会計</t>
    <rPh sb="0" eb="2">
      <t>ソウマ</t>
    </rPh>
    <rPh sb="2" eb="4">
      <t>チホウ</t>
    </rPh>
    <rPh sb="4" eb="12">
      <t>コウイキシチョウソンケンクミアイ</t>
    </rPh>
    <rPh sb="12" eb="14">
      <t>カンゴ</t>
    </rPh>
    <rPh sb="14" eb="16">
      <t>センモン</t>
    </rPh>
    <rPh sb="16" eb="18">
      <t>ガッコウ</t>
    </rPh>
    <rPh sb="18" eb="20">
      <t>トクベツ</t>
    </rPh>
    <rPh sb="20" eb="22">
      <t>カイケイ</t>
    </rPh>
    <phoneticPr fontId="2"/>
  </si>
  <si>
    <t>福島県市町村総合事務組合一般会計</t>
    <rPh sb="0" eb="3">
      <t>フクシマケン</t>
    </rPh>
    <rPh sb="3" eb="6">
      <t>シチョウソン</t>
    </rPh>
    <rPh sb="6" eb="8">
      <t>ソウゴウ</t>
    </rPh>
    <rPh sb="8" eb="10">
      <t>ジム</t>
    </rPh>
    <rPh sb="10" eb="12">
      <t>クミアイ</t>
    </rPh>
    <rPh sb="12" eb="14">
      <t>イッパン</t>
    </rPh>
    <rPh sb="14" eb="16">
      <t>カイケイ</t>
    </rPh>
    <phoneticPr fontId="2"/>
  </si>
  <si>
    <t>福島県市町村総合事務組合消防補償等特別会計</t>
    <rPh sb="12" eb="14">
      <t>ショウボウ</t>
    </rPh>
    <rPh sb="14" eb="16">
      <t>ホショウ</t>
    </rPh>
    <rPh sb="16" eb="17">
      <t>トウ</t>
    </rPh>
    <rPh sb="17" eb="19">
      <t>トクベツ</t>
    </rPh>
    <rPh sb="19" eb="21">
      <t>カイケイ</t>
    </rPh>
    <phoneticPr fontId="2"/>
  </si>
  <si>
    <t>福島県市町村総合事務組合消防賞じゅつ金特別会計</t>
    <rPh sb="12" eb="14">
      <t>ショウボウ</t>
    </rPh>
    <rPh sb="14" eb="15">
      <t>ショウ</t>
    </rPh>
    <rPh sb="18" eb="19">
      <t>キン</t>
    </rPh>
    <rPh sb="19" eb="21">
      <t>トクベツ</t>
    </rPh>
    <rPh sb="21" eb="23">
      <t>カイケイ</t>
    </rPh>
    <phoneticPr fontId="2"/>
  </si>
  <si>
    <t>福島県市町村総合事務組合非常勤職員公務災害補償特別会計</t>
    <rPh sb="12" eb="15">
      <t>ヒジョウキン</t>
    </rPh>
    <rPh sb="15" eb="17">
      <t>ショクイン</t>
    </rPh>
    <rPh sb="17" eb="19">
      <t>コウム</t>
    </rPh>
    <rPh sb="19" eb="21">
      <t>サイガイ</t>
    </rPh>
    <rPh sb="21" eb="23">
      <t>ホショウ</t>
    </rPh>
    <rPh sb="23" eb="25">
      <t>トクベツ</t>
    </rPh>
    <rPh sb="25" eb="27">
      <t>カイケイ</t>
    </rPh>
    <phoneticPr fontId="2"/>
  </si>
  <si>
    <t>福島県市町村総合事務組合自治会館管理特別会計</t>
    <rPh sb="12" eb="14">
      <t>ジチ</t>
    </rPh>
    <rPh sb="14" eb="16">
      <t>カイカン</t>
    </rPh>
    <rPh sb="16" eb="18">
      <t>カンリ</t>
    </rPh>
    <rPh sb="18" eb="20">
      <t>トクベツ</t>
    </rPh>
    <rPh sb="20" eb="22">
      <t>カイケイ</t>
    </rPh>
    <phoneticPr fontId="2"/>
  </si>
  <si>
    <t>相馬方部衛生組合一般会計</t>
    <rPh sb="0" eb="2">
      <t>ソウマ</t>
    </rPh>
    <rPh sb="2" eb="3">
      <t>ホウ</t>
    </rPh>
    <rPh sb="3" eb="4">
      <t>ブ</t>
    </rPh>
    <rPh sb="4" eb="6">
      <t>エイセイ</t>
    </rPh>
    <rPh sb="6" eb="8">
      <t>クミアイ</t>
    </rPh>
    <rPh sb="8" eb="10">
      <t>イッパン</t>
    </rPh>
    <rPh sb="10" eb="12">
      <t>カイケイ</t>
    </rPh>
    <phoneticPr fontId="2"/>
  </si>
  <si>
    <t>相馬方部訪問看護ステーション事業特別会計</t>
    <rPh sb="0" eb="2">
      <t>ソウマ</t>
    </rPh>
    <rPh sb="2" eb="3">
      <t>ホウ</t>
    </rPh>
    <rPh sb="3" eb="4">
      <t>ブ</t>
    </rPh>
    <rPh sb="4" eb="6">
      <t>ホウモン</t>
    </rPh>
    <rPh sb="6" eb="8">
      <t>カンゴ</t>
    </rPh>
    <rPh sb="14" eb="16">
      <t>ジギョウ</t>
    </rPh>
    <rPh sb="16" eb="18">
      <t>トクベツ</t>
    </rPh>
    <rPh sb="18" eb="20">
      <t>カイケイ</t>
    </rPh>
    <phoneticPr fontId="2"/>
  </si>
  <si>
    <t>公立相馬総合病院事業会計</t>
    <rPh sb="0" eb="2">
      <t>コウリツ</t>
    </rPh>
    <rPh sb="2" eb="4">
      <t>ソウマ</t>
    </rPh>
    <rPh sb="4" eb="6">
      <t>ソウゴウ</t>
    </rPh>
    <rPh sb="6" eb="8">
      <t>ビョウイン</t>
    </rPh>
    <rPh sb="8" eb="10">
      <t>ジギョウ</t>
    </rPh>
    <rPh sb="10" eb="12">
      <t>カイケイ</t>
    </rPh>
    <phoneticPr fontId="2"/>
  </si>
  <si>
    <t>福島県市民交通災害共済組合</t>
    <rPh sb="0" eb="3">
      <t>フクシマケン</t>
    </rPh>
    <rPh sb="3" eb="5">
      <t>シミン</t>
    </rPh>
    <rPh sb="5" eb="7">
      <t>コウツウ</t>
    </rPh>
    <rPh sb="7" eb="9">
      <t>サイガイ</t>
    </rPh>
    <rPh sb="9" eb="11">
      <t>キョウサイ</t>
    </rPh>
    <rPh sb="11" eb="13">
      <t>クミアイ</t>
    </rPh>
    <phoneticPr fontId="2"/>
  </si>
  <si>
    <t>－</t>
  </si>
  <si>
    <t>相馬市振興公社</t>
    <rPh sb="0" eb="3">
      <t>ソウマシ</t>
    </rPh>
    <rPh sb="3" eb="7">
      <t>シンコウコウシャ</t>
    </rPh>
    <phoneticPr fontId="2"/>
  </si>
  <si>
    <t>相馬リサイクルセンター</t>
    <rPh sb="0" eb="2">
      <t>ソウマ</t>
    </rPh>
    <phoneticPr fontId="2"/>
  </si>
  <si>
    <t>相馬復興市民市場</t>
    <rPh sb="0" eb="2">
      <t>ソウマ</t>
    </rPh>
    <rPh sb="2" eb="4">
      <t>フッコウ</t>
    </rPh>
    <rPh sb="4" eb="8">
      <t>シミンイチバ</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</si>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</sst>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128523</c:v>
                </c:pt>
                <c:pt idx="1">
                  <c:v>96469</c:v>
                </c:pt>
                <c:pt idx="2">
                  <c:v>85743</c:v>
                </c:pt>
                <c:pt idx="3">
                  <c:v>92509</c:v>
                </c:pt>
                <c:pt idx="4">
                  <c:v>98544</c:v>
                </c:pt>
              </c:numCache>
            </c:numRef>
          </c:val>
          <c:smooth val="0"/>
          <c:extLst>
            <c:ext xmlns:c16="http://schemas.microsoft.com/office/drawing/2014/chart" uri="{C3380CC4-5D6E-409C-BE32-E72D297353CC}">
              <c16:uniqueId val="{00000000-777E-4581-99E5-1D39E6AC1C10}"/>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169125</c:v>
                </c:pt>
                <c:pt idx="1">
                  <c:v>74813</c:v>
                </c:pt>
                <c:pt idx="2">
                  <c:v>148414</c:v>
                </c:pt>
                <c:pt idx="3">
                  <c:v>159252</c:v>
                </c:pt>
                <c:pt idx="4">
                  <c:v>74567</c:v>
                </c:pt>
              </c:numCache>
            </c:numRef>
          </c:val>
          <c:smooth val="0"/>
          <c:extLst>
            <c:ext xmlns:c16="http://schemas.microsoft.com/office/drawing/2014/chart" uri="{C3380CC4-5D6E-409C-BE32-E72D297353CC}">
              <c16:uniqueId val="{00000001-777E-4581-99E5-1D39E6AC1C10}"/>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6.88</c:v>
                </c:pt>
                <c:pt idx="1">
                  <c:v>5.55</c:v>
                </c:pt>
                <c:pt idx="2">
                  <c:v>5.74</c:v>
                </c:pt>
                <c:pt idx="3">
                  <c:v>9.9499999999999993</c:v>
                </c:pt>
                <c:pt idx="4">
                  <c:v>5.57</c:v>
                </c:pt>
              </c:numCache>
            </c:numRef>
          </c:val>
          <c:extLst>
            <c:ext xmlns:c16="http://schemas.microsoft.com/office/drawing/2014/chart" uri="{C3380CC4-5D6E-409C-BE32-E72D297353CC}">
              <c16:uniqueId val="{00000000-38AA-44AE-80DF-06ACA4822D52}"/>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50.68</c:v>
                </c:pt>
                <c:pt idx="1">
                  <c:v>44</c:v>
                </c:pt>
                <c:pt idx="2">
                  <c:v>41.5</c:v>
                </c:pt>
                <c:pt idx="3">
                  <c:v>50.67</c:v>
                </c:pt>
                <c:pt idx="4">
                  <c:v>52.03</c:v>
                </c:pt>
              </c:numCache>
            </c:numRef>
          </c:val>
          <c:extLst>
            <c:ext xmlns:c16="http://schemas.microsoft.com/office/drawing/2014/chart" uri="{C3380CC4-5D6E-409C-BE32-E72D297353CC}">
              <c16:uniqueId val="{00000001-38AA-44AE-80DF-06ACA4822D52}"/>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13.63</c:v>
                </c:pt>
                <c:pt idx="1">
                  <c:v>-9.41</c:v>
                </c:pt>
                <c:pt idx="2">
                  <c:v>-5.34</c:v>
                </c:pt>
                <c:pt idx="3">
                  <c:v>10.59</c:v>
                </c:pt>
                <c:pt idx="4">
                  <c:v>-6.26</c:v>
                </c:pt>
              </c:numCache>
            </c:numRef>
          </c:val>
          <c:smooth val="0"/>
          <c:extLst>
            <c:ext xmlns:c16="http://schemas.microsoft.com/office/drawing/2014/chart" uri="{C3380CC4-5D6E-409C-BE32-E72D297353CC}">
              <c16:uniqueId val="{00000002-38AA-44AE-80DF-06ACA4822D52}"/>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0.51</c:v>
                </c:pt>
                <c:pt idx="2">
                  <c:v>#N/A</c:v>
                </c:pt>
                <c:pt idx="3">
                  <c:v>1.02</c:v>
                </c:pt>
                <c:pt idx="4">
                  <c:v>#N/A</c:v>
                </c:pt>
                <c:pt idx="5">
                  <c:v>1.23</c:v>
                </c:pt>
                <c:pt idx="6">
                  <c:v>#N/A</c:v>
                </c:pt>
                <c:pt idx="7">
                  <c:v>1.62</c:v>
                </c:pt>
                <c:pt idx="8">
                  <c:v>0</c:v>
                </c:pt>
                <c:pt idx="9">
                  <c:v>0</c:v>
                </c:pt>
              </c:numCache>
            </c:numRef>
          </c:val>
          <c:extLst>
            <c:ext xmlns:c16="http://schemas.microsoft.com/office/drawing/2014/chart" uri="{C3380CC4-5D6E-409C-BE32-E72D297353CC}">
              <c16:uniqueId val="{00000000-91D0-4AB3-8CD7-3AD3CA3F5AB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91D0-4AB3-8CD7-3AD3CA3F5ABC}"/>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91D0-4AB3-8CD7-3AD3CA3F5ABC}"/>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0.04</c:v>
                </c:pt>
                <c:pt idx="2">
                  <c:v>#N/A</c:v>
                </c:pt>
                <c:pt idx="3">
                  <c:v>0.03</c:v>
                </c:pt>
                <c:pt idx="4">
                  <c:v>#N/A</c:v>
                </c:pt>
                <c:pt idx="5">
                  <c:v>0.01</c:v>
                </c:pt>
                <c:pt idx="6">
                  <c:v>#N/A</c:v>
                </c:pt>
                <c:pt idx="7">
                  <c:v>0.04</c:v>
                </c:pt>
                <c:pt idx="8">
                  <c:v>#N/A</c:v>
                </c:pt>
                <c:pt idx="9">
                  <c:v>0.05</c:v>
                </c:pt>
              </c:numCache>
            </c:numRef>
          </c:val>
          <c:extLst>
            <c:ext xmlns:c16="http://schemas.microsoft.com/office/drawing/2014/chart" uri="{C3380CC4-5D6E-409C-BE32-E72D297353CC}">
              <c16:uniqueId val="{00000003-91D0-4AB3-8CD7-3AD3CA3F5ABC}"/>
            </c:ext>
          </c:extLst>
        </c:ser>
        <c:ser>
          <c:idx val="4"/>
          <c:order val="4"/>
          <c:tx>
            <c:strRef>
              <c:f>データシート!$A$31</c:f>
              <c:strCache>
                <c:ptCount val="1"/>
                <c:pt idx="0">
                  <c:v>農業集落排水事業会計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#N/A</c:v>
                </c:pt>
                <c:pt idx="9">
                  <c:v>0.09</c:v>
                </c:pt>
              </c:numCache>
            </c:numRef>
          </c:val>
          <c:extLst>
            <c:ext xmlns:c16="http://schemas.microsoft.com/office/drawing/2014/chart" uri="{C3380CC4-5D6E-409C-BE32-E72D297353CC}">
              <c16:uniqueId val="{00000004-91D0-4AB3-8CD7-3AD3CA3F5ABC}"/>
            </c:ext>
          </c:extLst>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0.86</c:v>
                </c:pt>
                <c:pt idx="2">
                  <c:v>#N/A</c:v>
                </c:pt>
                <c:pt idx="3">
                  <c:v>0.81</c:v>
                </c:pt>
                <c:pt idx="4">
                  <c:v>#N/A</c:v>
                </c:pt>
                <c:pt idx="5">
                  <c:v>0.48</c:v>
                </c:pt>
                <c:pt idx="6">
                  <c:v>#N/A</c:v>
                </c:pt>
                <c:pt idx="7">
                  <c:v>0.3</c:v>
                </c:pt>
                <c:pt idx="8">
                  <c:v>#N/A</c:v>
                </c:pt>
                <c:pt idx="9">
                  <c:v>0.53</c:v>
                </c:pt>
              </c:numCache>
            </c:numRef>
          </c:val>
          <c:extLst>
            <c:ext xmlns:c16="http://schemas.microsoft.com/office/drawing/2014/chart" uri="{C3380CC4-5D6E-409C-BE32-E72D297353CC}">
              <c16:uniqueId val="{00000005-91D0-4AB3-8CD7-3AD3CA3F5ABC}"/>
            </c:ext>
          </c:extLst>
        </c:ser>
        <c:ser>
          <c:idx val="6"/>
          <c:order val="6"/>
          <c:tx>
            <c:strRef>
              <c:f>データシート!$A$33</c:f>
              <c:strCache>
                <c:ptCount val="1"/>
                <c:pt idx="0">
                  <c:v>光陽地区造成事業特別会計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0.08</c:v>
                </c:pt>
                <c:pt idx="2">
                  <c:v>#N/A</c:v>
                </c:pt>
                <c:pt idx="3">
                  <c:v>0.27</c:v>
                </c:pt>
                <c:pt idx="4">
                  <c:v>#N/A</c:v>
                </c:pt>
                <c:pt idx="5">
                  <c:v>0.21</c:v>
                </c:pt>
                <c:pt idx="6">
                  <c:v>#N/A</c:v>
                </c:pt>
                <c:pt idx="7">
                  <c:v>1.23</c:v>
                </c:pt>
                <c:pt idx="8">
                  <c:v>#N/A</c:v>
                </c:pt>
                <c:pt idx="9">
                  <c:v>1.76</c:v>
                </c:pt>
              </c:numCache>
            </c:numRef>
          </c:val>
          <c:extLst>
            <c:ext xmlns:c16="http://schemas.microsoft.com/office/drawing/2014/chart" uri="{C3380CC4-5D6E-409C-BE32-E72D297353CC}">
              <c16:uniqueId val="{00000006-91D0-4AB3-8CD7-3AD3CA3F5ABC}"/>
            </c:ext>
          </c:extLst>
        </c:ser>
        <c:ser>
          <c:idx val="7"/>
          <c:order val="7"/>
          <c:tx>
            <c:strRef>
              <c:f>データシート!$A$34</c:f>
              <c:strCache>
                <c:ptCount val="1"/>
                <c:pt idx="0">
                  <c:v>公共下水道事業会計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0</c:v>
                </c:pt>
                <c:pt idx="1">
                  <c:v>0</c:v>
                </c:pt>
                <c:pt idx="2">
                  <c:v>0</c:v>
                </c:pt>
                <c:pt idx="3">
                  <c:v>0</c:v>
                </c:pt>
                <c:pt idx="4">
                  <c:v>0</c:v>
                </c:pt>
                <c:pt idx="5">
                  <c:v>0</c:v>
                </c:pt>
                <c:pt idx="6">
                  <c:v>0</c:v>
                </c:pt>
                <c:pt idx="7">
                  <c:v>0</c:v>
                </c:pt>
                <c:pt idx="8">
                  <c:v>#N/A</c:v>
                </c:pt>
                <c:pt idx="9">
                  <c:v>2.2400000000000002</c:v>
                </c:pt>
              </c:numCache>
            </c:numRef>
          </c:val>
          <c:extLst>
            <c:ext xmlns:c16="http://schemas.microsoft.com/office/drawing/2014/chart" uri="{C3380CC4-5D6E-409C-BE32-E72D297353CC}">
              <c16:uniqueId val="{00000007-91D0-4AB3-8CD7-3AD3CA3F5ABC}"/>
            </c:ext>
          </c:extLst>
        </c:ser>
        <c:ser>
          <c:idx val="8"/>
          <c:order val="8"/>
          <c:tx>
            <c:strRef>
              <c:f>データシート!$A$35</c:f>
              <c:strCache>
                <c:ptCount val="1"/>
                <c:pt idx="0">
                  <c:v>介護保険特別会計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2.37</c:v>
                </c:pt>
                <c:pt idx="2">
                  <c:v>#N/A</c:v>
                </c:pt>
                <c:pt idx="3">
                  <c:v>2.42</c:v>
                </c:pt>
                <c:pt idx="4">
                  <c:v>#N/A</c:v>
                </c:pt>
                <c:pt idx="5">
                  <c:v>1.79</c:v>
                </c:pt>
                <c:pt idx="6">
                  <c:v>#N/A</c:v>
                </c:pt>
                <c:pt idx="7">
                  <c:v>2.38</c:v>
                </c:pt>
                <c:pt idx="8">
                  <c:v>#N/A</c:v>
                </c:pt>
                <c:pt idx="9">
                  <c:v>3.09</c:v>
                </c:pt>
              </c:numCache>
            </c:numRef>
          </c:val>
          <c:extLst>
            <c:ext xmlns:c16="http://schemas.microsoft.com/office/drawing/2014/chart" uri="{C3380CC4-5D6E-409C-BE32-E72D297353CC}">
              <c16:uniqueId val="{00000008-91D0-4AB3-8CD7-3AD3CA3F5ABC}"/>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6.79</c:v>
                </c:pt>
                <c:pt idx="2">
                  <c:v>#N/A</c:v>
                </c:pt>
                <c:pt idx="3">
                  <c:v>5.27</c:v>
                </c:pt>
                <c:pt idx="4">
                  <c:v>#N/A</c:v>
                </c:pt>
                <c:pt idx="5">
                  <c:v>5.52</c:v>
                </c:pt>
                <c:pt idx="6">
                  <c:v>#N/A</c:v>
                </c:pt>
                <c:pt idx="7">
                  <c:v>8.7100000000000009</c:v>
                </c:pt>
                <c:pt idx="8">
                  <c:v>#N/A</c:v>
                </c:pt>
                <c:pt idx="9">
                  <c:v>3.8</c:v>
                </c:pt>
              </c:numCache>
            </c:numRef>
          </c:val>
          <c:extLst>
            <c:ext xmlns:c16="http://schemas.microsoft.com/office/drawing/2014/chart" uri="{C3380CC4-5D6E-409C-BE32-E72D297353CC}">
              <c16:uniqueId val="{00000009-91D0-4AB3-8CD7-3AD3CA3F5ABC}"/>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1550</c:v>
                </c:pt>
                <c:pt idx="5">
                  <c:v>1519</c:v>
                </c:pt>
                <c:pt idx="8">
                  <c:v>1807</c:v>
                </c:pt>
                <c:pt idx="11">
                  <c:v>1863</c:v>
                </c:pt>
                <c:pt idx="14">
                  <c:v>1850</c:v>
                </c:pt>
              </c:numCache>
            </c:numRef>
          </c:val>
          <c:extLst>
            <c:ext xmlns:c16="http://schemas.microsoft.com/office/drawing/2014/chart" uri="{C3380CC4-5D6E-409C-BE32-E72D297353CC}">
              <c16:uniqueId val="{00000000-D8A3-4DEE-A5CE-3C4ADD7E152B}"/>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D8A3-4DEE-A5CE-3C4ADD7E152B}"/>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245</c:v>
                </c:pt>
                <c:pt idx="3">
                  <c:v>245</c:v>
                </c:pt>
                <c:pt idx="6">
                  <c:v>226</c:v>
                </c:pt>
                <c:pt idx="9">
                  <c:v>226</c:v>
                </c:pt>
                <c:pt idx="12">
                  <c:v>226</c:v>
                </c:pt>
              </c:numCache>
            </c:numRef>
          </c:val>
          <c:extLst>
            <c:ext xmlns:c16="http://schemas.microsoft.com/office/drawing/2014/chart" uri="{C3380CC4-5D6E-409C-BE32-E72D297353CC}">
              <c16:uniqueId val="{00000002-D8A3-4DEE-A5CE-3C4ADD7E152B}"/>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289</c:v>
                </c:pt>
                <c:pt idx="3">
                  <c:v>254</c:v>
                </c:pt>
                <c:pt idx="6">
                  <c:v>211</c:v>
                </c:pt>
                <c:pt idx="9">
                  <c:v>160</c:v>
                </c:pt>
                <c:pt idx="12">
                  <c:v>132</c:v>
                </c:pt>
              </c:numCache>
            </c:numRef>
          </c:val>
          <c:extLst>
            <c:ext xmlns:c16="http://schemas.microsoft.com/office/drawing/2014/chart" uri="{C3380CC4-5D6E-409C-BE32-E72D297353CC}">
              <c16:uniqueId val="{00000003-D8A3-4DEE-A5CE-3C4ADD7E152B}"/>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664</c:v>
                </c:pt>
                <c:pt idx="3">
                  <c:v>565</c:v>
                </c:pt>
                <c:pt idx="6">
                  <c:v>476</c:v>
                </c:pt>
                <c:pt idx="9">
                  <c:v>439</c:v>
                </c:pt>
                <c:pt idx="12">
                  <c:v>471</c:v>
                </c:pt>
              </c:numCache>
            </c:numRef>
          </c:val>
          <c:extLst>
            <c:ext xmlns:c16="http://schemas.microsoft.com/office/drawing/2014/chart" uri="{C3380CC4-5D6E-409C-BE32-E72D297353CC}">
              <c16:uniqueId val="{00000004-D8A3-4DEE-A5CE-3C4ADD7E152B}"/>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D8A3-4DEE-A5CE-3C4ADD7E152B}"/>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D8A3-4DEE-A5CE-3C4ADD7E152B}"/>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1388</c:v>
                </c:pt>
                <c:pt idx="3">
                  <c:v>1421</c:v>
                </c:pt>
                <c:pt idx="6">
                  <c:v>1835</c:v>
                </c:pt>
                <c:pt idx="9">
                  <c:v>1973</c:v>
                </c:pt>
                <c:pt idx="12">
                  <c:v>2020</c:v>
                </c:pt>
              </c:numCache>
            </c:numRef>
          </c:val>
          <c:extLst>
            <c:ext xmlns:c16="http://schemas.microsoft.com/office/drawing/2014/chart" uri="{C3380CC4-5D6E-409C-BE32-E72D297353CC}">
              <c16:uniqueId val="{00000007-D8A3-4DEE-A5CE-3C4ADD7E152B}"/>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1036</c:v>
                </c:pt>
                <c:pt idx="2">
                  <c:v>#N/A</c:v>
                </c:pt>
                <c:pt idx="3">
                  <c:v>#N/A</c:v>
                </c:pt>
                <c:pt idx="4">
                  <c:v>966</c:v>
                </c:pt>
                <c:pt idx="5">
                  <c:v>#N/A</c:v>
                </c:pt>
                <c:pt idx="6">
                  <c:v>#N/A</c:v>
                </c:pt>
                <c:pt idx="7">
                  <c:v>941</c:v>
                </c:pt>
                <c:pt idx="8">
                  <c:v>#N/A</c:v>
                </c:pt>
                <c:pt idx="9">
                  <c:v>#N/A</c:v>
                </c:pt>
                <c:pt idx="10">
                  <c:v>935</c:v>
                </c:pt>
                <c:pt idx="11">
                  <c:v>#N/A</c:v>
                </c:pt>
                <c:pt idx="12">
                  <c:v>#N/A</c:v>
                </c:pt>
                <c:pt idx="13">
                  <c:v>999</c:v>
                </c:pt>
                <c:pt idx="14">
                  <c:v>#N/A</c:v>
                </c:pt>
              </c:numCache>
            </c:numRef>
          </c:val>
          <c:smooth val="0"/>
          <c:extLst>
            <c:ext xmlns:c16="http://schemas.microsoft.com/office/drawing/2014/chart" uri="{C3380CC4-5D6E-409C-BE32-E72D297353CC}">
              <c16:uniqueId val="{00000008-D8A3-4DEE-A5CE-3C4ADD7E152B}"/>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16719</c:v>
                </c:pt>
                <c:pt idx="5">
                  <c:v>16589</c:v>
                </c:pt>
                <c:pt idx="8">
                  <c:v>15916</c:v>
                </c:pt>
                <c:pt idx="11">
                  <c:v>15051</c:v>
                </c:pt>
                <c:pt idx="14">
                  <c:v>13546</c:v>
                </c:pt>
              </c:numCache>
            </c:numRef>
          </c:val>
          <c:extLst>
            <c:ext xmlns:c16="http://schemas.microsoft.com/office/drawing/2014/chart" uri="{C3380CC4-5D6E-409C-BE32-E72D297353CC}">
              <c16:uniqueId val="{00000000-77DF-426A-9850-7516EA05852C}"/>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800</c:v>
                </c:pt>
                <c:pt idx="5">
                  <c:v>737</c:v>
                </c:pt>
                <c:pt idx="8">
                  <c:v>776</c:v>
                </c:pt>
                <c:pt idx="11">
                  <c:v>707</c:v>
                </c:pt>
                <c:pt idx="14">
                  <c:v>647</c:v>
                </c:pt>
              </c:numCache>
            </c:numRef>
          </c:val>
          <c:extLst>
            <c:ext xmlns:c16="http://schemas.microsoft.com/office/drawing/2014/chart" uri="{C3380CC4-5D6E-409C-BE32-E72D297353CC}">
              <c16:uniqueId val="{00000001-77DF-426A-9850-7516EA05852C}"/>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9752</c:v>
                </c:pt>
                <c:pt idx="5">
                  <c:v>10070</c:v>
                </c:pt>
                <c:pt idx="8">
                  <c:v>10509</c:v>
                </c:pt>
                <c:pt idx="11">
                  <c:v>12118</c:v>
                </c:pt>
                <c:pt idx="14">
                  <c:v>13159</c:v>
                </c:pt>
              </c:numCache>
            </c:numRef>
          </c:val>
          <c:extLst>
            <c:ext xmlns:c16="http://schemas.microsoft.com/office/drawing/2014/chart" uri="{C3380CC4-5D6E-409C-BE32-E72D297353CC}">
              <c16:uniqueId val="{00000002-77DF-426A-9850-7516EA05852C}"/>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187</c:v>
                </c:pt>
                <c:pt idx="3">
                  <c:v>0</c:v>
                </c:pt>
                <c:pt idx="6">
                  <c:v>0</c:v>
                </c:pt>
                <c:pt idx="9">
                  <c:v>0</c:v>
                </c:pt>
                <c:pt idx="12">
                  <c:v>36</c:v>
                </c:pt>
              </c:numCache>
            </c:numRef>
          </c:val>
          <c:extLst>
            <c:ext xmlns:c16="http://schemas.microsoft.com/office/drawing/2014/chart" uri="{C3380CC4-5D6E-409C-BE32-E72D297353CC}">
              <c16:uniqueId val="{00000003-77DF-426A-9850-7516EA05852C}"/>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77DF-426A-9850-7516EA05852C}"/>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7DF-426A-9850-7516EA05852C}"/>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2121</c:v>
                </c:pt>
                <c:pt idx="3">
                  <c:v>2242</c:v>
                </c:pt>
                <c:pt idx="6">
                  <c:v>2185</c:v>
                </c:pt>
                <c:pt idx="9">
                  <c:v>2262</c:v>
                </c:pt>
                <c:pt idx="12">
                  <c:v>2437</c:v>
                </c:pt>
              </c:numCache>
            </c:numRef>
          </c:val>
          <c:extLst>
            <c:ext xmlns:c16="http://schemas.microsoft.com/office/drawing/2014/chart" uri="{C3380CC4-5D6E-409C-BE32-E72D297353CC}">
              <c16:uniqueId val="{00000006-77DF-426A-9850-7516EA05852C}"/>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1454</c:v>
                </c:pt>
                <c:pt idx="3">
                  <c:v>1254</c:v>
                </c:pt>
                <c:pt idx="6">
                  <c:v>1117</c:v>
                </c:pt>
                <c:pt idx="9">
                  <c:v>1526</c:v>
                </c:pt>
                <c:pt idx="12">
                  <c:v>1681</c:v>
                </c:pt>
              </c:numCache>
            </c:numRef>
          </c:val>
          <c:extLst>
            <c:ext xmlns:c16="http://schemas.microsoft.com/office/drawing/2014/chart" uri="{C3380CC4-5D6E-409C-BE32-E72D297353CC}">
              <c16:uniqueId val="{00000007-77DF-426A-9850-7516EA05852C}"/>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6213</c:v>
                </c:pt>
                <c:pt idx="3">
                  <c:v>6037</c:v>
                </c:pt>
                <c:pt idx="6">
                  <c:v>5756</c:v>
                </c:pt>
                <c:pt idx="9">
                  <c:v>5080</c:v>
                </c:pt>
                <c:pt idx="12">
                  <c:v>4428</c:v>
                </c:pt>
              </c:numCache>
            </c:numRef>
          </c:val>
          <c:extLst>
            <c:ext xmlns:c16="http://schemas.microsoft.com/office/drawing/2014/chart" uri="{C3380CC4-5D6E-409C-BE32-E72D297353CC}">
              <c16:uniqueId val="{00000008-77DF-426A-9850-7516EA05852C}"/>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2971</c:v>
                </c:pt>
                <c:pt idx="3">
                  <c:v>2537</c:v>
                </c:pt>
                <c:pt idx="6">
                  <c:v>2122</c:v>
                </c:pt>
                <c:pt idx="9">
                  <c:v>1706</c:v>
                </c:pt>
                <c:pt idx="12">
                  <c:v>1101</c:v>
                </c:pt>
              </c:numCache>
            </c:numRef>
          </c:val>
          <c:extLst>
            <c:ext xmlns:c16="http://schemas.microsoft.com/office/drawing/2014/chart" uri="{C3380CC4-5D6E-409C-BE32-E72D297353CC}">
              <c16:uniqueId val="{00000009-77DF-426A-9850-7516EA05852C}"/>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17622</c:v>
                </c:pt>
                <c:pt idx="3">
                  <c:v>17746</c:v>
                </c:pt>
                <c:pt idx="6">
                  <c:v>17356</c:v>
                </c:pt>
                <c:pt idx="9">
                  <c:v>16203</c:v>
                </c:pt>
                <c:pt idx="12">
                  <c:v>14833</c:v>
                </c:pt>
              </c:numCache>
            </c:numRef>
          </c:val>
          <c:extLst>
            <c:ext xmlns:c16="http://schemas.microsoft.com/office/drawing/2014/chart" uri="{C3380CC4-5D6E-409C-BE32-E72D297353CC}">
              <c16:uniqueId val="{0000000A-77DF-426A-9850-7516EA05852C}"/>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3297</c:v>
                </c:pt>
                <c:pt idx="2">
                  <c:v>#N/A</c:v>
                </c:pt>
                <c:pt idx="3">
                  <c:v>#N/A</c:v>
                </c:pt>
                <c:pt idx="4">
                  <c:v>2421</c:v>
                </c:pt>
                <c:pt idx="5">
                  <c:v>#N/A</c:v>
                </c:pt>
                <c:pt idx="6">
                  <c:v>#N/A</c:v>
                </c:pt>
                <c:pt idx="7">
                  <c:v>1335</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77DF-426A-9850-7516EA05852C}"/>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4232</c:v>
                </c:pt>
                <c:pt idx="1">
                  <c:v>5172</c:v>
                </c:pt>
                <c:pt idx="2">
                  <c:v>5407</c:v>
                </c:pt>
              </c:numCache>
            </c:numRef>
          </c:val>
          <c:extLst>
            <c:ext xmlns:c16="http://schemas.microsoft.com/office/drawing/2014/chart" uri="{C3380CC4-5D6E-409C-BE32-E72D297353CC}">
              <c16:uniqueId val="{00000000-1586-455B-B384-C9306E3A6FF6}"/>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763</c:v>
                </c:pt>
                <c:pt idx="1">
                  <c:v>806</c:v>
                </c:pt>
                <c:pt idx="2">
                  <c:v>863</c:v>
                </c:pt>
              </c:numCache>
            </c:numRef>
          </c:val>
          <c:extLst>
            <c:ext xmlns:c16="http://schemas.microsoft.com/office/drawing/2014/chart" uri="{C3380CC4-5D6E-409C-BE32-E72D297353CC}">
              <c16:uniqueId val="{00000001-1586-455B-B384-C9306E3A6FF6}"/>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4419</c:v>
                </c:pt>
                <c:pt idx="1">
                  <c:v>5127</c:v>
                </c:pt>
                <c:pt idx="2">
                  <c:v>5816</c:v>
                </c:pt>
              </c:numCache>
            </c:numRef>
          </c:val>
          <c:extLst>
            <c:ext xmlns:c16="http://schemas.microsoft.com/office/drawing/2014/chart" uri="{C3380CC4-5D6E-409C-BE32-E72D297353CC}">
              <c16:uniqueId val="{00000002-1586-455B-B384-C9306E3A6FF6}"/>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福島県相馬市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元利償還金については、庁舎建設・学校改築等に係る償還に加え、令和元年東日本台風災害に係る償還により、実質公債比率は類似団体平均に比べ依然として高い状況にあり、令和６年度が元利償還金のピークとなる。</a:t>
          </a:r>
        </a:p>
        <a:p>
          <a:r>
            <a:rPr kumimoji="1" lang="ja-JP" altLang="en-US" sz="1200">
              <a:latin typeface="ＭＳ ゴシック" pitchFamily="49" charset="-128"/>
              <a:ea typeface="ＭＳ ゴシック" pitchFamily="49" charset="-128"/>
            </a:rPr>
            <a:t>　令和７年度以降、元利償還額は減少に転じていくものと見込んでいるが、令和３年福島県沖地震・令和４年福島県沖地震に係る償還開始されていることや、小中学校の空調整備事業を予定しており、新たな起債の借入が見込まれるため、依然として、類似団体より高くなることが見込まれ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今後は、財政状況を見ながら利率の高い市債の繰上償還の実施や公営企業の健全化を図り、基準外繰出金の抑制に努める。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ここに入力</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福島県相馬市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充当可能財源等について、充当可能基金は増額、基準財政需要額参入見込額は減少し、総額では減少となたものの、地方債残高の減少や債務負担行為に基づく支出予定額の減少など、将来負担額がそれを上回る減少となり、前年度に引き続き将来負担比率は算定されなかった。</a:t>
          </a:r>
        </a:p>
        <a:p>
          <a:r>
            <a:rPr kumimoji="1" lang="ja-JP" altLang="en-US" sz="1400">
              <a:latin typeface="ＭＳ ゴシック" pitchFamily="49" charset="-128"/>
              <a:ea typeface="ＭＳ ゴシック" pitchFamily="49" charset="-128"/>
            </a:rPr>
            <a:t>　今後は、公立相馬総合病院事業の赤字や復興事業で整備した施設の経年劣化等に伴う維持管理経費の増加、昨今の物価高騰に伴う人件費・物件費等の増加により、財政調整基金の取り崩しを行うことが見込まれ、充当可能財源が減少することにより将来負担比率は増加することが見込まれる。</a:t>
          </a:r>
          <a:endParaRPr kumimoji="1" lang="en-US" altLang="ja-JP"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福島県相馬市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　令和５年度末の基金残高は、約</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121</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億円となっており、前年度から約</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億円の増加となっている。</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　産業廃棄物埋立処分場維持管理基金への積立金の増が主な要因である。</a:t>
          </a:r>
        </a:p>
        <a:p>
          <a:endPar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　震災復興事業で整備した施設の経年劣化等に伴う維持管理経費の増加、物価高騰による物件費増、人口減少による税収減、普通交付税の減額が予想されることから更なる財政の硬直化が懸念されることから、ふるさと納税の推進に取り組み、歳入増（基金への積立増）に取り組んでいく。</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　今後も、限られた財源のなかで効率的な予算配分を行いながら、健全な財政運営に努めることとしている。</a:t>
          </a:r>
        </a:p>
        <a:p>
          <a:endPar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（基金の使途）</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・市営住宅維持管理基金：市営住宅の適正な維持管理のため</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・職員退職手当基金：職員の退職金に充てるため</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・ふるさと振興基金：伝統文化の振興及び人材育成並びに地域活性化に向けた施策の推進</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・産業廃棄物埋立処分場維持管理基金：産業廃棄物埋立処分場の埋立処分の完了後の維持管理に係る経費の財源とするため</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・子育て食育支援基金：子育て支援及び食育の推進に資することを目的に、市内小・中学校の児童生徒の給食に要する材料費の財源とするため</a:t>
          </a:r>
        </a:p>
        <a:p>
          <a:endPar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・市営住宅維持管理基金：市営住宅の適正な維持管理を行っていくための積立を実施したことによる増額</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・職員退職手当基金：退職計画と併せて適正な積立を実施したことによる増額</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・ふるさと振興基金：寄附金の受け入れ等による増額</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・産業廃棄物埋立処分場維持管理基金：産業廃棄物埋立処分場の適正な維持管理を行っていくための積立を実施したことによる増額</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・子育て食育支援基金：子育て食育の推進を適切に実施するための積立を実施したことによる増額</a:t>
          </a:r>
        </a:p>
        <a:p>
          <a:endPar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・市営住宅維持管理基金：必要に応じ市営住宅の更新等の費用に取崩すなど、適正な基金管理を行うこととしている。</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・職員退職手当基金：職員退職計画にあわせて引き続き積み立てを行うこととしている。</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・ふるさと振興基金：寄附者の意向に沿った基金運営を行うこととしている。</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・産業廃棄物埋立処分場維持管理基金：：施設の維持管理のため適正な積み立てを行うこととしている。</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・子育て食育支援基金：児童生徒の給食に要する材料費に充てるため、今後も適切な積立を行うこととしている。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　令６年度末の基金残高は、約</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54.1</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億円となっており、前年度から約</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億円の増額となった。</a:t>
          </a:r>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　取崩はしたものの、歳計剰余金による財政調整基金への積立により増額となった。</a:t>
          </a:r>
        </a:p>
        <a:p>
          <a:endPar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　歳入面では、人件費上昇による住民税、償却資産の増設による固定資産税などの税増が見込まれるものの、人口減少に伴い、普通交付税は減額が見込まれる。歳出面では復興関連施設の経年劣化に伴う維持管理費の増加、物価高騰による物件費等の増加・福島県人事委員会勧告に伴う人件費の増が見込まれることから、中長期的には減少していく見込みであるため、歳入に見合った収支均衡の財政運営を目指す。</a:t>
          </a:r>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　普通交付税の再算定により、「臨時財政対策償還基金費」が約</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0.6</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億円が措置され、積立を実施。</a:t>
          </a:r>
        </a:p>
        <a:p>
          <a:endPar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　償還計画を踏まえ、効果的な基金運営を行っていくこととしている。</a:t>
          </a:r>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福島県相馬市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32,261
31,994
197.79
20,635,647
20,002,411
578,977
10,392,898
14,833,283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[0.62]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en-US" sz="1200">
              <a:latin typeface="ＭＳ Ｐゴシック" panose="020B0600070205080204" pitchFamily="50" charset="-128"/>
              <a:ea typeface="ＭＳ Ｐゴシック" panose="020B0600070205080204" pitchFamily="50" charset="-128"/>
            </a:rPr>
            <a:t>前年度から</a:t>
          </a:r>
          <a:r>
            <a:rPr kumimoji="1" lang="en-US" altLang="ja-JP" sz="1200">
              <a:latin typeface="ＭＳ Ｐゴシック" panose="020B0600070205080204" pitchFamily="50" charset="-128"/>
              <a:ea typeface="ＭＳ Ｐゴシック" panose="020B0600070205080204" pitchFamily="50" charset="-128"/>
            </a:rPr>
            <a:t>0.02</a:t>
          </a:r>
          <a:r>
            <a:rPr kumimoji="1" lang="ja-JP" altLang="en-US" sz="1200">
              <a:latin typeface="ＭＳ Ｐゴシック" panose="020B0600070205080204" pitchFamily="50" charset="-128"/>
              <a:ea typeface="ＭＳ Ｐゴシック" panose="020B0600070205080204" pitchFamily="50" charset="-128"/>
            </a:rPr>
            <a:t>ポイント減少したものの、類似団体平均を</a:t>
          </a:r>
          <a:r>
            <a:rPr kumimoji="1" lang="en-US" altLang="ja-JP" sz="1200">
              <a:latin typeface="ＭＳ Ｐゴシック" panose="020B0600070205080204" pitchFamily="50" charset="-128"/>
              <a:ea typeface="ＭＳ Ｐゴシック" panose="020B0600070205080204" pitchFamily="50" charset="-128"/>
            </a:rPr>
            <a:t>0.24</a:t>
          </a:r>
          <a:r>
            <a:rPr kumimoji="1" lang="ja-JP" altLang="en-US" sz="1200">
              <a:latin typeface="ＭＳ Ｐゴシック" panose="020B0600070205080204" pitchFamily="50" charset="-128"/>
              <a:ea typeface="ＭＳ Ｐゴシック" panose="020B0600070205080204" pitchFamily="50" charset="-128"/>
            </a:rPr>
            <a:t>ポイント上回る結果となった。基準財政収入額の微減、令和４年３月福島県沖地震などによる基準財政需要額（公債費など）が増となったためである。</a:t>
          </a:r>
        </a:p>
        <a:p>
          <a:r>
            <a:rPr kumimoji="1" lang="ja-JP" altLang="en-US" sz="1200">
              <a:latin typeface="ＭＳ Ｐゴシック" panose="020B0600070205080204" pitchFamily="50" charset="-128"/>
              <a:ea typeface="ＭＳ Ｐゴシック" panose="020B0600070205080204" pitchFamily="50" charset="-128"/>
            </a:rPr>
            <a:t>　今後は、エネルギー・物価高騰に伴う物件費等の増加や経年に伴う復興整備施設の維持管理経費の上昇が予測されるため、既存事業の見直しにより財政力の維持を図りたい。</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165100</xdr:rowOff>
    </xdr:from>
    <xdr:to>
      <xdr:col>27</xdr:col>
      <xdr:colOff>184150</xdr:colOff>
      <xdr:row>44</xdr:row>
      <xdr:rowOff>165100</xdr:rowOff>
    </xdr:to>
    <xdr:cxnSp macro="">
      <xdr:nvCxnSpPr>
        <xdr:cNvPr id="51" name="直線コネクタ 50"/>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2" name="テキスト ボックス 51"/>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25400</xdr:rowOff>
    </xdr:from>
    <xdr:to>
      <xdr:col>27</xdr:col>
      <xdr:colOff>184150</xdr:colOff>
      <xdr:row>42</xdr:row>
      <xdr:rowOff>25400</xdr:rowOff>
    </xdr:to>
    <xdr:cxnSp macro="">
      <xdr:nvCxnSpPr>
        <xdr:cNvPr id="53" name="直線コネクタ 52"/>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4" name="テキスト ボックス 53"/>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57150</xdr:rowOff>
    </xdr:from>
    <xdr:to>
      <xdr:col>27</xdr:col>
      <xdr:colOff>184150</xdr:colOff>
      <xdr:row>39</xdr:row>
      <xdr:rowOff>57150</xdr:rowOff>
    </xdr:to>
    <xdr:cxnSp macro="">
      <xdr:nvCxnSpPr>
        <xdr:cNvPr id="55" name="直線コネクタ 54"/>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6" name="テキスト ボックス 55"/>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88900</xdr:rowOff>
    </xdr:from>
    <xdr:to>
      <xdr:col>27</xdr:col>
      <xdr:colOff>184150</xdr:colOff>
      <xdr:row>36</xdr:row>
      <xdr:rowOff>88900</xdr:rowOff>
    </xdr:to>
    <xdr:cxnSp macro="">
      <xdr:nvCxnSpPr>
        <xdr:cNvPr id="57" name="直線コネクタ 56"/>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8" name="テキスト ボックス 57"/>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86360</xdr:rowOff>
    </xdr:from>
    <xdr:to>
      <xdr:col>23</xdr:col>
      <xdr:colOff>133350</xdr:colOff>
      <xdr:row>45</xdr:row>
      <xdr:rowOff>17780</xdr:rowOff>
    </xdr:to>
    <xdr:cxnSp macro="">
      <xdr:nvCxnSpPr>
        <xdr:cNvPr id="62" name="直線コネクタ 61"/>
        <xdr:cNvCxnSpPr/>
      </xdr:nvCxnSpPr>
      <xdr:spPr>
        <a:xfrm flipV="1">
          <a:off x="4953000" y="6430010"/>
          <a:ext cx="0" cy="13030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161307</xdr:rowOff>
    </xdr:from>
    <xdr:ext cx="762000" cy="259045"/>
    <xdr:sp macro="" textlink="">
      <xdr:nvSpPr>
        <xdr:cNvPr id="63" name="財政力最小値テキスト"/>
        <xdr:cNvSpPr txBox="1"/>
      </xdr:nvSpPr>
      <xdr:spPr>
        <a:xfrm>
          <a:off x="5041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17780</xdr:rowOff>
    </xdr:from>
    <xdr:to>
      <xdr:col>24</xdr:col>
      <xdr:colOff>12700</xdr:colOff>
      <xdr:row>45</xdr:row>
      <xdr:rowOff>17780</xdr:rowOff>
    </xdr:to>
    <xdr:cxnSp macro="">
      <xdr:nvCxnSpPr>
        <xdr:cNvPr id="64" name="直線コネクタ 63"/>
        <xdr:cNvCxnSpPr/>
      </xdr:nvCxnSpPr>
      <xdr:spPr>
        <a:xfrm>
          <a:off x="4864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36</xdr:row>
      <xdr:rowOff>1287</xdr:rowOff>
    </xdr:from>
    <xdr:ext cx="762000" cy="259045"/>
    <xdr:sp macro="" textlink="">
      <xdr:nvSpPr>
        <xdr:cNvPr id="65" name="財政力最大値テキスト"/>
        <xdr:cNvSpPr txBox="1"/>
      </xdr:nvSpPr>
      <xdr:spPr>
        <a:xfrm>
          <a:off x="5041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86360</xdr:rowOff>
    </xdr:from>
    <xdr:to>
      <xdr:col>24</xdr:col>
      <xdr:colOff>12700</xdr:colOff>
      <xdr:row>37</xdr:row>
      <xdr:rowOff>86360</xdr:rowOff>
    </xdr:to>
    <xdr:cxnSp macro="">
      <xdr:nvCxnSpPr>
        <xdr:cNvPr id="66" name="直線コネクタ 65"/>
        <xdr:cNvCxnSpPr/>
      </xdr:nvCxnSpPr>
      <xdr:spPr>
        <a:xfrm>
          <a:off x="4864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38</xdr:row>
      <xdr:rowOff>132080</xdr:rowOff>
    </xdr:from>
    <xdr:to>
      <xdr:col>23</xdr:col>
      <xdr:colOff>133350</xdr:colOff>
      <xdr:row>39</xdr:row>
      <xdr:rowOff>8890</xdr:rowOff>
    </xdr:to>
    <xdr:cxnSp macro="">
      <xdr:nvCxnSpPr>
        <xdr:cNvPr id="67" name="直線コネクタ 66"/>
        <xdr:cNvCxnSpPr/>
      </xdr:nvCxnSpPr>
      <xdr:spPr>
        <a:xfrm>
          <a:off x="4114800" y="664718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166387</xdr:rowOff>
    </xdr:from>
    <xdr:ext cx="762000" cy="259045"/>
    <xdr:sp macro="" textlink="">
      <xdr:nvSpPr>
        <xdr:cNvPr id="68" name="財政力平均値テキスト"/>
        <xdr:cNvSpPr txBox="1"/>
      </xdr:nvSpPr>
      <xdr:spPr>
        <a:xfrm>
          <a:off x="5041900" y="71958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22860</xdr:rowOff>
    </xdr:from>
    <xdr:to>
      <xdr:col>23</xdr:col>
      <xdr:colOff>184150</xdr:colOff>
      <xdr:row>42</xdr:row>
      <xdr:rowOff>124460</xdr:rowOff>
    </xdr:to>
    <xdr:sp macro="" textlink="">
      <xdr:nvSpPr>
        <xdr:cNvPr id="69" name="フローチャート: 判断 68"/>
        <xdr:cNvSpPr/>
      </xdr:nvSpPr>
      <xdr:spPr>
        <a:xfrm>
          <a:off x="49022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38</xdr:row>
      <xdr:rowOff>59690</xdr:rowOff>
    </xdr:from>
    <xdr:to>
      <xdr:col>19</xdr:col>
      <xdr:colOff>133350</xdr:colOff>
      <xdr:row>38</xdr:row>
      <xdr:rowOff>132080</xdr:rowOff>
    </xdr:to>
    <xdr:cxnSp macro="">
      <xdr:nvCxnSpPr>
        <xdr:cNvPr id="70" name="直線コネクタ 69"/>
        <xdr:cNvCxnSpPr/>
      </xdr:nvCxnSpPr>
      <xdr:spPr>
        <a:xfrm>
          <a:off x="3225800" y="657479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46990</xdr:rowOff>
    </xdr:from>
    <xdr:to>
      <xdr:col>19</xdr:col>
      <xdr:colOff>184150</xdr:colOff>
      <xdr:row>42</xdr:row>
      <xdr:rowOff>148590</xdr:rowOff>
    </xdr:to>
    <xdr:sp macro="" textlink="">
      <xdr:nvSpPr>
        <xdr:cNvPr id="71" name="フローチャート: 判断 70"/>
        <xdr:cNvSpPr/>
      </xdr:nvSpPr>
      <xdr:spPr>
        <a:xfrm>
          <a:off x="4064000" y="724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133367</xdr:rowOff>
    </xdr:from>
    <xdr:ext cx="736600" cy="259045"/>
    <xdr:sp macro="" textlink="">
      <xdr:nvSpPr>
        <xdr:cNvPr id="72" name="テキスト ボックス 71"/>
        <xdr:cNvSpPr txBox="1"/>
      </xdr:nvSpPr>
      <xdr:spPr>
        <a:xfrm>
          <a:off x="3733800" y="7334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38</xdr:row>
      <xdr:rowOff>11430</xdr:rowOff>
    </xdr:from>
    <xdr:to>
      <xdr:col>15</xdr:col>
      <xdr:colOff>82550</xdr:colOff>
      <xdr:row>38</xdr:row>
      <xdr:rowOff>59690</xdr:rowOff>
    </xdr:to>
    <xdr:cxnSp macro="">
      <xdr:nvCxnSpPr>
        <xdr:cNvPr id="73" name="直線コネクタ 72"/>
        <xdr:cNvCxnSpPr/>
      </xdr:nvCxnSpPr>
      <xdr:spPr>
        <a:xfrm>
          <a:off x="2336800" y="652653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22860</xdr:rowOff>
    </xdr:from>
    <xdr:to>
      <xdr:col>15</xdr:col>
      <xdr:colOff>133350</xdr:colOff>
      <xdr:row>42</xdr:row>
      <xdr:rowOff>124460</xdr:rowOff>
    </xdr:to>
    <xdr:sp macro="" textlink="">
      <xdr:nvSpPr>
        <xdr:cNvPr id="74" name="フローチャート: 判断 73"/>
        <xdr:cNvSpPr/>
      </xdr:nvSpPr>
      <xdr:spPr>
        <a:xfrm>
          <a:off x="3175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109237</xdr:rowOff>
    </xdr:from>
    <xdr:ext cx="762000" cy="259045"/>
    <xdr:sp macro="" textlink="">
      <xdr:nvSpPr>
        <xdr:cNvPr id="75" name="テキスト ボックス 74"/>
        <xdr:cNvSpPr txBox="1"/>
      </xdr:nvSpPr>
      <xdr:spPr>
        <a:xfrm>
          <a:off x="2844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37</xdr:row>
      <xdr:rowOff>158750</xdr:rowOff>
    </xdr:from>
    <xdr:to>
      <xdr:col>11</xdr:col>
      <xdr:colOff>31750</xdr:colOff>
      <xdr:row>38</xdr:row>
      <xdr:rowOff>11430</xdr:rowOff>
    </xdr:to>
    <xdr:cxnSp macro="">
      <xdr:nvCxnSpPr>
        <xdr:cNvPr id="76" name="直線コネクタ 75"/>
        <xdr:cNvCxnSpPr/>
      </xdr:nvCxnSpPr>
      <xdr:spPr>
        <a:xfrm>
          <a:off x="1447800" y="650240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22860</xdr:rowOff>
    </xdr:from>
    <xdr:to>
      <xdr:col>11</xdr:col>
      <xdr:colOff>82550</xdr:colOff>
      <xdr:row>42</xdr:row>
      <xdr:rowOff>124460</xdr:rowOff>
    </xdr:to>
    <xdr:sp macro="" textlink="">
      <xdr:nvSpPr>
        <xdr:cNvPr id="77" name="フローチャート: 判断 76"/>
        <xdr:cNvSpPr/>
      </xdr:nvSpPr>
      <xdr:spPr>
        <a:xfrm>
          <a:off x="2286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109237</xdr:rowOff>
    </xdr:from>
    <xdr:ext cx="762000" cy="259045"/>
    <xdr:sp macro="" textlink="">
      <xdr:nvSpPr>
        <xdr:cNvPr id="78" name="テキスト ボックス 77"/>
        <xdr:cNvSpPr txBox="1"/>
      </xdr:nvSpPr>
      <xdr:spPr>
        <a:xfrm>
          <a:off x="1955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97790</xdr:rowOff>
    </xdr:from>
    <xdr:to>
      <xdr:col>7</xdr:col>
      <xdr:colOff>31750</xdr:colOff>
      <xdr:row>42</xdr:row>
      <xdr:rowOff>27940</xdr:rowOff>
    </xdr:to>
    <xdr:sp macro="" textlink="">
      <xdr:nvSpPr>
        <xdr:cNvPr id="79" name="フローチャート: 判断 78"/>
        <xdr:cNvSpPr/>
      </xdr:nvSpPr>
      <xdr:spPr>
        <a:xfrm>
          <a:off x="1397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12717</xdr:rowOff>
    </xdr:from>
    <xdr:ext cx="762000" cy="259045"/>
    <xdr:sp macro="" textlink="">
      <xdr:nvSpPr>
        <xdr:cNvPr id="80" name="テキスト ボックス 79"/>
        <xdr:cNvSpPr txBox="1"/>
      </xdr:nvSpPr>
      <xdr:spPr>
        <a:xfrm>
          <a:off x="1066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38</xdr:row>
      <xdr:rowOff>129540</xdr:rowOff>
    </xdr:from>
    <xdr:to>
      <xdr:col>23</xdr:col>
      <xdr:colOff>184150</xdr:colOff>
      <xdr:row>39</xdr:row>
      <xdr:rowOff>59690</xdr:rowOff>
    </xdr:to>
    <xdr:sp macro="" textlink="">
      <xdr:nvSpPr>
        <xdr:cNvPr id="86" name="楕円 85"/>
        <xdr:cNvSpPr/>
      </xdr:nvSpPr>
      <xdr:spPr>
        <a:xfrm>
          <a:off x="49022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37</xdr:row>
      <xdr:rowOff>146067</xdr:rowOff>
    </xdr:from>
    <xdr:ext cx="762000" cy="259045"/>
    <xdr:sp macro="" textlink="">
      <xdr:nvSpPr>
        <xdr:cNvPr id="87" name="財政力該当値テキスト"/>
        <xdr:cNvSpPr txBox="1"/>
      </xdr:nvSpPr>
      <xdr:spPr>
        <a:xfrm>
          <a:off x="5041900" y="648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38</xdr:row>
      <xdr:rowOff>81280</xdr:rowOff>
    </xdr:from>
    <xdr:to>
      <xdr:col>19</xdr:col>
      <xdr:colOff>184150</xdr:colOff>
      <xdr:row>39</xdr:row>
      <xdr:rowOff>11430</xdr:rowOff>
    </xdr:to>
    <xdr:sp macro="" textlink="">
      <xdr:nvSpPr>
        <xdr:cNvPr id="88" name="楕円 87"/>
        <xdr:cNvSpPr/>
      </xdr:nvSpPr>
      <xdr:spPr>
        <a:xfrm>
          <a:off x="4064000" y="659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37</xdr:row>
      <xdr:rowOff>21607</xdr:rowOff>
    </xdr:from>
    <xdr:ext cx="736600" cy="259045"/>
    <xdr:sp macro="" textlink="">
      <xdr:nvSpPr>
        <xdr:cNvPr id="89" name="テキスト ボックス 88"/>
        <xdr:cNvSpPr txBox="1"/>
      </xdr:nvSpPr>
      <xdr:spPr>
        <a:xfrm>
          <a:off x="3733800" y="636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38</xdr:row>
      <xdr:rowOff>8890</xdr:rowOff>
    </xdr:from>
    <xdr:to>
      <xdr:col>15</xdr:col>
      <xdr:colOff>133350</xdr:colOff>
      <xdr:row>38</xdr:row>
      <xdr:rowOff>110490</xdr:rowOff>
    </xdr:to>
    <xdr:sp macro="" textlink="">
      <xdr:nvSpPr>
        <xdr:cNvPr id="90" name="楕円 89"/>
        <xdr:cNvSpPr/>
      </xdr:nvSpPr>
      <xdr:spPr>
        <a:xfrm>
          <a:off x="3175000" y="652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36</xdr:row>
      <xdr:rowOff>120667</xdr:rowOff>
    </xdr:from>
    <xdr:ext cx="762000" cy="259045"/>
    <xdr:sp macro="" textlink="">
      <xdr:nvSpPr>
        <xdr:cNvPr id="91" name="テキスト ボックス 90"/>
        <xdr:cNvSpPr txBox="1"/>
      </xdr:nvSpPr>
      <xdr:spPr>
        <a:xfrm>
          <a:off x="2844800" y="629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37</xdr:row>
      <xdr:rowOff>132080</xdr:rowOff>
    </xdr:from>
    <xdr:to>
      <xdr:col>11</xdr:col>
      <xdr:colOff>82550</xdr:colOff>
      <xdr:row>38</xdr:row>
      <xdr:rowOff>62230</xdr:rowOff>
    </xdr:to>
    <xdr:sp macro="" textlink="">
      <xdr:nvSpPr>
        <xdr:cNvPr id="92" name="楕円 91"/>
        <xdr:cNvSpPr/>
      </xdr:nvSpPr>
      <xdr:spPr>
        <a:xfrm>
          <a:off x="2286000" y="647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36</xdr:row>
      <xdr:rowOff>72407</xdr:rowOff>
    </xdr:from>
    <xdr:ext cx="762000" cy="259045"/>
    <xdr:sp macro="" textlink="">
      <xdr:nvSpPr>
        <xdr:cNvPr id="93" name="テキスト ボックス 92"/>
        <xdr:cNvSpPr txBox="1"/>
      </xdr:nvSpPr>
      <xdr:spPr>
        <a:xfrm>
          <a:off x="1955800" y="624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37</xdr:row>
      <xdr:rowOff>107950</xdr:rowOff>
    </xdr:from>
    <xdr:to>
      <xdr:col>7</xdr:col>
      <xdr:colOff>31750</xdr:colOff>
      <xdr:row>38</xdr:row>
      <xdr:rowOff>38100</xdr:rowOff>
    </xdr:to>
    <xdr:sp macro="" textlink="">
      <xdr:nvSpPr>
        <xdr:cNvPr id="94" name="楕円 93"/>
        <xdr:cNvSpPr/>
      </xdr:nvSpPr>
      <xdr:spPr>
        <a:xfrm>
          <a:off x="1397000" y="645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36</xdr:row>
      <xdr:rowOff>48277</xdr:rowOff>
    </xdr:from>
    <xdr:ext cx="762000" cy="259045"/>
    <xdr:sp macro="" textlink="">
      <xdr:nvSpPr>
        <xdr:cNvPr id="95" name="テキスト ボックス 94"/>
        <xdr:cNvSpPr txBox="1"/>
      </xdr:nvSpPr>
      <xdr:spPr>
        <a:xfrm>
          <a:off x="1066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[92.8%]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前年度からは</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2.2</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ポイント減少し、類似団体平均よりも</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0.5</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ポイント下回る結果となった。</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減少要因については、地方税、普通交付税、地方消費税交付金等の歳入増により、経常収支比率を算定する際の分母が増えたことによるものである。</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現在、エネルギー・物価高騰に伴う物件費等が増加しており、財政の硬直化が懸念されることから、歳入の安定確保、財政基盤の強化に努める。</a:t>
          </a:r>
        </a:p>
      </xdr:txBody>
    </xdr:sp>
    <xdr:clientData/>
  </xdr:twoCellAnchor>
  <xdr:oneCellAnchor>
    <xdr:from>
      <xdr:col>3</xdr:col>
      <xdr:colOff>95250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169635</xdr:rowOff>
    </xdr:from>
    <xdr:to>
      <xdr:col>27</xdr:col>
      <xdr:colOff>184150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167822</xdr:rowOff>
    </xdr:from>
    <xdr:to>
      <xdr:col>27</xdr:col>
      <xdr:colOff>184150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63</xdr:row>
      <xdr:rowOff>166007</xdr:rowOff>
    </xdr:from>
    <xdr:to>
      <xdr:col>27</xdr:col>
      <xdr:colOff>184150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164193</xdr:rowOff>
    </xdr:from>
    <xdr:to>
      <xdr:col>27</xdr:col>
      <xdr:colOff>184150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162378</xdr:rowOff>
    </xdr:from>
    <xdr:to>
      <xdr:col>27</xdr:col>
      <xdr:colOff>184150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57</xdr:row>
      <xdr:rowOff>160565</xdr:rowOff>
    </xdr:from>
    <xdr:to>
      <xdr:col>27</xdr:col>
      <xdr:colOff>184150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57</xdr:row>
      <xdr:rowOff>126093</xdr:rowOff>
    </xdr:from>
    <xdr:to>
      <xdr:col>23</xdr:col>
      <xdr:colOff>133350</xdr:colOff>
      <xdr:row>67</xdr:row>
      <xdr:rowOff>17962</xdr:rowOff>
    </xdr:to>
    <xdr:cxnSp macro="">
      <xdr:nvCxnSpPr>
        <xdr:cNvPr id="127" name="直線コネクタ 126"/>
        <xdr:cNvCxnSpPr/>
      </xdr:nvCxnSpPr>
      <xdr:spPr>
        <a:xfrm flipV="1">
          <a:off x="4953000" y="9898743"/>
          <a:ext cx="0" cy="160636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161489</xdr:rowOff>
    </xdr:from>
    <xdr:ext cx="762000" cy="259045"/>
    <xdr:sp macro="" textlink="">
      <xdr:nvSpPr>
        <xdr:cNvPr id="128" name="財政構造の弾力性最小値テキスト"/>
        <xdr:cNvSpPr txBox="1"/>
      </xdr:nvSpPr>
      <xdr:spPr>
        <a:xfrm>
          <a:off x="5041900" y="1147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17962</xdr:rowOff>
    </xdr:from>
    <xdr:to>
      <xdr:col>24</xdr:col>
      <xdr:colOff>12700</xdr:colOff>
      <xdr:row>67</xdr:row>
      <xdr:rowOff>17962</xdr:rowOff>
    </xdr:to>
    <xdr:cxnSp macro="">
      <xdr:nvCxnSpPr>
        <xdr:cNvPr id="129" name="直線コネクタ 128"/>
        <xdr:cNvCxnSpPr/>
      </xdr:nvCxnSpPr>
      <xdr:spPr>
        <a:xfrm>
          <a:off x="4864100" y="11505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41020</xdr:rowOff>
    </xdr:from>
    <xdr:ext cx="762000" cy="259045"/>
    <xdr:sp macro="" textlink="">
      <xdr:nvSpPr>
        <xdr:cNvPr id="130" name="財政構造の弾力性最大値テキスト"/>
        <xdr:cNvSpPr txBox="1"/>
      </xdr:nvSpPr>
      <xdr:spPr>
        <a:xfrm>
          <a:off x="5041900" y="964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57</xdr:row>
      <xdr:rowOff>126093</xdr:rowOff>
    </xdr:from>
    <xdr:to>
      <xdr:col>24</xdr:col>
      <xdr:colOff>12700</xdr:colOff>
      <xdr:row>57</xdr:row>
      <xdr:rowOff>126093</xdr:rowOff>
    </xdr:to>
    <xdr:cxnSp macro="">
      <xdr:nvCxnSpPr>
        <xdr:cNvPr id="131" name="直線コネクタ 130"/>
        <xdr:cNvCxnSpPr/>
      </xdr:nvCxnSpPr>
      <xdr:spPr>
        <a:xfrm>
          <a:off x="4864100" y="989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60</xdr:row>
      <xdr:rowOff>87449</xdr:rowOff>
    </xdr:from>
    <xdr:to>
      <xdr:col>23</xdr:col>
      <xdr:colOff>133350</xdr:colOff>
      <xdr:row>60</xdr:row>
      <xdr:rowOff>163285</xdr:rowOff>
    </xdr:to>
    <xdr:cxnSp macro="">
      <xdr:nvCxnSpPr>
        <xdr:cNvPr id="132" name="直線コネクタ 131"/>
        <xdr:cNvCxnSpPr/>
      </xdr:nvCxnSpPr>
      <xdr:spPr>
        <a:xfrm flipV="1">
          <a:off x="4114800" y="10374449"/>
          <a:ext cx="838200" cy="75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60</xdr:row>
      <xdr:rowOff>25961</xdr:rowOff>
    </xdr:from>
    <xdr:ext cx="762000" cy="259045"/>
    <xdr:sp macro="" textlink="">
      <xdr:nvSpPr>
        <xdr:cNvPr id="133" name="財政構造の弾力性平均値テキスト"/>
        <xdr:cNvSpPr txBox="1"/>
      </xdr:nvSpPr>
      <xdr:spPr>
        <a:xfrm>
          <a:off x="5041900" y="103129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60</xdr:row>
      <xdr:rowOff>53884</xdr:rowOff>
    </xdr:from>
    <xdr:to>
      <xdr:col>23</xdr:col>
      <xdr:colOff>184150</xdr:colOff>
      <xdr:row>60</xdr:row>
      <xdr:rowOff>155484</xdr:rowOff>
    </xdr:to>
    <xdr:sp macro="" textlink="">
      <xdr:nvSpPr>
        <xdr:cNvPr id="134" name="フローチャート: 判断 133"/>
        <xdr:cNvSpPr/>
      </xdr:nvSpPr>
      <xdr:spPr>
        <a:xfrm>
          <a:off x="4902200" y="10340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60</xdr:row>
      <xdr:rowOff>125367</xdr:rowOff>
    </xdr:from>
    <xdr:to>
      <xdr:col>19</xdr:col>
      <xdr:colOff>133350</xdr:colOff>
      <xdr:row>60</xdr:row>
      <xdr:rowOff>163285</xdr:rowOff>
    </xdr:to>
    <xdr:cxnSp macro="">
      <xdr:nvCxnSpPr>
        <xdr:cNvPr id="135" name="直線コネクタ 134"/>
        <xdr:cNvCxnSpPr/>
      </xdr:nvCxnSpPr>
      <xdr:spPr>
        <a:xfrm>
          <a:off x="3225800" y="10412367"/>
          <a:ext cx="8890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60</xdr:row>
      <xdr:rowOff>43543</xdr:rowOff>
    </xdr:from>
    <xdr:to>
      <xdr:col>19</xdr:col>
      <xdr:colOff>184150</xdr:colOff>
      <xdr:row>60</xdr:row>
      <xdr:rowOff>145143</xdr:rowOff>
    </xdr:to>
    <xdr:sp macro="" textlink="">
      <xdr:nvSpPr>
        <xdr:cNvPr id="136" name="フローチャート: 判断 135"/>
        <xdr:cNvSpPr/>
      </xdr:nvSpPr>
      <xdr:spPr>
        <a:xfrm>
          <a:off x="4064000" y="1033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58</xdr:row>
      <xdr:rowOff>155320</xdr:rowOff>
    </xdr:from>
    <xdr:ext cx="736600" cy="259045"/>
    <xdr:sp macro="" textlink="">
      <xdr:nvSpPr>
        <xdr:cNvPr id="137" name="テキスト ボックス 136"/>
        <xdr:cNvSpPr txBox="1"/>
      </xdr:nvSpPr>
      <xdr:spPr>
        <a:xfrm>
          <a:off x="3733800" y="10099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59</xdr:row>
      <xdr:rowOff>158931</xdr:rowOff>
    </xdr:from>
    <xdr:to>
      <xdr:col>15</xdr:col>
      <xdr:colOff>82550</xdr:colOff>
      <xdr:row>60</xdr:row>
      <xdr:rowOff>125367</xdr:rowOff>
    </xdr:to>
    <xdr:cxnSp macro="">
      <xdr:nvCxnSpPr>
        <xdr:cNvPr id="138" name="直線コネクタ 137"/>
        <xdr:cNvCxnSpPr/>
      </xdr:nvCxnSpPr>
      <xdr:spPr>
        <a:xfrm>
          <a:off x="2336800" y="10274481"/>
          <a:ext cx="8890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60</xdr:row>
      <xdr:rowOff>19413</xdr:rowOff>
    </xdr:from>
    <xdr:to>
      <xdr:col>15</xdr:col>
      <xdr:colOff>133350</xdr:colOff>
      <xdr:row>60</xdr:row>
      <xdr:rowOff>121013</xdr:rowOff>
    </xdr:to>
    <xdr:sp macro="" textlink="">
      <xdr:nvSpPr>
        <xdr:cNvPr id="139" name="フローチャート: 判断 138"/>
        <xdr:cNvSpPr/>
      </xdr:nvSpPr>
      <xdr:spPr>
        <a:xfrm>
          <a:off x="3175000" y="1030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58</xdr:row>
      <xdr:rowOff>131190</xdr:rowOff>
    </xdr:from>
    <xdr:ext cx="762000" cy="259045"/>
    <xdr:sp macro="" textlink="">
      <xdr:nvSpPr>
        <xdr:cNvPr id="140" name="テキスト ボックス 139"/>
        <xdr:cNvSpPr txBox="1"/>
      </xdr:nvSpPr>
      <xdr:spPr>
        <a:xfrm>
          <a:off x="2844800" y="10075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59</xdr:row>
      <xdr:rowOff>158931</xdr:rowOff>
    </xdr:from>
    <xdr:to>
      <xdr:col>11</xdr:col>
      <xdr:colOff>31750</xdr:colOff>
      <xdr:row>61</xdr:row>
      <xdr:rowOff>109038</xdr:rowOff>
    </xdr:to>
    <xdr:cxnSp macro="">
      <xdr:nvCxnSpPr>
        <xdr:cNvPr id="141" name="直線コネクタ 140"/>
        <xdr:cNvCxnSpPr/>
      </xdr:nvCxnSpPr>
      <xdr:spPr>
        <a:xfrm flipV="1">
          <a:off x="1447800" y="10274481"/>
          <a:ext cx="889000" cy="293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59</xdr:row>
      <xdr:rowOff>59872</xdr:rowOff>
    </xdr:from>
    <xdr:to>
      <xdr:col>11</xdr:col>
      <xdr:colOff>82550</xdr:colOff>
      <xdr:row>59</xdr:row>
      <xdr:rowOff>161472</xdr:rowOff>
    </xdr:to>
    <xdr:sp macro="" textlink="">
      <xdr:nvSpPr>
        <xdr:cNvPr id="142" name="フローチャート: 判断 141"/>
        <xdr:cNvSpPr/>
      </xdr:nvSpPr>
      <xdr:spPr>
        <a:xfrm>
          <a:off x="2286000" y="10175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58</xdr:row>
      <xdr:rowOff>199</xdr:rowOff>
    </xdr:from>
    <xdr:ext cx="762000" cy="259045"/>
    <xdr:sp macro="" textlink="">
      <xdr:nvSpPr>
        <xdr:cNvPr id="143" name="テキスト ボックス 142"/>
        <xdr:cNvSpPr txBox="1"/>
      </xdr:nvSpPr>
      <xdr:spPr>
        <a:xfrm>
          <a:off x="1955800" y="9944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59</xdr:row>
      <xdr:rowOff>156391</xdr:rowOff>
    </xdr:from>
    <xdr:to>
      <xdr:col>7</xdr:col>
      <xdr:colOff>31750</xdr:colOff>
      <xdr:row>60</xdr:row>
      <xdr:rowOff>86541</xdr:rowOff>
    </xdr:to>
    <xdr:sp macro="" textlink="">
      <xdr:nvSpPr>
        <xdr:cNvPr id="144" name="フローチャート: 判断 143"/>
        <xdr:cNvSpPr/>
      </xdr:nvSpPr>
      <xdr:spPr>
        <a:xfrm>
          <a:off x="1397000" y="10271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58</xdr:row>
      <xdr:rowOff>96718</xdr:rowOff>
    </xdr:from>
    <xdr:ext cx="762000" cy="259045"/>
    <xdr:sp macro="" textlink="">
      <xdr:nvSpPr>
        <xdr:cNvPr id="145" name="テキスト ボックス 144"/>
        <xdr:cNvSpPr txBox="1"/>
      </xdr:nvSpPr>
      <xdr:spPr>
        <a:xfrm>
          <a:off x="1066800" y="10040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60</xdr:row>
      <xdr:rowOff>36649</xdr:rowOff>
    </xdr:from>
    <xdr:to>
      <xdr:col>23</xdr:col>
      <xdr:colOff>184150</xdr:colOff>
      <xdr:row>60</xdr:row>
      <xdr:rowOff>138249</xdr:rowOff>
    </xdr:to>
    <xdr:sp macro="" textlink="">
      <xdr:nvSpPr>
        <xdr:cNvPr id="151" name="楕円 150"/>
        <xdr:cNvSpPr/>
      </xdr:nvSpPr>
      <xdr:spPr>
        <a:xfrm>
          <a:off x="4902200" y="10323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59</xdr:row>
      <xdr:rowOff>53176</xdr:rowOff>
    </xdr:from>
    <xdr:ext cx="762000" cy="259045"/>
    <xdr:sp macro="" textlink="">
      <xdr:nvSpPr>
        <xdr:cNvPr id="152" name="財政構造の弾力性該当値テキスト"/>
        <xdr:cNvSpPr txBox="1"/>
      </xdr:nvSpPr>
      <xdr:spPr>
        <a:xfrm>
          <a:off x="5041900" y="10168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60</xdr:row>
      <xdr:rowOff>112485</xdr:rowOff>
    </xdr:from>
    <xdr:to>
      <xdr:col>19</xdr:col>
      <xdr:colOff>184150</xdr:colOff>
      <xdr:row>61</xdr:row>
      <xdr:rowOff>42635</xdr:rowOff>
    </xdr:to>
    <xdr:sp macro="" textlink="">
      <xdr:nvSpPr>
        <xdr:cNvPr id="153" name="楕円 152"/>
        <xdr:cNvSpPr/>
      </xdr:nvSpPr>
      <xdr:spPr>
        <a:xfrm>
          <a:off x="4064000" y="1039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27412</xdr:rowOff>
    </xdr:from>
    <xdr:ext cx="736600" cy="259045"/>
    <xdr:sp macro="" textlink="">
      <xdr:nvSpPr>
        <xdr:cNvPr id="154" name="テキスト ボックス 153"/>
        <xdr:cNvSpPr txBox="1"/>
      </xdr:nvSpPr>
      <xdr:spPr>
        <a:xfrm>
          <a:off x="3733800" y="10485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60</xdr:row>
      <xdr:rowOff>74567</xdr:rowOff>
    </xdr:from>
    <xdr:to>
      <xdr:col>15</xdr:col>
      <xdr:colOff>133350</xdr:colOff>
      <xdr:row>61</xdr:row>
      <xdr:rowOff>4717</xdr:rowOff>
    </xdr:to>
    <xdr:sp macro="" textlink="">
      <xdr:nvSpPr>
        <xdr:cNvPr id="155" name="楕円 154"/>
        <xdr:cNvSpPr/>
      </xdr:nvSpPr>
      <xdr:spPr>
        <a:xfrm>
          <a:off x="3175000" y="10361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160944</xdr:rowOff>
    </xdr:from>
    <xdr:ext cx="762000" cy="259045"/>
    <xdr:sp macro="" textlink="">
      <xdr:nvSpPr>
        <xdr:cNvPr id="156" name="テキスト ボックス 155"/>
        <xdr:cNvSpPr txBox="1"/>
      </xdr:nvSpPr>
      <xdr:spPr>
        <a:xfrm>
          <a:off x="2844800" y="10447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59</xdr:row>
      <xdr:rowOff>108131</xdr:rowOff>
    </xdr:from>
    <xdr:to>
      <xdr:col>11</xdr:col>
      <xdr:colOff>82550</xdr:colOff>
      <xdr:row>60</xdr:row>
      <xdr:rowOff>38281</xdr:rowOff>
    </xdr:to>
    <xdr:sp macro="" textlink="">
      <xdr:nvSpPr>
        <xdr:cNvPr id="157" name="楕円 156"/>
        <xdr:cNvSpPr/>
      </xdr:nvSpPr>
      <xdr:spPr>
        <a:xfrm>
          <a:off x="2286000" y="10223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23058</xdr:rowOff>
    </xdr:from>
    <xdr:ext cx="762000" cy="259045"/>
    <xdr:sp macro="" textlink="">
      <xdr:nvSpPr>
        <xdr:cNvPr id="158" name="テキスト ボックス 157"/>
        <xdr:cNvSpPr txBox="1"/>
      </xdr:nvSpPr>
      <xdr:spPr>
        <a:xfrm>
          <a:off x="1955800" y="10310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58238</xdr:rowOff>
    </xdr:from>
    <xdr:to>
      <xdr:col>7</xdr:col>
      <xdr:colOff>31750</xdr:colOff>
      <xdr:row>61</xdr:row>
      <xdr:rowOff>159838</xdr:rowOff>
    </xdr:to>
    <xdr:sp macro="" textlink="">
      <xdr:nvSpPr>
        <xdr:cNvPr id="159" name="楕円 158"/>
        <xdr:cNvSpPr/>
      </xdr:nvSpPr>
      <xdr:spPr>
        <a:xfrm>
          <a:off x="1397000" y="1051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144615</xdr:rowOff>
    </xdr:from>
    <xdr:ext cx="762000" cy="259045"/>
    <xdr:sp macro="" textlink="">
      <xdr:nvSpPr>
        <xdr:cNvPr id="160" name="テキスト ボックス 159"/>
        <xdr:cNvSpPr txBox="1"/>
      </xdr:nvSpPr>
      <xdr:spPr>
        <a:xfrm>
          <a:off x="1066800" y="1060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[195,044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202,990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前年度からは</a:t>
          </a:r>
          <a:r>
            <a:rPr kumimoji="1" lang="en-US" altLang="ja-JP" sz="1200">
              <a:latin typeface="ＭＳ Ｐゴシック" panose="020B0600070205080204" pitchFamily="50" charset="-128"/>
              <a:ea typeface="ＭＳ Ｐゴシック" panose="020B0600070205080204" pitchFamily="50" charset="-128"/>
            </a:rPr>
            <a:t>18,427</a:t>
          </a:r>
          <a:r>
            <a:rPr kumimoji="1" lang="ja-JP" altLang="en-US" sz="1200">
              <a:latin typeface="ＭＳ Ｐゴシック" panose="020B0600070205080204" pitchFamily="50" charset="-128"/>
              <a:ea typeface="ＭＳ Ｐゴシック" panose="020B0600070205080204" pitchFamily="50" charset="-128"/>
            </a:rPr>
            <a:t>円増加したものの、類似団体平均よりも</a:t>
          </a:r>
          <a:r>
            <a:rPr kumimoji="1" lang="en-US" altLang="ja-JP" sz="1200">
              <a:latin typeface="ＭＳ Ｐゴシック" panose="020B0600070205080204" pitchFamily="50" charset="-128"/>
              <a:ea typeface="ＭＳ Ｐゴシック" panose="020B0600070205080204" pitchFamily="50" charset="-128"/>
            </a:rPr>
            <a:t>39,157</a:t>
          </a:r>
          <a:r>
            <a:rPr kumimoji="1" lang="ja-JP" altLang="en-US" sz="1200">
              <a:latin typeface="ＭＳ Ｐゴシック" panose="020B0600070205080204" pitchFamily="50" charset="-128"/>
              <a:ea typeface="ＭＳ Ｐゴシック" panose="020B0600070205080204" pitchFamily="50" charset="-128"/>
            </a:rPr>
            <a:t>円下回る結果となった。　</a:t>
          </a: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増加要因は人事院勧告に伴う給料表の増額改定や、会計年度任用職員の勤勉手当支給開始、委託費の増などによるものである。</a:t>
          </a:r>
          <a:endParaRPr kumimoji="1" lang="en-US" altLang="ja-JP" sz="12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今後は、震災復興関連で整備した施設の経年劣化等に伴う維持管理費の増加が見込まれることから、管理体制の見直しを含めコスト削減に努めていく。</a:t>
          </a:r>
        </a:p>
      </xdr:txBody>
    </xdr:sp>
    <xdr:clientData/>
  </xdr:twoCellAnchor>
  <xdr:oneCellAnchor>
    <xdr:from>
      <xdr:col>3</xdr:col>
      <xdr:colOff>95250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24236</xdr:rowOff>
    </xdr:from>
    <xdr:to>
      <xdr:col>23</xdr:col>
      <xdr:colOff>133350</xdr:colOff>
      <xdr:row>88</xdr:row>
      <xdr:rowOff>68480</xdr:rowOff>
    </xdr:to>
    <xdr:cxnSp macro="">
      <xdr:nvCxnSpPr>
        <xdr:cNvPr id="187" name="直線コネクタ 186"/>
        <xdr:cNvCxnSpPr/>
      </xdr:nvCxnSpPr>
      <xdr:spPr>
        <a:xfrm flipV="1">
          <a:off x="4953000" y="13911686"/>
          <a:ext cx="0" cy="12443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40557</xdr:rowOff>
    </xdr:from>
    <xdr:ext cx="762000" cy="259045"/>
    <xdr:sp macro="" textlink="">
      <xdr:nvSpPr>
        <xdr:cNvPr id="188" name="人件費・物件費等の状況最小値テキスト"/>
        <xdr:cNvSpPr txBox="1"/>
      </xdr:nvSpPr>
      <xdr:spPr>
        <a:xfrm>
          <a:off x="5041900" y="1512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5,283,793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68480</xdr:rowOff>
    </xdr:from>
    <xdr:to>
      <xdr:col>24</xdr:col>
      <xdr:colOff>12700</xdr:colOff>
      <xdr:row>88</xdr:row>
      <xdr:rowOff>68480</xdr:rowOff>
    </xdr:to>
    <xdr:cxnSp macro="">
      <xdr:nvCxnSpPr>
        <xdr:cNvPr id="189" name="直線コネクタ 188"/>
        <xdr:cNvCxnSpPr/>
      </xdr:nvCxnSpPr>
      <xdr:spPr>
        <a:xfrm>
          <a:off x="4864100" y="15156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110613</xdr:rowOff>
    </xdr:from>
    <xdr:ext cx="762000" cy="259045"/>
    <xdr:sp macro="" textlink="">
      <xdr:nvSpPr>
        <xdr:cNvPr id="190" name="人件費・物件費等の状況最大値テキスト"/>
        <xdr:cNvSpPr txBox="1"/>
      </xdr:nvSpPr>
      <xdr:spPr>
        <a:xfrm>
          <a:off x="5041900" y="13655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24236</xdr:rowOff>
    </xdr:from>
    <xdr:to>
      <xdr:col>24</xdr:col>
      <xdr:colOff>12700</xdr:colOff>
      <xdr:row>81</xdr:row>
      <xdr:rowOff>24236</xdr:rowOff>
    </xdr:to>
    <xdr:cxnSp macro="">
      <xdr:nvCxnSpPr>
        <xdr:cNvPr id="191" name="直線コネクタ 190"/>
        <xdr:cNvCxnSpPr/>
      </xdr:nvCxnSpPr>
      <xdr:spPr>
        <a:xfrm>
          <a:off x="4864100" y="13911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36268</xdr:rowOff>
    </xdr:from>
    <xdr:to>
      <xdr:col>23</xdr:col>
      <xdr:colOff>133350</xdr:colOff>
      <xdr:row>81</xdr:row>
      <xdr:rowOff>40714</xdr:rowOff>
    </xdr:to>
    <xdr:cxnSp macro="">
      <xdr:nvCxnSpPr>
        <xdr:cNvPr id="192" name="直線コネクタ 191"/>
        <xdr:cNvCxnSpPr/>
      </xdr:nvCxnSpPr>
      <xdr:spPr>
        <a:xfrm>
          <a:off x="4114800" y="13923718"/>
          <a:ext cx="838200" cy="4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25491</xdr:rowOff>
    </xdr:from>
    <xdr:ext cx="762000" cy="259045"/>
    <xdr:sp macro="" textlink="">
      <xdr:nvSpPr>
        <xdr:cNvPr id="193" name="人件費・物件費等の状況平均値テキスト"/>
        <xdr:cNvSpPr txBox="1"/>
      </xdr:nvSpPr>
      <xdr:spPr>
        <a:xfrm>
          <a:off x="5041900" y="139129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234,201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170813</xdr:rowOff>
    </xdr:from>
    <xdr:to>
      <xdr:col>23</xdr:col>
      <xdr:colOff>184150</xdr:colOff>
      <xdr:row>81</xdr:row>
      <xdr:rowOff>100963</xdr:rowOff>
    </xdr:to>
    <xdr:sp macro="" textlink="">
      <xdr:nvSpPr>
        <xdr:cNvPr id="194" name="フローチャート: 判断 193"/>
        <xdr:cNvSpPr/>
      </xdr:nvSpPr>
      <xdr:spPr>
        <a:xfrm>
          <a:off x="4902200" y="1388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36268</xdr:rowOff>
    </xdr:from>
    <xdr:to>
      <xdr:col>19</xdr:col>
      <xdr:colOff>133350</xdr:colOff>
      <xdr:row>81</xdr:row>
      <xdr:rowOff>36973</xdr:rowOff>
    </xdr:to>
    <xdr:cxnSp macro="">
      <xdr:nvCxnSpPr>
        <xdr:cNvPr id="195" name="直線コネクタ 194"/>
        <xdr:cNvCxnSpPr/>
      </xdr:nvCxnSpPr>
      <xdr:spPr>
        <a:xfrm flipV="1">
          <a:off x="3225800" y="13923718"/>
          <a:ext cx="889000" cy="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80</xdr:row>
      <xdr:rowOff>166974</xdr:rowOff>
    </xdr:from>
    <xdr:to>
      <xdr:col>19</xdr:col>
      <xdr:colOff>184150</xdr:colOff>
      <xdr:row>81</xdr:row>
      <xdr:rowOff>97124</xdr:rowOff>
    </xdr:to>
    <xdr:sp macro="" textlink="">
      <xdr:nvSpPr>
        <xdr:cNvPr id="196" name="フローチャート: 判断 195"/>
        <xdr:cNvSpPr/>
      </xdr:nvSpPr>
      <xdr:spPr>
        <a:xfrm>
          <a:off x="4064000" y="13882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81901</xdr:rowOff>
    </xdr:from>
    <xdr:ext cx="736600" cy="259045"/>
    <xdr:sp macro="" textlink="">
      <xdr:nvSpPr>
        <xdr:cNvPr id="197" name="テキスト ボックス 196"/>
        <xdr:cNvSpPr txBox="1"/>
      </xdr:nvSpPr>
      <xdr:spPr>
        <a:xfrm>
          <a:off x="3733800" y="139693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34947</xdr:rowOff>
    </xdr:from>
    <xdr:to>
      <xdr:col>15</xdr:col>
      <xdr:colOff>82550</xdr:colOff>
      <xdr:row>81</xdr:row>
      <xdr:rowOff>36973</xdr:rowOff>
    </xdr:to>
    <xdr:cxnSp macro="">
      <xdr:nvCxnSpPr>
        <xdr:cNvPr id="198" name="直線コネクタ 197"/>
        <xdr:cNvCxnSpPr/>
      </xdr:nvCxnSpPr>
      <xdr:spPr>
        <a:xfrm>
          <a:off x="2336800" y="13922397"/>
          <a:ext cx="889000" cy="2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80</xdr:row>
      <xdr:rowOff>165796</xdr:rowOff>
    </xdr:from>
    <xdr:to>
      <xdr:col>15</xdr:col>
      <xdr:colOff>133350</xdr:colOff>
      <xdr:row>81</xdr:row>
      <xdr:rowOff>95946</xdr:rowOff>
    </xdr:to>
    <xdr:sp macro="" textlink="">
      <xdr:nvSpPr>
        <xdr:cNvPr id="199" name="フローチャート: 判断 198"/>
        <xdr:cNvSpPr/>
      </xdr:nvSpPr>
      <xdr:spPr>
        <a:xfrm>
          <a:off x="3175000" y="1388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80723</xdr:rowOff>
    </xdr:from>
    <xdr:ext cx="762000" cy="259045"/>
    <xdr:sp macro="" textlink="">
      <xdr:nvSpPr>
        <xdr:cNvPr id="200" name="テキスト ボックス 199"/>
        <xdr:cNvSpPr txBox="1"/>
      </xdr:nvSpPr>
      <xdr:spPr>
        <a:xfrm>
          <a:off x="2844800" y="13968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34689</xdr:rowOff>
    </xdr:from>
    <xdr:to>
      <xdr:col>11</xdr:col>
      <xdr:colOff>31750</xdr:colOff>
      <xdr:row>81</xdr:row>
      <xdr:rowOff>34947</xdr:rowOff>
    </xdr:to>
    <xdr:cxnSp macro="">
      <xdr:nvCxnSpPr>
        <xdr:cNvPr id="201" name="直線コネクタ 200"/>
        <xdr:cNvCxnSpPr/>
      </xdr:nvCxnSpPr>
      <xdr:spPr>
        <a:xfrm>
          <a:off x="1447800" y="13922139"/>
          <a:ext cx="889000" cy="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80</xdr:row>
      <xdr:rowOff>164181</xdr:rowOff>
    </xdr:from>
    <xdr:to>
      <xdr:col>11</xdr:col>
      <xdr:colOff>82550</xdr:colOff>
      <xdr:row>81</xdr:row>
      <xdr:rowOff>94331</xdr:rowOff>
    </xdr:to>
    <xdr:sp macro="" textlink="">
      <xdr:nvSpPr>
        <xdr:cNvPr id="202" name="フローチャート: 判断 201"/>
        <xdr:cNvSpPr/>
      </xdr:nvSpPr>
      <xdr:spPr>
        <a:xfrm>
          <a:off x="2286000" y="13880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79108</xdr:rowOff>
    </xdr:from>
    <xdr:ext cx="762000" cy="259045"/>
    <xdr:sp macro="" textlink="">
      <xdr:nvSpPr>
        <xdr:cNvPr id="203" name="テキスト ボックス 202"/>
        <xdr:cNvSpPr txBox="1"/>
      </xdr:nvSpPr>
      <xdr:spPr>
        <a:xfrm>
          <a:off x="1955800" y="13966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159493</xdr:rowOff>
    </xdr:from>
    <xdr:to>
      <xdr:col>7</xdr:col>
      <xdr:colOff>31750</xdr:colOff>
      <xdr:row>81</xdr:row>
      <xdr:rowOff>89643</xdr:rowOff>
    </xdr:to>
    <xdr:sp macro="" textlink="">
      <xdr:nvSpPr>
        <xdr:cNvPr id="204" name="フローチャート: 判断 203"/>
        <xdr:cNvSpPr/>
      </xdr:nvSpPr>
      <xdr:spPr>
        <a:xfrm>
          <a:off x="1397000" y="1387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74420</xdr:rowOff>
    </xdr:from>
    <xdr:ext cx="762000" cy="259045"/>
    <xdr:sp macro="" textlink="">
      <xdr:nvSpPr>
        <xdr:cNvPr id="205" name="テキスト ボックス 204"/>
        <xdr:cNvSpPr txBox="1"/>
      </xdr:nvSpPr>
      <xdr:spPr>
        <a:xfrm>
          <a:off x="1066800" y="1396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187,287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161364</xdr:rowOff>
    </xdr:from>
    <xdr:to>
      <xdr:col>23</xdr:col>
      <xdr:colOff>184150</xdr:colOff>
      <xdr:row>81</xdr:row>
      <xdr:rowOff>91514</xdr:rowOff>
    </xdr:to>
    <xdr:sp macro="" textlink="">
      <xdr:nvSpPr>
        <xdr:cNvPr id="211" name="楕円 210"/>
        <xdr:cNvSpPr/>
      </xdr:nvSpPr>
      <xdr:spPr>
        <a:xfrm>
          <a:off x="4902200" y="13877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82641</xdr:rowOff>
    </xdr:from>
    <xdr:ext cx="762000" cy="259045"/>
    <xdr:sp macro="" textlink="">
      <xdr:nvSpPr>
        <xdr:cNvPr id="212" name="人件費・物件費等の状況該当値テキスト"/>
        <xdr:cNvSpPr txBox="1"/>
      </xdr:nvSpPr>
      <xdr:spPr>
        <a:xfrm>
          <a:off x="5041900" y="13798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195,044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80</xdr:row>
      <xdr:rowOff>156918</xdr:rowOff>
    </xdr:from>
    <xdr:to>
      <xdr:col>19</xdr:col>
      <xdr:colOff>184150</xdr:colOff>
      <xdr:row>81</xdr:row>
      <xdr:rowOff>87068</xdr:rowOff>
    </xdr:to>
    <xdr:sp macro="" textlink="">
      <xdr:nvSpPr>
        <xdr:cNvPr id="213" name="楕円 212"/>
        <xdr:cNvSpPr/>
      </xdr:nvSpPr>
      <xdr:spPr>
        <a:xfrm>
          <a:off x="4064000" y="13872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97245</xdr:rowOff>
    </xdr:from>
    <xdr:ext cx="736600" cy="259045"/>
    <xdr:sp macro="" textlink="">
      <xdr:nvSpPr>
        <xdr:cNvPr id="214" name="テキスト ボックス 213"/>
        <xdr:cNvSpPr txBox="1"/>
      </xdr:nvSpPr>
      <xdr:spPr>
        <a:xfrm>
          <a:off x="3733800" y="136417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80</xdr:row>
      <xdr:rowOff>157623</xdr:rowOff>
    </xdr:from>
    <xdr:to>
      <xdr:col>15</xdr:col>
      <xdr:colOff>133350</xdr:colOff>
      <xdr:row>81</xdr:row>
      <xdr:rowOff>87773</xdr:rowOff>
    </xdr:to>
    <xdr:sp macro="" textlink="">
      <xdr:nvSpPr>
        <xdr:cNvPr id="215" name="楕円 214"/>
        <xdr:cNvSpPr/>
      </xdr:nvSpPr>
      <xdr:spPr>
        <a:xfrm>
          <a:off x="3175000" y="13873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97950</xdr:rowOff>
    </xdr:from>
    <xdr:ext cx="762000" cy="259045"/>
    <xdr:sp macro="" textlink="">
      <xdr:nvSpPr>
        <xdr:cNvPr id="216" name="テキスト ボックス 215"/>
        <xdr:cNvSpPr txBox="1"/>
      </xdr:nvSpPr>
      <xdr:spPr>
        <a:xfrm>
          <a:off x="2844800" y="13642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155597</xdr:rowOff>
    </xdr:from>
    <xdr:to>
      <xdr:col>11</xdr:col>
      <xdr:colOff>82550</xdr:colOff>
      <xdr:row>81</xdr:row>
      <xdr:rowOff>85747</xdr:rowOff>
    </xdr:to>
    <xdr:sp macro="" textlink="">
      <xdr:nvSpPr>
        <xdr:cNvPr id="217" name="楕円 216"/>
        <xdr:cNvSpPr/>
      </xdr:nvSpPr>
      <xdr:spPr>
        <a:xfrm>
          <a:off x="2286000" y="13871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95924</xdr:rowOff>
    </xdr:from>
    <xdr:ext cx="762000" cy="259045"/>
    <xdr:sp macro="" textlink="">
      <xdr:nvSpPr>
        <xdr:cNvPr id="218" name="テキスト ボックス 217"/>
        <xdr:cNvSpPr txBox="1"/>
      </xdr:nvSpPr>
      <xdr:spPr>
        <a:xfrm>
          <a:off x="1955800" y="13640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155339</xdr:rowOff>
    </xdr:from>
    <xdr:to>
      <xdr:col>7</xdr:col>
      <xdr:colOff>31750</xdr:colOff>
      <xdr:row>81</xdr:row>
      <xdr:rowOff>85489</xdr:rowOff>
    </xdr:to>
    <xdr:sp macro="" textlink="">
      <xdr:nvSpPr>
        <xdr:cNvPr id="219" name="楕円 218"/>
        <xdr:cNvSpPr/>
      </xdr:nvSpPr>
      <xdr:spPr>
        <a:xfrm>
          <a:off x="1397000" y="13871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95666</xdr:rowOff>
    </xdr:from>
    <xdr:ext cx="762000" cy="259045"/>
    <xdr:sp macro="" textlink="">
      <xdr:nvSpPr>
        <xdr:cNvPr id="220" name="テキスト ボックス 219"/>
        <xdr:cNvSpPr txBox="1"/>
      </xdr:nvSpPr>
      <xdr:spPr>
        <a:xfrm>
          <a:off x="1066800" y="13640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給与水準は、福島県人事委員会が民間企業の給与の実態を調査し、地域の民間給与水準との均衡を図るために実施された勧告を尊重して決定しており、地域の民間給与水準を給料月額に適切に反映させた結果、前年度から</a:t>
          </a:r>
          <a:r>
            <a:rPr kumimoji="1" lang="en-US" altLang="ja-JP" sz="1200">
              <a:latin typeface="ＭＳ Ｐゴシック" panose="020B0600070205080204" pitchFamily="50" charset="-128"/>
              <a:ea typeface="ＭＳ Ｐゴシック" panose="020B0600070205080204" pitchFamily="50" charset="-128"/>
            </a:rPr>
            <a:t>0.2</a:t>
          </a:r>
          <a:r>
            <a:rPr kumimoji="1" lang="ja-JP" altLang="en-US" sz="1200">
              <a:latin typeface="ＭＳ Ｐゴシック" panose="020B0600070205080204" pitchFamily="50" charset="-128"/>
              <a:ea typeface="ＭＳ Ｐゴシック" panose="020B0600070205080204" pitchFamily="50" charset="-128"/>
            </a:rPr>
            <a:t>ポイント減少したものの、類似団体及び全国市平均を上回ることとなった。</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なお、給与水準については、今後も福島県人事委員会勧告を尊重しながら、適切な給与水準となるよう努める。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6" name="直線コネクタ 235"/>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7" name="テキスト ボックス 236"/>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8" name="直線コネクタ 237"/>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9" name="テキスト ボックス 238"/>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0" name="直線コネクタ 239"/>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1" name="テキスト ボックス 240"/>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2" name="直線コネクタ 241"/>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3" name="テキスト ボックス 242"/>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4" name="直線コネクタ 243"/>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5" name="テキスト ボックス 244"/>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6" name="直線コネクタ 245"/>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7" name="テキスト ボックス 246"/>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112486</xdr:rowOff>
    </xdr:from>
    <xdr:to>
      <xdr:col>81</xdr:col>
      <xdr:colOff>44450</xdr:colOff>
      <xdr:row>89</xdr:row>
      <xdr:rowOff>18143</xdr:rowOff>
    </xdr:to>
    <xdr:cxnSp macro="">
      <xdr:nvCxnSpPr>
        <xdr:cNvPr id="251" name="直線コネクタ 250"/>
        <xdr:cNvCxnSpPr/>
      </xdr:nvCxnSpPr>
      <xdr:spPr>
        <a:xfrm flipV="1">
          <a:off x="17018000" y="13657036"/>
          <a:ext cx="0" cy="16201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161670</xdr:rowOff>
    </xdr:from>
    <xdr:ext cx="762000" cy="259045"/>
    <xdr:sp macro="" textlink="">
      <xdr:nvSpPr>
        <xdr:cNvPr id="252" name="給与水準   （国との比較）最小値テキスト"/>
        <xdr:cNvSpPr txBox="1"/>
      </xdr:nvSpPr>
      <xdr:spPr>
        <a:xfrm>
          <a:off x="17106900" y="15249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18143</xdr:rowOff>
    </xdr:from>
    <xdr:to>
      <xdr:col>81</xdr:col>
      <xdr:colOff>133350</xdr:colOff>
      <xdr:row>89</xdr:row>
      <xdr:rowOff>18143</xdr:rowOff>
    </xdr:to>
    <xdr:cxnSp macro="">
      <xdr:nvCxnSpPr>
        <xdr:cNvPr id="253" name="直線コネクタ 252"/>
        <xdr:cNvCxnSpPr/>
      </xdr:nvCxnSpPr>
      <xdr:spPr>
        <a:xfrm>
          <a:off x="16929100" y="15277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27413</xdr:rowOff>
    </xdr:from>
    <xdr:ext cx="762000" cy="259045"/>
    <xdr:sp macro="" textlink="">
      <xdr:nvSpPr>
        <xdr:cNvPr id="254" name="給与水準   （国との比較）最大値テキスト"/>
        <xdr:cNvSpPr txBox="1"/>
      </xdr:nvSpPr>
      <xdr:spPr>
        <a:xfrm>
          <a:off x="17106900" y="1340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112486</xdr:rowOff>
    </xdr:from>
    <xdr:to>
      <xdr:col>81</xdr:col>
      <xdr:colOff>133350</xdr:colOff>
      <xdr:row>79</xdr:row>
      <xdr:rowOff>112486</xdr:rowOff>
    </xdr:to>
    <xdr:cxnSp macro="">
      <xdr:nvCxnSpPr>
        <xdr:cNvPr id="255" name="直線コネクタ 254"/>
        <xdr:cNvCxnSpPr/>
      </xdr:nvCxnSpPr>
      <xdr:spPr>
        <a:xfrm>
          <a:off x="16929100" y="13657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88</xdr:row>
      <xdr:rowOff>103414</xdr:rowOff>
    </xdr:from>
    <xdr:to>
      <xdr:col>81</xdr:col>
      <xdr:colOff>44450</xdr:colOff>
      <xdr:row>88</xdr:row>
      <xdr:rowOff>137886</xdr:rowOff>
    </xdr:to>
    <xdr:cxnSp macro="">
      <xdr:nvCxnSpPr>
        <xdr:cNvPr id="256" name="直線コネクタ 255"/>
        <xdr:cNvCxnSpPr/>
      </xdr:nvCxnSpPr>
      <xdr:spPr>
        <a:xfrm flipV="1">
          <a:off x="16179800" y="15191014"/>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31948</xdr:rowOff>
    </xdr:from>
    <xdr:ext cx="762000" cy="259045"/>
    <xdr:sp macro="" textlink="">
      <xdr:nvSpPr>
        <xdr:cNvPr id="257" name="給与水準   （国との比較）平均値テキスト"/>
        <xdr:cNvSpPr txBox="1"/>
      </xdr:nvSpPr>
      <xdr:spPr>
        <a:xfrm>
          <a:off x="17106900" y="144337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15421</xdr:rowOff>
    </xdr:from>
    <xdr:to>
      <xdr:col>81</xdr:col>
      <xdr:colOff>95250</xdr:colOff>
      <xdr:row>85</xdr:row>
      <xdr:rowOff>117021</xdr:rowOff>
    </xdr:to>
    <xdr:sp macro="" textlink="">
      <xdr:nvSpPr>
        <xdr:cNvPr id="258" name="フローチャート: 判断 257"/>
        <xdr:cNvSpPr/>
      </xdr:nvSpPr>
      <xdr:spPr>
        <a:xfrm>
          <a:off x="16967200" y="1458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88</xdr:row>
      <xdr:rowOff>34471</xdr:rowOff>
    </xdr:from>
    <xdr:to>
      <xdr:col>77</xdr:col>
      <xdr:colOff>44450</xdr:colOff>
      <xdr:row>88</xdr:row>
      <xdr:rowOff>137886</xdr:rowOff>
    </xdr:to>
    <xdr:cxnSp macro="">
      <xdr:nvCxnSpPr>
        <xdr:cNvPr id="259" name="直線コネクタ 258"/>
        <xdr:cNvCxnSpPr/>
      </xdr:nvCxnSpPr>
      <xdr:spPr>
        <a:xfrm>
          <a:off x="15290800" y="15122071"/>
          <a:ext cx="889000" cy="103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32657</xdr:rowOff>
    </xdr:from>
    <xdr:to>
      <xdr:col>77</xdr:col>
      <xdr:colOff>95250</xdr:colOff>
      <xdr:row>85</xdr:row>
      <xdr:rowOff>134257</xdr:rowOff>
    </xdr:to>
    <xdr:sp macro="" textlink="">
      <xdr:nvSpPr>
        <xdr:cNvPr id="260" name="フローチャート: 判断 259"/>
        <xdr:cNvSpPr/>
      </xdr:nvSpPr>
      <xdr:spPr>
        <a:xfrm>
          <a:off x="16129000" y="1460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144434</xdr:rowOff>
    </xdr:from>
    <xdr:ext cx="736600" cy="259045"/>
    <xdr:sp macro="" textlink="">
      <xdr:nvSpPr>
        <xdr:cNvPr id="261" name="テキスト ボックス 260"/>
        <xdr:cNvSpPr txBox="1"/>
      </xdr:nvSpPr>
      <xdr:spPr>
        <a:xfrm>
          <a:off x="15798800" y="143747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88</xdr:row>
      <xdr:rowOff>34471</xdr:rowOff>
    </xdr:from>
    <xdr:to>
      <xdr:col>72</xdr:col>
      <xdr:colOff>203200</xdr:colOff>
      <xdr:row>89</xdr:row>
      <xdr:rowOff>18143</xdr:rowOff>
    </xdr:to>
    <xdr:cxnSp macro="">
      <xdr:nvCxnSpPr>
        <xdr:cNvPr id="262" name="直線コネクタ 261"/>
        <xdr:cNvCxnSpPr/>
      </xdr:nvCxnSpPr>
      <xdr:spPr>
        <a:xfrm flipV="1">
          <a:off x="14401800" y="15122071"/>
          <a:ext cx="889000" cy="155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49893</xdr:rowOff>
    </xdr:from>
    <xdr:to>
      <xdr:col>73</xdr:col>
      <xdr:colOff>44450</xdr:colOff>
      <xdr:row>85</xdr:row>
      <xdr:rowOff>151493</xdr:rowOff>
    </xdr:to>
    <xdr:sp macro="" textlink="">
      <xdr:nvSpPr>
        <xdr:cNvPr id="263" name="フローチャート: 判断 262"/>
        <xdr:cNvSpPr/>
      </xdr:nvSpPr>
      <xdr:spPr>
        <a:xfrm>
          <a:off x="152400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161670</xdr:rowOff>
    </xdr:from>
    <xdr:ext cx="762000" cy="259045"/>
    <xdr:sp macro="" textlink="">
      <xdr:nvSpPr>
        <xdr:cNvPr id="264" name="テキスト ボックス 263"/>
        <xdr:cNvSpPr txBox="1"/>
      </xdr:nvSpPr>
      <xdr:spPr>
        <a:xfrm>
          <a:off x="14909800" y="1439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87</xdr:row>
      <xdr:rowOff>119743</xdr:rowOff>
    </xdr:from>
    <xdr:to>
      <xdr:col>68</xdr:col>
      <xdr:colOff>152400</xdr:colOff>
      <xdr:row>89</xdr:row>
      <xdr:rowOff>18143</xdr:rowOff>
    </xdr:to>
    <xdr:cxnSp macro="">
      <xdr:nvCxnSpPr>
        <xdr:cNvPr id="265" name="直線コネクタ 264"/>
        <xdr:cNvCxnSpPr/>
      </xdr:nvCxnSpPr>
      <xdr:spPr>
        <a:xfrm>
          <a:off x="13512800" y="15035893"/>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67129</xdr:rowOff>
    </xdr:from>
    <xdr:to>
      <xdr:col>68</xdr:col>
      <xdr:colOff>203200</xdr:colOff>
      <xdr:row>85</xdr:row>
      <xdr:rowOff>168729</xdr:rowOff>
    </xdr:to>
    <xdr:sp macro="" textlink="">
      <xdr:nvSpPr>
        <xdr:cNvPr id="266" name="フローチャート: 判断 265"/>
        <xdr:cNvSpPr/>
      </xdr:nvSpPr>
      <xdr:spPr>
        <a:xfrm>
          <a:off x="14351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7456</xdr:rowOff>
    </xdr:from>
    <xdr:ext cx="762000" cy="259045"/>
    <xdr:sp macro="" textlink="">
      <xdr:nvSpPr>
        <xdr:cNvPr id="267" name="テキスト ボックス 266"/>
        <xdr:cNvSpPr txBox="1"/>
      </xdr:nvSpPr>
      <xdr:spPr>
        <a:xfrm>
          <a:off x="14020800" y="14409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32657</xdr:rowOff>
    </xdr:from>
    <xdr:to>
      <xdr:col>64</xdr:col>
      <xdr:colOff>152400</xdr:colOff>
      <xdr:row>85</xdr:row>
      <xdr:rowOff>134257</xdr:rowOff>
    </xdr:to>
    <xdr:sp macro="" textlink="">
      <xdr:nvSpPr>
        <xdr:cNvPr id="268" name="フローチャート: 判断 267"/>
        <xdr:cNvSpPr/>
      </xdr:nvSpPr>
      <xdr:spPr>
        <a:xfrm>
          <a:off x="13462000" y="1460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144434</xdr:rowOff>
    </xdr:from>
    <xdr:ext cx="762000" cy="259045"/>
    <xdr:sp macro="" textlink="">
      <xdr:nvSpPr>
        <xdr:cNvPr id="269" name="テキスト ボックス 268"/>
        <xdr:cNvSpPr txBox="1"/>
      </xdr:nvSpPr>
      <xdr:spPr>
        <a:xfrm>
          <a:off x="13131800" y="1437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88</xdr:row>
      <xdr:rowOff>52614</xdr:rowOff>
    </xdr:from>
    <xdr:to>
      <xdr:col>81</xdr:col>
      <xdr:colOff>95250</xdr:colOff>
      <xdr:row>88</xdr:row>
      <xdr:rowOff>154214</xdr:rowOff>
    </xdr:to>
    <xdr:sp macro="" textlink="">
      <xdr:nvSpPr>
        <xdr:cNvPr id="275" name="楕円 274"/>
        <xdr:cNvSpPr/>
      </xdr:nvSpPr>
      <xdr:spPr>
        <a:xfrm>
          <a:off x="16967200" y="15140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119941</xdr:rowOff>
    </xdr:from>
    <xdr:ext cx="762000" cy="259045"/>
    <xdr:sp macro="" textlink="">
      <xdr:nvSpPr>
        <xdr:cNvPr id="276" name="給与水準   （国との比較）該当値テキスト"/>
        <xdr:cNvSpPr txBox="1"/>
      </xdr:nvSpPr>
      <xdr:spPr>
        <a:xfrm>
          <a:off x="17106900" y="15036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88</xdr:row>
      <xdr:rowOff>87086</xdr:rowOff>
    </xdr:from>
    <xdr:to>
      <xdr:col>77</xdr:col>
      <xdr:colOff>95250</xdr:colOff>
      <xdr:row>89</xdr:row>
      <xdr:rowOff>17236</xdr:rowOff>
    </xdr:to>
    <xdr:sp macro="" textlink="">
      <xdr:nvSpPr>
        <xdr:cNvPr id="277" name="楕円 276"/>
        <xdr:cNvSpPr/>
      </xdr:nvSpPr>
      <xdr:spPr>
        <a:xfrm>
          <a:off x="16129000" y="1517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89</xdr:row>
      <xdr:rowOff>2013</xdr:rowOff>
    </xdr:from>
    <xdr:ext cx="736600" cy="259045"/>
    <xdr:sp macro="" textlink="">
      <xdr:nvSpPr>
        <xdr:cNvPr id="278" name="テキスト ボックス 277"/>
        <xdr:cNvSpPr txBox="1"/>
      </xdr:nvSpPr>
      <xdr:spPr>
        <a:xfrm>
          <a:off x="15798800" y="152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87</xdr:row>
      <xdr:rowOff>155121</xdr:rowOff>
    </xdr:from>
    <xdr:to>
      <xdr:col>73</xdr:col>
      <xdr:colOff>44450</xdr:colOff>
      <xdr:row>88</xdr:row>
      <xdr:rowOff>85271</xdr:rowOff>
    </xdr:to>
    <xdr:sp macro="" textlink="">
      <xdr:nvSpPr>
        <xdr:cNvPr id="279" name="楕円 278"/>
        <xdr:cNvSpPr/>
      </xdr:nvSpPr>
      <xdr:spPr>
        <a:xfrm>
          <a:off x="15240000" y="15071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70048</xdr:rowOff>
    </xdr:from>
    <xdr:ext cx="762000" cy="259045"/>
    <xdr:sp macro="" textlink="">
      <xdr:nvSpPr>
        <xdr:cNvPr id="280" name="テキスト ボックス 279"/>
        <xdr:cNvSpPr txBox="1"/>
      </xdr:nvSpPr>
      <xdr:spPr>
        <a:xfrm>
          <a:off x="14909800" y="15157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88</xdr:row>
      <xdr:rowOff>138793</xdr:rowOff>
    </xdr:from>
    <xdr:to>
      <xdr:col>68</xdr:col>
      <xdr:colOff>203200</xdr:colOff>
      <xdr:row>89</xdr:row>
      <xdr:rowOff>68943</xdr:rowOff>
    </xdr:to>
    <xdr:sp macro="" textlink="">
      <xdr:nvSpPr>
        <xdr:cNvPr id="281" name="楕円 280"/>
        <xdr:cNvSpPr/>
      </xdr:nvSpPr>
      <xdr:spPr>
        <a:xfrm>
          <a:off x="14351000" y="15226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89</xdr:row>
      <xdr:rowOff>53720</xdr:rowOff>
    </xdr:from>
    <xdr:ext cx="762000" cy="259045"/>
    <xdr:sp macro="" textlink="">
      <xdr:nvSpPr>
        <xdr:cNvPr id="282" name="テキスト ボックス 281"/>
        <xdr:cNvSpPr txBox="1"/>
      </xdr:nvSpPr>
      <xdr:spPr>
        <a:xfrm>
          <a:off x="14020800" y="15312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68943</xdr:rowOff>
    </xdr:from>
    <xdr:to>
      <xdr:col>64</xdr:col>
      <xdr:colOff>152400</xdr:colOff>
      <xdr:row>87</xdr:row>
      <xdr:rowOff>170543</xdr:rowOff>
    </xdr:to>
    <xdr:sp macro="" textlink="">
      <xdr:nvSpPr>
        <xdr:cNvPr id="283" name="楕円 282"/>
        <xdr:cNvSpPr/>
      </xdr:nvSpPr>
      <xdr:spPr>
        <a:xfrm>
          <a:off x="13462000" y="14985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155320</xdr:rowOff>
    </xdr:from>
    <xdr:ext cx="762000" cy="259045"/>
    <xdr:sp macro="" textlink="">
      <xdr:nvSpPr>
        <xdr:cNvPr id="284" name="テキスト ボックス 283"/>
        <xdr:cNvSpPr txBox="1"/>
      </xdr:nvSpPr>
      <xdr:spPr>
        <a:xfrm>
          <a:off x="13131800" y="15071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6" name="テキスト ボックス 285"/>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7" name="テキスト ボックス 286"/>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[8.96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相馬市行財政改革における事務事業の効率化、一部組織の見直しを実施したことで職員数の適正化を図り、平成</a:t>
          </a:r>
          <a:r>
            <a:rPr kumimoji="1" lang="en-US" altLang="ja-JP" sz="1200">
              <a:latin typeface="ＭＳ Ｐゴシック" panose="020B0600070205080204" pitchFamily="50" charset="-128"/>
              <a:ea typeface="ＭＳ Ｐゴシック" panose="020B0600070205080204" pitchFamily="50" charset="-128"/>
            </a:rPr>
            <a:t>18</a:t>
          </a:r>
          <a:r>
            <a:rPr kumimoji="1" lang="ja-JP" altLang="en-US" sz="1200">
              <a:latin typeface="ＭＳ Ｐゴシック" panose="020B0600070205080204" pitchFamily="50" charset="-128"/>
              <a:ea typeface="ＭＳ Ｐゴシック" panose="020B0600070205080204" pitchFamily="50" charset="-128"/>
            </a:rPr>
            <a:t>年度から平成</a:t>
          </a:r>
          <a:r>
            <a:rPr kumimoji="1" lang="en-US" altLang="ja-JP" sz="1200">
              <a:latin typeface="ＭＳ Ｐゴシック" panose="020B0600070205080204" pitchFamily="50" charset="-128"/>
              <a:ea typeface="ＭＳ Ｐゴシック" panose="020B0600070205080204" pitchFamily="50" charset="-128"/>
            </a:rPr>
            <a:t>27</a:t>
          </a:r>
          <a:r>
            <a:rPr kumimoji="1" lang="ja-JP" altLang="en-US" sz="1200">
              <a:latin typeface="ＭＳ Ｐゴシック" panose="020B0600070205080204" pitchFamily="50" charset="-128"/>
              <a:ea typeface="ＭＳ Ｐゴシック" panose="020B0600070205080204" pitchFamily="50" charset="-128"/>
            </a:rPr>
            <a:t>年度までに</a:t>
          </a:r>
          <a:r>
            <a:rPr kumimoji="1" lang="en-US" altLang="ja-JP" sz="1200">
              <a:latin typeface="ＭＳ Ｐゴシック" panose="020B0600070205080204" pitchFamily="50" charset="-128"/>
              <a:ea typeface="ＭＳ Ｐゴシック" panose="020B0600070205080204" pitchFamily="50" charset="-128"/>
            </a:rPr>
            <a:t>48</a:t>
          </a:r>
          <a:r>
            <a:rPr kumimoji="1" lang="ja-JP" altLang="en-US" sz="1200">
              <a:latin typeface="ＭＳ Ｐゴシック" panose="020B0600070205080204" pitchFamily="50" charset="-128"/>
              <a:ea typeface="ＭＳ Ｐゴシック" panose="020B0600070205080204" pitchFamily="50" charset="-128"/>
            </a:rPr>
            <a:t>人の人員を削減した。</a:t>
          </a:r>
        </a:p>
        <a:p>
          <a:r>
            <a:rPr kumimoji="1" lang="ja-JP" altLang="en-US" sz="1200">
              <a:latin typeface="ＭＳ Ｐゴシック" panose="020B0600070205080204" pitchFamily="50" charset="-128"/>
              <a:ea typeface="ＭＳ Ｐゴシック" panose="020B0600070205080204" pitchFamily="50" charset="-128"/>
            </a:rPr>
            <a:t>　定年延長に伴う職員数の増加要因があるものの、早期退職者の増、人口減少により、前年度から</a:t>
          </a:r>
          <a:r>
            <a:rPr kumimoji="1" lang="en-US" altLang="ja-JP" sz="1200">
              <a:latin typeface="ＭＳ Ｐゴシック" panose="020B0600070205080204" pitchFamily="50" charset="-128"/>
              <a:ea typeface="ＭＳ Ｐゴシック" panose="020B0600070205080204" pitchFamily="50" charset="-128"/>
            </a:rPr>
            <a:t>0.05</a:t>
          </a:r>
          <a:r>
            <a:rPr kumimoji="1" lang="ja-JP" altLang="en-US" sz="1200">
              <a:latin typeface="ＭＳ Ｐゴシック" panose="020B0600070205080204" pitchFamily="50" charset="-128"/>
              <a:ea typeface="ＭＳ Ｐゴシック" panose="020B0600070205080204" pitchFamily="50" charset="-128"/>
            </a:rPr>
            <a:t>ポイント減少しており、類似団体平均についても下回っている。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今後も適正な人員配置を行い、類似団体平均を下回る数値を維持できるよう努めていく。</a:t>
          </a:r>
        </a:p>
      </xdr:txBody>
    </xdr:sp>
    <xdr:clientData/>
  </xdr:twoCellAnchor>
  <xdr:oneCellAnchor>
    <xdr:from>
      <xdr:col>61</xdr:col>
      <xdr:colOff>6350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1" name="直線コネクタ 300"/>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2" name="テキスト ボックス 301"/>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3" name="直線コネクタ 302"/>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4" name="テキスト ボックス 303"/>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5" name="直線コネクタ 304"/>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6" name="テキスト ボックス 305"/>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7" name="直線コネクタ 306"/>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8" name="テキスト ボックス 307"/>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9" name="直線コネクタ 308"/>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0" name="テキスト ボックス 309"/>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166412</xdr:rowOff>
    </xdr:from>
    <xdr:to>
      <xdr:col>81</xdr:col>
      <xdr:colOff>44450</xdr:colOff>
      <xdr:row>66</xdr:row>
      <xdr:rowOff>76919</xdr:rowOff>
    </xdr:to>
    <xdr:cxnSp macro="">
      <xdr:nvCxnSpPr>
        <xdr:cNvPr id="314" name="直線コネクタ 313"/>
        <xdr:cNvCxnSpPr/>
      </xdr:nvCxnSpPr>
      <xdr:spPr>
        <a:xfrm flipV="1">
          <a:off x="17018000" y="10110512"/>
          <a:ext cx="0" cy="12821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48996</xdr:rowOff>
    </xdr:from>
    <xdr:ext cx="762000" cy="259045"/>
    <xdr:sp macro="" textlink="">
      <xdr:nvSpPr>
        <xdr:cNvPr id="315" name="定員管理の状況最小値テキスト"/>
        <xdr:cNvSpPr txBox="1"/>
      </xdr:nvSpPr>
      <xdr:spPr>
        <a:xfrm>
          <a:off x="17106900" y="11364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76919</xdr:rowOff>
    </xdr:from>
    <xdr:to>
      <xdr:col>81</xdr:col>
      <xdr:colOff>133350</xdr:colOff>
      <xdr:row>66</xdr:row>
      <xdr:rowOff>76919</xdr:rowOff>
    </xdr:to>
    <xdr:cxnSp macro="">
      <xdr:nvCxnSpPr>
        <xdr:cNvPr id="316" name="直線コネクタ 315"/>
        <xdr:cNvCxnSpPr/>
      </xdr:nvCxnSpPr>
      <xdr:spPr>
        <a:xfrm>
          <a:off x="16929100" y="11392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81339</xdr:rowOff>
    </xdr:from>
    <xdr:ext cx="762000" cy="259045"/>
    <xdr:sp macro="" textlink="">
      <xdr:nvSpPr>
        <xdr:cNvPr id="317" name="定員管理の状況最大値テキスト"/>
        <xdr:cNvSpPr txBox="1"/>
      </xdr:nvSpPr>
      <xdr:spPr>
        <a:xfrm>
          <a:off x="17106900" y="9853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166412</xdr:rowOff>
    </xdr:from>
    <xdr:to>
      <xdr:col>81</xdr:col>
      <xdr:colOff>133350</xdr:colOff>
      <xdr:row>58</xdr:row>
      <xdr:rowOff>166412</xdr:rowOff>
    </xdr:to>
    <xdr:cxnSp macro="">
      <xdr:nvCxnSpPr>
        <xdr:cNvPr id="318" name="直線コネクタ 317"/>
        <xdr:cNvCxnSpPr/>
      </xdr:nvCxnSpPr>
      <xdr:spPr>
        <a:xfrm>
          <a:off x="16929100" y="10110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22182</xdr:rowOff>
    </xdr:from>
    <xdr:to>
      <xdr:col>81</xdr:col>
      <xdr:colOff>44450</xdr:colOff>
      <xdr:row>60</xdr:row>
      <xdr:rowOff>26205</xdr:rowOff>
    </xdr:to>
    <xdr:cxnSp macro="">
      <xdr:nvCxnSpPr>
        <xdr:cNvPr id="319" name="直線コネクタ 318"/>
        <xdr:cNvCxnSpPr/>
      </xdr:nvCxnSpPr>
      <xdr:spPr>
        <a:xfrm flipV="1">
          <a:off x="16179800" y="10309182"/>
          <a:ext cx="838200" cy="4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113174</xdr:rowOff>
    </xdr:from>
    <xdr:ext cx="762000" cy="259045"/>
    <xdr:sp macro="" textlink="">
      <xdr:nvSpPr>
        <xdr:cNvPr id="320" name="定員管理の状況平均値テキスト"/>
        <xdr:cNvSpPr txBox="1"/>
      </xdr:nvSpPr>
      <xdr:spPr>
        <a:xfrm>
          <a:off x="17106900" y="104001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141097</xdr:rowOff>
    </xdr:from>
    <xdr:to>
      <xdr:col>81</xdr:col>
      <xdr:colOff>95250</xdr:colOff>
      <xdr:row>61</xdr:row>
      <xdr:rowOff>71247</xdr:rowOff>
    </xdr:to>
    <xdr:sp macro="" textlink="">
      <xdr:nvSpPr>
        <xdr:cNvPr id="321" name="フローチャート: 判断 320"/>
        <xdr:cNvSpPr/>
      </xdr:nvSpPr>
      <xdr:spPr>
        <a:xfrm>
          <a:off x="16967200" y="10428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17356</xdr:rowOff>
    </xdr:from>
    <xdr:to>
      <xdr:col>77</xdr:col>
      <xdr:colOff>44450</xdr:colOff>
      <xdr:row>60</xdr:row>
      <xdr:rowOff>26205</xdr:rowOff>
    </xdr:to>
    <xdr:cxnSp macro="">
      <xdr:nvCxnSpPr>
        <xdr:cNvPr id="322" name="直線コネクタ 321"/>
        <xdr:cNvCxnSpPr/>
      </xdr:nvCxnSpPr>
      <xdr:spPr>
        <a:xfrm>
          <a:off x="15290800" y="10304356"/>
          <a:ext cx="889000" cy="8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124206</xdr:rowOff>
    </xdr:from>
    <xdr:to>
      <xdr:col>77</xdr:col>
      <xdr:colOff>95250</xdr:colOff>
      <xdr:row>61</xdr:row>
      <xdr:rowOff>54356</xdr:rowOff>
    </xdr:to>
    <xdr:sp macro="" textlink="">
      <xdr:nvSpPr>
        <xdr:cNvPr id="323" name="フローチャート: 判断 322"/>
        <xdr:cNvSpPr/>
      </xdr:nvSpPr>
      <xdr:spPr>
        <a:xfrm>
          <a:off x="16129000" y="10411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39133</xdr:rowOff>
    </xdr:from>
    <xdr:ext cx="736600" cy="259045"/>
    <xdr:sp macro="" textlink="">
      <xdr:nvSpPr>
        <xdr:cNvPr id="324" name="テキスト ボックス 323"/>
        <xdr:cNvSpPr txBox="1"/>
      </xdr:nvSpPr>
      <xdr:spPr>
        <a:xfrm>
          <a:off x="15798800" y="104975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466</xdr:rowOff>
    </xdr:from>
    <xdr:to>
      <xdr:col>72</xdr:col>
      <xdr:colOff>203200</xdr:colOff>
      <xdr:row>60</xdr:row>
      <xdr:rowOff>17356</xdr:rowOff>
    </xdr:to>
    <xdr:cxnSp macro="">
      <xdr:nvCxnSpPr>
        <xdr:cNvPr id="325" name="直線コネクタ 324"/>
        <xdr:cNvCxnSpPr/>
      </xdr:nvCxnSpPr>
      <xdr:spPr>
        <a:xfrm>
          <a:off x="14401800" y="10287466"/>
          <a:ext cx="889000" cy="16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110532</xdr:rowOff>
    </xdr:from>
    <xdr:to>
      <xdr:col>73</xdr:col>
      <xdr:colOff>44450</xdr:colOff>
      <xdr:row>61</xdr:row>
      <xdr:rowOff>40682</xdr:rowOff>
    </xdr:to>
    <xdr:sp macro="" textlink="">
      <xdr:nvSpPr>
        <xdr:cNvPr id="326" name="フローチャート: 判断 325"/>
        <xdr:cNvSpPr/>
      </xdr:nvSpPr>
      <xdr:spPr>
        <a:xfrm>
          <a:off x="15240000" y="10397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25459</xdr:rowOff>
    </xdr:from>
    <xdr:ext cx="762000" cy="259045"/>
    <xdr:sp macro="" textlink="">
      <xdr:nvSpPr>
        <xdr:cNvPr id="327" name="テキスト ボックス 326"/>
        <xdr:cNvSpPr txBox="1"/>
      </xdr:nvSpPr>
      <xdr:spPr>
        <a:xfrm>
          <a:off x="14909800" y="10483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163068</xdr:rowOff>
    </xdr:from>
    <xdr:to>
      <xdr:col>68</xdr:col>
      <xdr:colOff>152400</xdr:colOff>
      <xdr:row>60</xdr:row>
      <xdr:rowOff>466</xdr:rowOff>
    </xdr:to>
    <xdr:cxnSp macro="">
      <xdr:nvCxnSpPr>
        <xdr:cNvPr id="328" name="直線コネクタ 327"/>
        <xdr:cNvCxnSpPr/>
      </xdr:nvCxnSpPr>
      <xdr:spPr>
        <a:xfrm>
          <a:off x="13512800" y="10278618"/>
          <a:ext cx="889000" cy="8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103294</xdr:rowOff>
    </xdr:from>
    <xdr:to>
      <xdr:col>68</xdr:col>
      <xdr:colOff>203200</xdr:colOff>
      <xdr:row>61</xdr:row>
      <xdr:rowOff>33444</xdr:rowOff>
    </xdr:to>
    <xdr:sp macro="" textlink="">
      <xdr:nvSpPr>
        <xdr:cNvPr id="329" name="フローチャート: 判断 328"/>
        <xdr:cNvSpPr/>
      </xdr:nvSpPr>
      <xdr:spPr>
        <a:xfrm>
          <a:off x="14351000" y="10390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18221</xdr:rowOff>
    </xdr:from>
    <xdr:ext cx="762000" cy="259045"/>
    <xdr:sp macro="" textlink="">
      <xdr:nvSpPr>
        <xdr:cNvPr id="330" name="テキスト ボックス 329"/>
        <xdr:cNvSpPr txBox="1"/>
      </xdr:nvSpPr>
      <xdr:spPr>
        <a:xfrm>
          <a:off x="14020800" y="10476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45381</xdr:rowOff>
    </xdr:from>
    <xdr:to>
      <xdr:col>64</xdr:col>
      <xdr:colOff>152400</xdr:colOff>
      <xdr:row>60</xdr:row>
      <xdr:rowOff>146981</xdr:rowOff>
    </xdr:to>
    <xdr:sp macro="" textlink="">
      <xdr:nvSpPr>
        <xdr:cNvPr id="331" name="フローチャート: 判断 330"/>
        <xdr:cNvSpPr/>
      </xdr:nvSpPr>
      <xdr:spPr>
        <a:xfrm>
          <a:off x="13462000" y="10332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131758</xdr:rowOff>
    </xdr:from>
    <xdr:ext cx="762000" cy="259045"/>
    <xdr:sp macro="" textlink="">
      <xdr:nvSpPr>
        <xdr:cNvPr id="332" name="テキスト ボックス 331"/>
        <xdr:cNvSpPr txBox="1"/>
      </xdr:nvSpPr>
      <xdr:spPr>
        <a:xfrm>
          <a:off x="13131800" y="10418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142832</xdr:rowOff>
    </xdr:from>
    <xdr:to>
      <xdr:col>81</xdr:col>
      <xdr:colOff>95250</xdr:colOff>
      <xdr:row>60</xdr:row>
      <xdr:rowOff>72982</xdr:rowOff>
    </xdr:to>
    <xdr:sp macro="" textlink="">
      <xdr:nvSpPr>
        <xdr:cNvPr id="338" name="楕円 337"/>
        <xdr:cNvSpPr/>
      </xdr:nvSpPr>
      <xdr:spPr>
        <a:xfrm>
          <a:off x="16967200" y="10258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159359</xdr:rowOff>
    </xdr:from>
    <xdr:ext cx="762000" cy="259045"/>
    <xdr:sp macro="" textlink="">
      <xdr:nvSpPr>
        <xdr:cNvPr id="339" name="定員管理の状況該当値テキスト"/>
        <xdr:cNvSpPr txBox="1"/>
      </xdr:nvSpPr>
      <xdr:spPr>
        <a:xfrm>
          <a:off x="17106900" y="10103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59</xdr:row>
      <xdr:rowOff>146855</xdr:rowOff>
    </xdr:from>
    <xdr:to>
      <xdr:col>77</xdr:col>
      <xdr:colOff>95250</xdr:colOff>
      <xdr:row>60</xdr:row>
      <xdr:rowOff>77005</xdr:rowOff>
    </xdr:to>
    <xdr:sp macro="" textlink="">
      <xdr:nvSpPr>
        <xdr:cNvPr id="340" name="楕円 339"/>
        <xdr:cNvSpPr/>
      </xdr:nvSpPr>
      <xdr:spPr>
        <a:xfrm>
          <a:off x="16129000" y="10262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87182</xdr:rowOff>
    </xdr:from>
    <xdr:ext cx="736600" cy="259045"/>
    <xdr:sp macro="" textlink="">
      <xdr:nvSpPr>
        <xdr:cNvPr id="341" name="テキスト ボックス 340"/>
        <xdr:cNvSpPr txBox="1"/>
      </xdr:nvSpPr>
      <xdr:spPr>
        <a:xfrm>
          <a:off x="15798800" y="100312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59</xdr:row>
      <xdr:rowOff>138006</xdr:rowOff>
    </xdr:from>
    <xdr:to>
      <xdr:col>73</xdr:col>
      <xdr:colOff>44450</xdr:colOff>
      <xdr:row>60</xdr:row>
      <xdr:rowOff>68156</xdr:rowOff>
    </xdr:to>
    <xdr:sp macro="" textlink="">
      <xdr:nvSpPr>
        <xdr:cNvPr id="342" name="楕円 341"/>
        <xdr:cNvSpPr/>
      </xdr:nvSpPr>
      <xdr:spPr>
        <a:xfrm>
          <a:off x="15240000" y="102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78333</xdr:rowOff>
    </xdr:from>
    <xdr:ext cx="762000" cy="259045"/>
    <xdr:sp macro="" textlink="">
      <xdr:nvSpPr>
        <xdr:cNvPr id="343" name="テキスト ボックス 342"/>
        <xdr:cNvSpPr txBox="1"/>
      </xdr:nvSpPr>
      <xdr:spPr>
        <a:xfrm>
          <a:off x="14909800" y="10022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59</xdr:row>
      <xdr:rowOff>121116</xdr:rowOff>
    </xdr:from>
    <xdr:to>
      <xdr:col>68</xdr:col>
      <xdr:colOff>203200</xdr:colOff>
      <xdr:row>60</xdr:row>
      <xdr:rowOff>51266</xdr:rowOff>
    </xdr:to>
    <xdr:sp macro="" textlink="">
      <xdr:nvSpPr>
        <xdr:cNvPr id="344" name="楕円 343"/>
        <xdr:cNvSpPr/>
      </xdr:nvSpPr>
      <xdr:spPr>
        <a:xfrm>
          <a:off x="14351000" y="10236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61443</xdr:rowOff>
    </xdr:from>
    <xdr:ext cx="762000" cy="259045"/>
    <xdr:sp macro="" textlink="">
      <xdr:nvSpPr>
        <xdr:cNvPr id="345" name="テキスト ボックス 344"/>
        <xdr:cNvSpPr txBox="1"/>
      </xdr:nvSpPr>
      <xdr:spPr>
        <a:xfrm>
          <a:off x="14020800" y="10005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112268</xdr:rowOff>
    </xdr:from>
    <xdr:to>
      <xdr:col>64</xdr:col>
      <xdr:colOff>152400</xdr:colOff>
      <xdr:row>60</xdr:row>
      <xdr:rowOff>42418</xdr:rowOff>
    </xdr:to>
    <xdr:sp macro="" textlink="">
      <xdr:nvSpPr>
        <xdr:cNvPr id="346" name="楕円 345"/>
        <xdr:cNvSpPr/>
      </xdr:nvSpPr>
      <xdr:spPr>
        <a:xfrm>
          <a:off x="13462000" y="10227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52595</xdr:rowOff>
    </xdr:from>
    <xdr:ext cx="762000" cy="259045"/>
    <xdr:sp macro="" textlink="">
      <xdr:nvSpPr>
        <xdr:cNvPr id="347" name="テキスト ボックス 346"/>
        <xdr:cNvSpPr txBox="1"/>
      </xdr:nvSpPr>
      <xdr:spPr>
        <a:xfrm>
          <a:off x="13131800" y="9996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比較的数値の高かった平成</a:t>
          </a:r>
          <a:r>
            <a:rPr kumimoji="1" lang="en-US" altLang="ja-JP" sz="1200">
              <a:latin typeface="ＭＳ Ｐゴシック" panose="020B0600070205080204" pitchFamily="50" charset="-128"/>
              <a:ea typeface="ＭＳ Ｐゴシック" panose="020B0600070205080204" pitchFamily="50" charset="-128"/>
            </a:rPr>
            <a:t>24</a:t>
          </a:r>
          <a:r>
            <a:rPr kumimoji="1" lang="ja-JP" altLang="en-US" sz="1200">
              <a:latin typeface="ＭＳ Ｐゴシック" panose="020B0600070205080204" pitchFamily="50" charset="-128"/>
              <a:ea typeface="ＭＳ Ｐゴシック" panose="020B0600070205080204" pitchFamily="50" charset="-128"/>
            </a:rPr>
            <a:t>年度以降、毎年度比率の横ばいが続いており、依然として類似団体平均を上回っている。令和４年３月福島県沖地震に係る災害復旧事業に係る起債は概ね完了したものの、今後数年は、小中学校の空調整備等に伴い地方債を発行するため比率が上昇することが見込まれる。今後は、公共施設の維持適正化、事業の見直しを実施しながら、新たな地方債の発行については、真に必要な事業かどうかを見極めた上で、適切に判断する。</a:t>
          </a:r>
        </a:p>
      </xdr:txBody>
    </xdr:sp>
    <xdr:clientData/>
  </xdr:twoCellAnchor>
  <xdr:oneCellAnchor>
    <xdr:from>
      <xdr:col>61</xdr:col>
      <xdr:colOff>6350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4" name="直線コネクタ 363"/>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5" name="テキスト ボックス 364"/>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6" name="直線コネクタ 365"/>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7" name="テキスト ボックス 366"/>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0" name="直線コネクタ 369"/>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1" name="テキスト ボックス 370"/>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2" name="直線コネクタ 371"/>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3" name="テキスト ボックス 372"/>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65299</xdr:rowOff>
    </xdr:from>
    <xdr:to>
      <xdr:col>81</xdr:col>
      <xdr:colOff>44450</xdr:colOff>
      <xdr:row>44</xdr:row>
      <xdr:rowOff>6244</xdr:rowOff>
    </xdr:to>
    <xdr:cxnSp macro="">
      <xdr:nvCxnSpPr>
        <xdr:cNvPr id="376" name="直線コネクタ 375"/>
        <xdr:cNvCxnSpPr/>
      </xdr:nvCxnSpPr>
      <xdr:spPr>
        <a:xfrm flipV="1">
          <a:off x="17018000" y="6066049"/>
          <a:ext cx="0" cy="14839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149771</xdr:rowOff>
    </xdr:from>
    <xdr:ext cx="762000" cy="259045"/>
    <xdr:sp macro="" textlink="">
      <xdr:nvSpPr>
        <xdr:cNvPr id="377" name="公債費負担の状況最小値テキスト"/>
        <xdr:cNvSpPr txBox="1"/>
      </xdr:nvSpPr>
      <xdr:spPr>
        <a:xfrm>
          <a:off x="17106900" y="7522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6244</xdr:rowOff>
    </xdr:from>
    <xdr:to>
      <xdr:col>81</xdr:col>
      <xdr:colOff>133350</xdr:colOff>
      <xdr:row>44</xdr:row>
      <xdr:rowOff>6244</xdr:rowOff>
    </xdr:to>
    <xdr:cxnSp macro="">
      <xdr:nvCxnSpPr>
        <xdr:cNvPr id="378" name="直線コネクタ 377"/>
        <xdr:cNvCxnSpPr/>
      </xdr:nvCxnSpPr>
      <xdr:spPr>
        <a:xfrm>
          <a:off x="16929100" y="7550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33</xdr:row>
      <xdr:rowOff>151676</xdr:rowOff>
    </xdr:from>
    <xdr:ext cx="762000" cy="259045"/>
    <xdr:sp macro="" textlink="">
      <xdr:nvSpPr>
        <xdr:cNvPr id="379" name="公債費負担の状況最大値テキスト"/>
        <xdr:cNvSpPr txBox="1"/>
      </xdr:nvSpPr>
      <xdr:spPr>
        <a:xfrm>
          <a:off x="17106900" y="5809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65299</xdr:rowOff>
    </xdr:from>
    <xdr:to>
      <xdr:col>81</xdr:col>
      <xdr:colOff>133350</xdr:colOff>
      <xdr:row>35</xdr:row>
      <xdr:rowOff>65299</xdr:rowOff>
    </xdr:to>
    <xdr:cxnSp macro="">
      <xdr:nvCxnSpPr>
        <xdr:cNvPr id="380" name="直線コネクタ 379"/>
        <xdr:cNvCxnSpPr/>
      </xdr:nvCxnSpPr>
      <xdr:spPr>
        <a:xfrm>
          <a:off x="16929100" y="6066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37</xdr:row>
      <xdr:rowOff>58208</xdr:rowOff>
    </xdr:from>
    <xdr:to>
      <xdr:col>81</xdr:col>
      <xdr:colOff>44450</xdr:colOff>
      <xdr:row>37</xdr:row>
      <xdr:rowOff>62230</xdr:rowOff>
    </xdr:to>
    <xdr:cxnSp macro="">
      <xdr:nvCxnSpPr>
        <xdr:cNvPr id="381" name="直線コネクタ 380"/>
        <xdr:cNvCxnSpPr/>
      </xdr:nvCxnSpPr>
      <xdr:spPr>
        <a:xfrm>
          <a:off x="16179800" y="6401858"/>
          <a:ext cx="8382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153158</xdr:rowOff>
    </xdr:from>
    <xdr:ext cx="762000" cy="259045"/>
    <xdr:sp macro="" textlink="">
      <xdr:nvSpPr>
        <xdr:cNvPr id="382" name="公債費負担の状況平均値テキスト"/>
        <xdr:cNvSpPr txBox="1"/>
      </xdr:nvSpPr>
      <xdr:spPr>
        <a:xfrm>
          <a:off x="17106900" y="61539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36</xdr:row>
      <xdr:rowOff>136631</xdr:rowOff>
    </xdr:from>
    <xdr:to>
      <xdr:col>81</xdr:col>
      <xdr:colOff>95250</xdr:colOff>
      <xdr:row>37</xdr:row>
      <xdr:rowOff>66781</xdr:rowOff>
    </xdr:to>
    <xdr:sp macro="" textlink="">
      <xdr:nvSpPr>
        <xdr:cNvPr id="383" name="フローチャート: 判断 382"/>
        <xdr:cNvSpPr/>
      </xdr:nvSpPr>
      <xdr:spPr>
        <a:xfrm>
          <a:off x="169672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37</xdr:row>
      <xdr:rowOff>58208</xdr:rowOff>
    </xdr:from>
    <xdr:to>
      <xdr:col>77</xdr:col>
      <xdr:colOff>44450</xdr:colOff>
      <xdr:row>37</xdr:row>
      <xdr:rowOff>66252</xdr:rowOff>
    </xdr:to>
    <xdr:cxnSp macro="">
      <xdr:nvCxnSpPr>
        <xdr:cNvPr id="384" name="直線コネクタ 383"/>
        <xdr:cNvCxnSpPr/>
      </xdr:nvCxnSpPr>
      <xdr:spPr>
        <a:xfrm flipV="1">
          <a:off x="15290800" y="6401858"/>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36</xdr:row>
      <xdr:rowOff>138642</xdr:rowOff>
    </xdr:from>
    <xdr:to>
      <xdr:col>77</xdr:col>
      <xdr:colOff>95250</xdr:colOff>
      <xdr:row>37</xdr:row>
      <xdr:rowOff>68792</xdr:rowOff>
    </xdr:to>
    <xdr:sp macro="" textlink="">
      <xdr:nvSpPr>
        <xdr:cNvPr id="385" name="フローチャート: 判断 384"/>
        <xdr:cNvSpPr/>
      </xdr:nvSpPr>
      <xdr:spPr>
        <a:xfrm>
          <a:off x="16129000" y="6310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35</xdr:row>
      <xdr:rowOff>78969</xdr:rowOff>
    </xdr:from>
    <xdr:ext cx="736600" cy="259045"/>
    <xdr:sp macro="" textlink="">
      <xdr:nvSpPr>
        <xdr:cNvPr id="386" name="テキスト ボックス 385"/>
        <xdr:cNvSpPr txBox="1"/>
      </xdr:nvSpPr>
      <xdr:spPr>
        <a:xfrm>
          <a:off x="15798800" y="60797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37</xdr:row>
      <xdr:rowOff>66252</xdr:rowOff>
    </xdr:from>
    <xdr:to>
      <xdr:col>72</xdr:col>
      <xdr:colOff>203200</xdr:colOff>
      <xdr:row>37</xdr:row>
      <xdr:rowOff>68263</xdr:rowOff>
    </xdr:to>
    <xdr:cxnSp macro="">
      <xdr:nvCxnSpPr>
        <xdr:cNvPr id="387" name="直線コネクタ 386"/>
        <xdr:cNvCxnSpPr/>
      </xdr:nvCxnSpPr>
      <xdr:spPr>
        <a:xfrm flipV="1">
          <a:off x="14401800" y="6409902"/>
          <a:ext cx="8890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36</xdr:row>
      <xdr:rowOff>136631</xdr:rowOff>
    </xdr:from>
    <xdr:to>
      <xdr:col>73</xdr:col>
      <xdr:colOff>44450</xdr:colOff>
      <xdr:row>37</xdr:row>
      <xdr:rowOff>66781</xdr:rowOff>
    </xdr:to>
    <xdr:sp macro="" textlink="">
      <xdr:nvSpPr>
        <xdr:cNvPr id="388" name="フローチャート: 判断 387"/>
        <xdr:cNvSpPr/>
      </xdr:nvSpPr>
      <xdr:spPr>
        <a:xfrm>
          <a:off x="152400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35</xdr:row>
      <xdr:rowOff>76958</xdr:rowOff>
    </xdr:from>
    <xdr:ext cx="762000" cy="259045"/>
    <xdr:sp macro="" textlink="">
      <xdr:nvSpPr>
        <xdr:cNvPr id="389" name="テキスト ボックス 388"/>
        <xdr:cNvSpPr txBox="1"/>
      </xdr:nvSpPr>
      <xdr:spPr>
        <a:xfrm>
          <a:off x="14909800" y="6077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37</xdr:row>
      <xdr:rowOff>68263</xdr:rowOff>
    </xdr:from>
    <xdr:to>
      <xdr:col>68</xdr:col>
      <xdr:colOff>152400</xdr:colOff>
      <xdr:row>37</xdr:row>
      <xdr:rowOff>74295</xdr:rowOff>
    </xdr:to>
    <xdr:cxnSp macro="">
      <xdr:nvCxnSpPr>
        <xdr:cNvPr id="390" name="直線コネクタ 389"/>
        <xdr:cNvCxnSpPr/>
      </xdr:nvCxnSpPr>
      <xdr:spPr>
        <a:xfrm flipV="1">
          <a:off x="13512800" y="6411913"/>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36</xdr:row>
      <xdr:rowOff>136631</xdr:rowOff>
    </xdr:from>
    <xdr:to>
      <xdr:col>68</xdr:col>
      <xdr:colOff>203200</xdr:colOff>
      <xdr:row>37</xdr:row>
      <xdr:rowOff>66781</xdr:rowOff>
    </xdr:to>
    <xdr:sp macro="" textlink="">
      <xdr:nvSpPr>
        <xdr:cNvPr id="391" name="フローチャート: 判断 390"/>
        <xdr:cNvSpPr/>
      </xdr:nvSpPr>
      <xdr:spPr>
        <a:xfrm>
          <a:off x="143510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35</xdr:row>
      <xdr:rowOff>76958</xdr:rowOff>
    </xdr:from>
    <xdr:ext cx="762000" cy="259045"/>
    <xdr:sp macro="" textlink="">
      <xdr:nvSpPr>
        <xdr:cNvPr id="392" name="テキスト ボックス 391"/>
        <xdr:cNvSpPr txBox="1"/>
      </xdr:nvSpPr>
      <xdr:spPr>
        <a:xfrm>
          <a:off x="14020800" y="6077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36</xdr:row>
      <xdr:rowOff>126577</xdr:rowOff>
    </xdr:from>
    <xdr:to>
      <xdr:col>64</xdr:col>
      <xdr:colOff>152400</xdr:colOff>
      <xdr:row>37</xdr:row>
      <xdr:rowOff>56727</xdr:rowOff>
    </xdr:to>
    <xdr:sp macro="" textlink="">
      <xdr:nvSpPr>
        <xdr:cNvPr id="393" name="フローチャート: 判断 392"/>
        <xdr:cNvSpPr/>
      </xdr:nvSpPr>
      <xdr:spPr>
        <a:xfrm>
          <a:off x="13462000" y="6298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35</xdr:row>
      <xdr:rowOff>66904</xdr:rowOff>
    </xdr:from>
    <xdr:ext cx="762000" cy="259045"/>
    <xdr:sp macro="" textlink="">
      <xdr:nvSpPr>
        <xdr:cNvPr id="394" name="テキスト ボックス 393"/>
        <xdr:cNvSpPr txBox="1"/>
      </xdr:nvSpPr>
      <xdr:spPr>
        <a:xfrm>
          <a:off x="13131800" y="6067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37</xdr:row>
      <xdr:rowOff>11430</xdr:rowOff>
    </xdr:from>
    <xdr:to>
      <xdr:col>81</xdr:col>
      <xdr:colOff>95250</xdr:colOff>
      <xdr:row>37</xdr:row>
      <xdr:rowOff>113030</xdr:rowOff>
    </xdr:to>
    <xdr:sp macro="" textlink="">
      <xdr:nvSpPr>
        <xdr:cNvPr id="400" name="楕円 399"/>
        <xdr:cNvSpPr/>
      </xdr:nvSpPr>
      <xdr:spPr>
        <a:xfrm>
          <a:off x="169672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36</xdr:row>
      <xdr:rowOff>154957</xdr:rowOff>
    </xdr:from>
    <xdr:ext cx="762000" cy="259045"/>
    <xdr:sp macro="" textlink="">
      <xdr:nvSpPr>
        <xdr:cNvPr id="401" name="公債費負担の状況該当値テキスト"/>
        <xdr:cNvSpPr txBox="1"/>
      </xdr:nvSpPr>
      <xdr:spPr>
        <a:xfrm>
          <a:off x="17106900" y="632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37</xdr:row>
      <xdr:rowOff>7408</xdr:rowOff>
    </xdr:from>
    <xdr:to>
      <xdr:col>77</xdr:col>
      <xdr:colOff>95250</xdr:colOff>
      <xdr:row>37</xdr:row>
      <xdr:rowOff>109008</xdr:rowOff>
    </xdr:to>
    <xdr:sp macro="" textlink="">
      <xdr:nvSpPr>
        <xdr:cNvPr id="402" name="楕円 401"/>
        <xdr:cNvSpPr/>
      </xdr:nvSpPr>
      <xdr:spPr>
        <a:xfrm>
          <a:off x="16129000" y="6351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93785</xdr:rowOff>
    </xdr:from>
    <xdr:ext cx="736600" cy="259045"/>
    <xdr:sp macro="" textlink="">
      <xdr:nvSpPr>
        <xdr:cNvPr id="403" name="テキスト ボックス 402"/>
        <xdr:cNvSpPr txBox="1"/>
      </xdr:nvSpPr>
      <xdr:spPr>
        <a:xfrm>
          <a:off x="15798800" y="64374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37</xdr:row>
      <xdr:rowOff>15452</xdr:rowOff>
    </xdr:from>
    <xdr:to>
      <xdr:col>73</xdr:col>
      <xdr:colOff>44450</xdr:colOff>
      <xdr:row>37</xdr:row>
      <xdr:rowOff>117052</xdr:rowOff>
    </xdr:to>
    <xdr:sp macro="" textlink="">
      <xdr:nvSpPr>
        <xdr:cNvPr id="404" name="楕円 403"/>
        <xdr:cNvSpPr/>
      </xdr:nvSpPr>
      <xdr:spPr>
        <a:xfrm>
          <a:off x="15240000" y="6359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101829</xdr:rowOff>
    </xdr:from>
    <xdr:ext cx="762000" cy="259045"/>
    <xdr:sp macro="" textlink="">
      <xdr:nvSpPr>
        <xdr:cNvPr id="405" name="テキスト ボックス 404"/>
        <xdr:cNvSpPr txBox="1"/>
      </xdr:nvSpPr>
      <xdr:spPr>
        <a:xfrm>
          <a:off x="14909800" y="6445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37</xdr:row>
      <xdr:rowOff>17463</xdr:rowOff>
    </xdr:from>
    <xdr:to>
      <xdr:col>68</xdr:col>
      <xdr:colOff>203200</xdr:colOff>
      <xdr:row>37</xdr:row>
      <xdr:rowOff>119063</xdr:rowOff>
    </xdr:to>
    <xdr:sp macro="" textlink="">
      <xdr:nvSpPr>
        <xdr:cNvPr id="406" name="楕円 405"/>
        <xdr:cNvSpPr/>
      </xdr:nvSpPr>
      <xdr:spPr>
        <a:xfrm>
          <a:off x="14351000" y="6361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103840</xdr:rowOff>
    </xdr:from>
    <xdr:ext cx="762000" cy="259045"/>
    <xdr:sp macro="" textlink="">
      <xdr:nvSpPr>
        <xdr:cNvPr id="407" name="テキスト ボックス 406"/>
        <xdr:cNvSpPr txBox="1"/>
      </xdr:nvSpPr>
      <xdr:spPr>
        <a:xfrm>
          <a:off x="14020800" y="6447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37</xdr:row>
      <xdr:rowOff>23495</xdr:rowOff>
    </xdr:from>
    <xdr:to>
      <xdr:col>64</xdr:col>
      <xdr:colOff>152400</xdr:colOff>
      <xdr:row>37</xdr:row>
      <xdr:rowOff>125095</xdr:rowOff>
    </xdr:to>
    <xdr:sp macro="" textlink="">
      <xdr:nvSpPr>
        <xdr:cNvPr id="408" name="楕円 407"/>
        <xdr:cNvSpPr/>
      </xdr:nvSpPr>
      <xdr:spPr>
        <a:xfrm>
          <a:off x="13462000" y="6367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109872</xdr:rowOff>
    </xdr:from>
    <xdr:ext cx="762000" cy="259045"/>
    <xdr:sp macro="" textlink="">
      <xdr:nvSpPr>
        <xdr:cNvPr id="409" name="テキスト ボックス 408"/>
        <xdr:cNvSpPr txBox="1"/>
      </xdr:nvSpPr>
      <xdr:spPr>
        <a:xfrm>
          <a:off x="13131800" y="6453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前年度に引き続き、将来負担比率は算定されておらず、類似団体平均を</a:t>
          </a:r>
          <a:r>
            <a:rPr kumimoji="1" lang="en-US" altLang="ja-JP" sz="1200">
              <a:latin typeface="ＭＳ Ｐゴシック" panose="020B0600070205080204" pitchFamily="50" charset="-128"/>
              <a:ea typeface="ＭＳ Ｐゴシック" panose="020B0600070205080204" pitchFamily="50" charset="-128"/>
            </a:rPr>
            <a:t>10.5</a:t>
          </a:r>
          <a:r>
            <a:rPr kumimoji="1" lang="ja-JP" altLang="en-US" sz="1200">
              <a:latin typeface="ＭＳ Ｐゴシック" panose="020B0600070205080204" pitchFamily="50" charset="-128"/>
              <a:ea typeface="ＭＳ Ｐゴシック" panose="020B0600070205080204" pitchFamily="50" charset="-128"/>
            </a:rPr>
            <a:t>ポイント下回る結果となった。</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充当可能財源等については、前年度と比較し減少したものの、それを上回る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起債残高の減少（償還額＞借入額）、債務負担行為に基づく支出予定額の減少や組合等負担等見込額の減少により、将来負担比率は算定されなかった。</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今後、事業内容を更に厳選すること、また、新たな地方債の発行については交付税措置の有利なものに限り活用することなどで後年度負担の軽減を図るための財政健全化に努める。</a:t>
          </a:r>
        </a:p>
        <a:p>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6" name="直線コネクタ 42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7" name="テキスト ボックス 42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8" name="直線コネクタ 42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9" name="テキスト ボックス 42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0" name="直線コネクタ 42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1" name="テキスト ボックス 43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2" name="直線コネクタ 43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3" name="テキスト ボックス 43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4" name="直線コネクタ 43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5" name="テキスト ボックス 43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88265</xdr:rowOff>
    </xdr:to>
    <xdr:cxnSp macro="">
      <xdr:nvCxnSpPr>
        <xdr:cNvPr id="438" name="直線コネクタ 437"/>
        <xdr:cNvCxnSpPr/>
      </xdr:nvCxnSpPr>
      <xdr:spPr>
        <a:xfrm flipV="1">
          <a:off x="17018000" y="2370667"/>
          <a:ext cx="0" cy="16609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60342</xdr:rowOff>
    </xdr:from>
    <xdr:ext cx="762000" cy="259045"/>
    <xdr:sp macro="" textlink="">
      <xdr:nvSpPr>
        <xdr:cNvPr id="439" name="将来負担の状況最小値テキスト"/>
        <xdr:cNvSpPr txBox="1"/>
      </xdr:nvSpPr>
      <xdr:spPr>
        <a:xfrm>
          <a:off x="17106900" y="4003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88265</xdr:rowOff>
    </xdr:from>
    <xdr:to>
      <xdr:col>81</xdr:col>
      <xdr:colOff>133350</xdr:colOff>
      <xdr:row>23</xdr:row>
      <xdr:rowOff>88265</xdr:rowOff>
    </xdr:to>
    <xdr:cxnSp macro="">
      <xdr:nvCxnSpPr>
        <xdr:cNvPr id="440" name="直線コネクタ 439"/>
        <xdr:cNvCxnSpPr/>
      </xdr:nvCxnSpPr>
      <xdr:spPr>
        <a:xfrm>
          <a:off x="16929100" y="4031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1"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2" name="直線コネクタ 441"/>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152400</xdr:colOff>
      <xdr:row>15</xdr:row>
      <xdr:rowOff>9384</xdr:rowOff>
    </xdr:from>
    <xdr:to>
      <xdr:col>72</xdr:col>
      <xdr:colOff>203200</xdr:colOff>
      <xdr:row>15</xdr:row>
      <xdr:rowOff>166229</xdr:rowOff>
    </xdr:to>
    <xdr:cxnSp macro="">
      <xdr:nvCxnSpPr>
        <xdr:cNvPr id="443" name="直線コネクタ 442"/>
        <xdr:cNvCxnSpPr/>
      </xdr:nvCxnSpPr>
      <xdr:spPr>
        <a:xfrm flipV="1">
          <a:off x="14401800" y="2581134"/>
          <a:ext cx="889000" cy="156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32402</xdr:rowOff>
    </xdr:from>
    <xdr:ext cx="762000" cy="259045"/>
    <xdr:sp macro="" textlink="">
      <xdr:nvSpPr>
        <xdr:cNvPr id="444" name="将来負担の状況平均値テキスト"/>
        <xdr:cNvSpPr txBox="1"/>
      </xdr:nvSpPr>
      <xdr:spPr>
        <a:xfrm>
          <a:off x="17106900" y="24327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60325</xdr:rowOff>
    </xdr:from>
    <xdr:to>
      <xdr:col>81</xdr:col>
      <xdr:colOff>95250</xdr:colOff>
      <xdr:row>14</xdr:row>
      <xdr:rowOff>161925</xdr:rowOff>
    </xdr:to>
    <xdr:sp macro="" textlink="">
      <xdr:nvSpPr>
        <xdr:cNvPr id="445" name="フローチャート: 判断 444"/>
        <xdr:cNvSpPr/>
      </xdr:nvSpPr>
      <xdr:spPr>
        <a:xfrm>
          <a:off x="16967200" y="2460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101600</xdr:colOff>
      <xdr:row>15</xdr:row>
      <xdr:rowOff>166229</xdr:rowOff>
    </xdr:from>
    <xdr:to>
      <xdr:col>68</xdr:col>
      <xdr:colOff>152400</xdr:colOff>
      <xdr:row>16</xdr:row>
      <xdr:rowOff>150283</xdr:rowOff>
    </xdr:to>
    <xdr:cxnSp macro="">
      <xdr:nvCxnSpPr>
        <xdr:cNvPr id="446" name="直線コネクタ 445"/>
        <xdr:cNvCxnSpPr/>
      </xdr:nvCxnSpPr>
      <xdr:spPr>
        <a:xfrm flipV="1">
          <a:off x="13512800" y="2737979"/>
          <a:ext cx="889000" cy="155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56303</xdr:rowOff>
    </xdr:from>
    <xdr:to>
      <xdr:col>77</xdr:col>
      <xdr:colOff>95250</xdr:colOff>
      <xdr:row>14</xdr:row>
      <xdr:rowOff>157903</xdr:rowOff>
    </xdr:to>
    <xdr:sp macro="" textlink="">
      <xdr:nvSpPr>
        <xdr:cNvPr id="447" name="フローチャート: 判断 446"/>
        <xdr:cNvSpPr/>
      </xdr:nvSpPr>
      <xdr:spPr>
        <a:xfrm>
          <a:off x="16129000" y="2456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168080</xdr:rowOff>
    </xdr:from>
    <xdr:ext cx="736600" cy="259045"/>
    <xdr:sp macro="" textlink="">
      <xdr:nvSpPr>
        <xdr:cNvPr id="448" name="テキスト ボックス 447"/>
        <xdr:cNvSpPr txBox="1"/>
      </xdr:nvSpPr>
      <xdr:spPr>
        <a:xfrm>
          <a:off x="15798800" y="22254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130034</xdr:rowOff>
    </xdr:from>
    <xdr:to>
      <xdr:col>73</xdr:col>
      <xdr:colOff>44450</xdr:colOff>
      <xdr:row>15</xdr:row>
      <xdr:rowOff>60184</xdr:rowOff>
    </xdr:to>
    <xdr:sp macro="" textlink="">
      <xdr:nvSpPr>
        <xdr:cNvPr id="449" name="フローチャート: 判断 448"/>
        <xdr:cNvSpPr/>
      </xdr:nvSpPr>
      <xdr:spPr>
        <a:xfrm>
          <a:off x="15240000" y="2530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70361</xdr:rowOff>
    </xdr:from>
    <xdr:ext cx="762000" cy="259045"/>
    <xdr:sp macro="" textlink="">
      <xdr:nvSpPr>
        <xdr:cNvPr id="450" name="テキスト ボックス 449"/>
        <xdr:cNvSpPr txBox="1"/>
      </xdr:nvSpPr>
      <xdr:spPr>
        <a:xfrm>
          <a:off x="14909800" y="2299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85937</xdr:rowOff>
    </xdr:from>
    <xdr:to>
      <xdr:col>68</xdr:col>
      <xdr:colOff>203200</xdr:colOff>
      <xdr:row>16</xdr:row>
      <xdr:rowOff>16087</xdr:rowOff>
    </xdr:to>
    <xdr:sp macro="" textlink="">
      <xdr:nvSpPr>
        <xdr:cNvPr id="451" name="フローチャート: 判断 450"/>
        <xdr:cNvSpPr/>
      </xdr:nvSpPr>
      <xdr:spPr>
        <a:xfrm>
          <a:off x="14351000" y="2657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14</xdr:row>
      <xdr:rowOff>26264</xdr:rowOff>
    </xdr:from>
    <xdr:ext cx="762000" cy="259045"/>
    <xdr:sp macro="" textlink="">
      <xdr:nvSpPr>
        <xdr:cNvPr id="452" name="テキスト ボックス 451"/>
        <xdr:cNvSpPr txBox="1"/>
      </xdr:nvSpPr>
      <xdr:spPr>
        <a:xfrm>
          <a:off x="14020800" y="2426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113947</xdr:rowOff>
    </xdr:from>
    <xdr:to>
      <xdr:col>64</xdr:col>
      <xdr:colOff>152400</xdr:colOff>
      <xdr:row>15</xdr:row>
      <xdr:rowOff>44097</xdr:rowOff>
    </xdr:to>
    <xdr:sp macro="" textlink="">
      <xdr:nvSpPr>
        <xdr:cNvPr id="453" name="フローチャート: 判断 452"/>
        <xdr:cNvSpPr/>
      </xdr:nvSpPr>
      <xdr:spPr>
        <a:xfrm>
          <a:off x="13462000" y="2514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54274</xdr:rowOff>
    </xdr:from>
    <xdr:ext cx="762000" cy="259045"/>
    <xdr:sp macro="" textlink="">
      <xdr:nvSpPr>
        <xdr:cNvPr id="454" name="テキスト ボックス 453"/>
        <xdr:cNvSpPr txBox="1"/>
      </xdr:nvSpPr>
      <xdr:spPr>
        <a:xfrm>
          <a:off x="13131800" y="2283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130034</xdr:rowOff>
    </xdr:from>
    <xdr:to>
      <xdr:col>73</xdr:col>
      <xdr:colOff>44450</xdr:colOff>
      <xdr:row>15</xdr:row>
      <xdr:rowOff>60184</xdr:rowOff>
    </xdr:to>
    <xdr:sp macro="" textlink="">
      <xdr:nvSpPr>
        <xdr:cNvPr id="460" name="楕円 459"/>
        <xdr:cNvSpPr/>
      </xdr:nvSpPr>
      <xdr:spPr>
        <a:xfrm>
          <a:off x="15240000" y="2530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15</xdr:row>
      <xdr:rowOff>44961</xdr:rowOff>
    </xdr:from>
    <xdr:ext cx="762000" cy="259045"/>
    <xdr:sp macro="" textlink="">
      <xdr:nvSpPr>
        <xdr:cNvPr id="461" name="テキスト ボックス 460"/>
        <xdr:cNvSpPr txBox="1"/>
      </xdr:nvSpPr>
      <xdr:spPr>
        <a:xfrm>
          <a:off x="14909800" y="2616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115429</xdr:rowOff>
    </xdr:from>
    <xdr:to>
      <xdr:col>68</xdr:col>
      <xdr:colOff>203200</xdr:colOff>
      <xdr:row>16</xdr:row>
      <xdr:rowOff>45579</xdr:rowOff>
    </xdr:to>
    <xdr:sp macro="" textlink="">
      <xdr:nvSpPr>
        <xdr:cNvPr id="462" name="楕円 461"/>
        <xdr:cNvSpPr/>
      </xdr:nvSpPr>
      <xdr:spPr>
        <a:xfrm>
          <a:off x="14351000" y="2687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30356</xdr:rowOff>
    </xdr:from>
    <xdr:ext cx="762000" cy="259045"/>
    <xdr:sp macro="" textlink="">
      <xdr:nvSpPr>
        <xdr:cNvPr id="463" name="テキスト ボックス 462"/>
        <xdr:cNvSpPr txBox="1"/>
      </xdr:nvSpPr>
      <xdr:spPr>
        <a:xfrm>
          <a:off x="14020800" y="2773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99483</xdr:rowOff>
    </xdr:from>
    <xdr:to>
      <xdr:col>64</xdr:col>
      <xdr:colOff>152400</xdr:colOff>
      <xdr:row>17</xdr:row>
      <xdr:rowOff>29633</xdr:rowOff>
    </xdr:to>
    <xdr:sp macro="" textlink="">
      <xdr:nvSpPr>
        <xdr:cNvPr id="464" name="楕円 463"/>
        <xdr:cNvSpPr/>
      </xdr:nvSpPr>
      <xdr:spPr>
        <a:xfrm>
          <a:off x="13462000" y="284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17</xdr:row>
      <xdr:rowOff>14410</xdr:rowOff>
    </xdr:from>
    <xdr:ext cx="762000" cy="259045"/>
    <xdr:sp macro="" textlink="">
      <xdr:nvSpPr>
        <xdr:cNvPr id="465" name="テキスト ボックス 464"/>
        <xdr:cNvSpPr txBox="1"/>
      </xdr:nvSpPr>
      <xdr:spPr>
        <a:xfrm>
          <a:off x="13131800" y="2929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福島県相馬市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32,261
31,994
197.79
20,635,647
20,002,411
578,977
10,392,898
14,833,283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福島県人事委員会勧告に伴う給料表の増額改定や、会計年度任用職員の勤勉手当支給開始に伴い支出額は増加したものの、それを上回る地方税・地方特例交付金・地方交付税などの経常一般財源の増加により、前年度から</a:t>
          </a:r>
          <a:r>
            <a:rPr kumimoji="1" lang="en-US" altLang="ja-JP" sz="1200">
              <a:latin typeface="ＭＳ Ｐゴシック" panose="020B0600070205080204" pitchFamily="50" charset="-128"/>
              <a:ea typeface="ＭＳ Ｐゴシック" panose="020B0600070205080204" pitchFamily="50" charset="-128"/>
            </a:rPr>
            <a:t>0.4</a:t>
          </a:r>
          <a:r>
            <a:rPr kumimoji="1" lang="ja-JP" altLang="en-US" sz="1200">
              <a:latin typeface="ＭＳ Ｐゴシック" panose="020B0600070205080204" pitchFamily="50" charset="-128"/>
              <a:ea typeface="ＭＳ Ｐゴシック" panose="020B0600070205080204" pitchFamily="50" charset="-128"/>
            </a:rPr>
            <a:t>ポイント減少し、類似団体平均を</a:t>
          </a:r>
          <a:r>
            <a:rPr kumimoji="1" lang="en-US" altLang="ja-JP" sz="1200">
              <a:latin typeface="ＭＳ Ｐゴシック" panose="020B0600070205080204" pitchFamily="50" charset="-128"/>
              <a:ea typeface="ＭＳ Ｐゴシック" panose="020B0600070205080204" pitchFamily="50" charset="-128"/>
            </a:rPr>
            <a:t>1.1</a:t>
          </a:r>
          <a:r>
            <a:rPr kumimoji="1" lang="ja-JP" altLang="en-US" sz="1200">
              <a:latin typeface="ＭＳ Ｐゴシック" panose="020B0600070205080204" pitchFamily="50" charset="-128"/>
              <a:ea typeface="ＭＳ Ｐゴシック" panose="020B0600070205080204" pitchFamily="50" charset="-128"/>
            </a:rPr>
            <a:t>ポイント下回る結果となった。</a:t>
          </a:r>
        </a:p>
        <a:p>
          <a:r>
            <a:rPr kumimoji="1" lang="ja-JP" altLang="en-US" sz="1200">
              <a:latin typeface="ＭＳ Ｐゴシック" panose="020B0600070205080204" pitchFamily="50" charset="-128"/>
              <a:ea typeface="ＭＳ Ｐゴシック" panose="020B0600070205080204" pitchFamily="50" charset="-128"/>
            </a:rPr>
            <a:t>　今後も人員配置の見直しや定員管理・給与の適正化を図り、人件費の抑制に努めていく。</a:t>
          </a: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159004</xdr:rowOff>
    </xdr:from>
    <xdr:to>
      <xdr:col>24</xdr:col>
      <xdr:colOff>25400</xdr:colOff>
      <xdr:row>41</xdr:row>
      <xdr:rowOff>110998</xdr:rowOff>
    </xdr:to>
    <xdr:cxnSp macro="">
      <xdr:nvCxnSpPr>
        <xdr:cNvPr id="59" name="直線コネクタ 58"/>
        <xdr:cNvCxnSpPr/>
      </xdr:nvCxnSpPr>
      <xdr:spPr>
        <a:xfrm flipV="1">
          <a:off x="4826000" y="5988304"/>
          <a:ext cx="0" cy="11521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83075</xdr:rowOff>
    </xdr:from>
    <xdr:ext cx="762000" cy="259045"/>
    <xdr:sp macro="" textlink="">
      <xdr:nvSpPr>
        <xdr:cNvPr id="60" name="人件費最小値テキスト"/>
        <xdr:cNvSpPr txBox="1"/>
      </xdr:nvSpPr>
      <xdr:spPr>
        <a:xfrm>
          <a:off x="4914900" y="7112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110998</xdr:rowOff>
    </xdr:from>
    <xdr:to>
      <xdr:col>24</xdr:col>
      <xdr:colOff>114300</xdr:colOff>
      <xdr:row>41</xdr:row>
      <xdr:rowOff>110998</xdr:rowOff>
    </xdr:to>
    <xdr:cxnSp macro="">
      <xdr:nvCxnSpPr>
        <xdr:cNvPr id="61" name="直線コネクタ 60"/>
        <xdr:cNvCxnSpPr/>
      </xdr:nvCxnSpPr>
      <xdr:spPr>
        <a:xfrm>
          <a:off x="4737100" y="7140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73931</xdr:rowOff>
    </xdr:from>
    <xdr:ext cx="762000" cy="259045"/>
    <xdr:sp macro="" textlink="">
      <xdr:nvSpPr>
        <xdr:cNvPr id="62"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159004</xdr:rowOff>
    </xdr:from>
    <xdr:to>
      <xdr:col>24</xdr:col>
      <xdr:colOff>114300</xdr:colOff>
      <xdr:row>34</xdr:row>
      <xdr:rowOff>159004</xdr:rowOff>
    </xdr:to>
    <xdr:cxnSp macro="">
      <xdr:nvCxnSpPr>
        <xdr:cNvPr id="63" name="直線コネクタ 62"/>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74422</xdr:rowOff>
    </xdr:from>
    <xdr:to>
      <xdr:col>24</xdr:col>
      <xdr:colOff>25400</xdr:colOff>
      <xdr:row>37</xdr:row>
      <xdr:rowOff>92710</xdr:rowOff>
    </xdr:to>
    <xdr:cxnSp macro="">
      <xdr:nvCxnSpPr>
        <xdr:cNvPr id="64" name="直線コネクタ 63"/>
        <xdr:cNvCxnSpPr/>
      </xdr:nvCxnSpPr>
      <xdr:spPr>
        <a:xfrm flipV="1">
          <a:off x="3987800" y="641807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45991</xdr:rowOff>
    </xdr:from>
    <xdr:ext cx="762000" cy="259045"/>
    <xdr:sp macro="" textlink="">
      <xdr:nvSpPr>
        <xdr:cNvPr id="65" name="人件費平均値テキスト"/>
        <xdr:cNvSpPr txBox="1"/>
      </xdr:nvSpPr>
      <xdr:spPr>
        <a:xfrm>
          <a:off x="4914900" y="63896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73914</xdr:rowOff>
    </xdr:from>
    <xdr:to>
      <xdr:col>24</xdr:col>
      <xdr:colOff>76200</xdr:colOff>
      <xdr:row>38</xdr:row>
      <xdr:rowOff>4064</xdr:rowOff>
    </xdr:to>
    <xdr:sp macro="" textlink="">
      <xdr:nvSpPr>
        <xdr:cNvPr id="66" name="フローチャート: 判断 65"/>
        <xdr:cNvSpPr/>
      </xdr:nvSpPr>
      <xdr:spPr>
        <a:xfrm>
          <a:off x="47752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92710</xdr:rowOff>
    </xdr:from>
    <xdr:to>
      <xdr:col>19</xdr:col>
      <xdr:colOff>187325</xdr:colOff>
      <xdr:row>37</xdr:row>
      <xdr:rowOff>165862</xdr:rowOff>
    </xdr:to>
    <xdr:cxnSp macro="">
      <xdr:nvCxnSpPr>
        <xdr:cNvPr id="67" name="直線コネクタ 66"/>
        <xdr:cNvCxnSpPr/>
      </xdr:nvCxnSpPr>
      <xdr:spPr>
        <a:xfrm flipV="1">
          <a:off x="3098800" y="6436360"/>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28194</xdr:rowOff>
    </xdr:from>
    <xdr:to>
      <xdr:col>20</xdr:col>
      <xdr:colOff>38100</xdr:colOff>
      <xdr:row>37</xdr:row>
      <xdr:rowOff>129794</xdr:rowOff>
    </xdr:to>
    <xdr:sp macro="" textlink="">
      <xdr:nvSpPr>
        <xdr:cNvPr id="68" name="フローチャート: 判断 67"/>
        <xdr:cNvSpPr/>
      </xdr:nvSpPr>
      <xdr:spPr>
        <a:xfrm>
          <a:off x="39370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139971</xdr:rowOff>
    </xdr:from>
    <xdr:ext cx="736600" cy="259045"/>
    <xdr:sp macro="" textlink="">
      <xdr:nvSpPr>
        <xdr:cNvPr id="69" name="テキスト ボックス 68"/>
        <xdr:cNvSpPr txBox="1"/>
      </xdr:nvSpPr>
      <xdr:spPr>
        <a:xfrm>
          <a:off x="3606800" y="6140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37846</xdr:rowOff>
    </xdr:from>
    <xdr:to>
      <xdr:col>15</xdr:col>
      <xdr:colOff>98425</xdr:colOff>
      <xdr:row>37</xdr:row>
      <xdr:rowOff>165862</xdr:rowOff>
    </xdr:to>
    <xdr:cxnSp macro="">
      <xdr:nvCxnSpPr>
        <xdr:cNvPr id="70" name="直線コネクタ 69"/>
        <xdr:cNvCxnSpPr/>
      </xdr:nvCxnSpPr>
      <xdr:spPr>
        <a:xfrm>
          <a:off x="2209800" y="6381496"/>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19050</xdr:rowOff>
    </xdr:from>
    <xdr:to>
      <xdr:col>15</xdr:col>
      <xdr:colOff>149225</xdr:colOff>
      <xdr:row>37</xdr:row>
      <xdr:rowOff>120650</xdr:rowOff>
    </xdr:to>
    <xdr:sp macro="" textlink="">
      <xdr:nvSpPr>
        <xdr:cNvPr id="71" name="フローチャート: 判断 70"/>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130827</xdr:rowOff>
    </xdr:from>
    <xdr:ext cx="762000" cy="259045"/>
    <xdr:sp macro="" textlink="">
      <xdr:nvSpPr>
        <xdr:cNvPr id="72" name="テキスト ボックス 71"/>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37846</xdr:rowOff>
    </xdr:from>
    <xdr:to>
      <xdr:col>11</xdr:col>
      <xdr:colOff>9525</xdr:colOff>
      <xdr:row>38</xdr:row>
      <xdr:rowOff>8128</xdr:rowOff>
    </xdr:to>
    <xdr:cxnSp macro="">
      <xdr:nvCxnSpPr>
        <xdr:cNvPr id="73" name="直線コネクタ 72"/>
        <xdr:cNvCxnSpPr/>
      </xdr:nvCxnSpPr>
      <xdr:spPr>
        <a:xfrm flipV="1">
          <a:off x="1320800" y="6381496"/>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163068</xdr:rowOff>
    </xdr:from>
    <xdr:to>
      <xdr:col>11</xdr:col>
      <xdr:colOff>60325</xdr:colOff>
      <xdr:row>37</xdr:row>
      <xdr:rowOff>93218</xdr:rowOff>
    </xdr:to>
    <xdr:sp macro="" textlink="">
      <xdr:nvSpPr>
        <xdr:cNvPr id="74" name="フローチャート: 判断 73"/>
        <xdr:cNvSpPr/>
      </xdr:nvSpPr>
      <xdr:spPr>
        <a:xfrm>
          <a:off x="2159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77995</xdr:rowOff>
    </xdr:from>
    <xdr:ext cx="762000" cy="259045"/>
    <xdr:sp macro="" textlink="">
      <xdr:nvSpPr>
        <xdr:cNvPr id="75" name="テキスト ボックス 74"/>
        <xdr:cNvSpPr txBox="1"/>
      </xdr:nvSpPr>
      <xdr:spPr>
        <a:xfrm>
          <a:off x="1828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5334</xdr:rowOff>
    </xdr:from>
    <xdr:to>
      <xdr:col>6</xdr:col>
      <xdr:colOff>171450</xdr:colOff>
      <xdr:row>37</xdr:row>
      <xdr:rowOff>106934</xdr:rowOff>
    </xdr:to>
    <xdr:sp macro="" textlink="">
      <xdr:nvSpPr>
        <xdr:cNvPr id="76" name="フローチャート: 判断 75"/>
        <xdr:cNvSpPr/>
      </xdr:nvSpPr>
      <xdr:spPr>
        <a:xfrm>
          <a:off x="1270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117111</xdr:rowOff>
    </xdr:from>
    <xdr:ext cx="762000" cy="259045"/>
    <xdr:sp macro="" textlink="">
      <xdr:nvSpPr>
        <xdr:cNvPr id="77" name="テキスト ボックス 76"/>
        <xdr:cNvSpPr txBox="1"/>
      </xdr:nvSpPr>
      <xdr:spPr>
        <a:xfrm>
          <a:off x="939800" y="6117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23622</xdr:rowOff>
    </xdr:from>
    <xdr:to>
      <xdr:col>24</xdr:col>
      <xdr:colOff>76200</xdr:colOff>
      <xdr:row>37</xdr:row>
      <xdr:rowOff>125222</xdr:rowOff>
    </xdr:to>
    <xdr:sp macro="" textlink="">
      <xdr:nvSpPr>
        <xdr:cNvPr id="83" name="楕円 82"/>
        <xdr:cNvSpPr/>
      </xdr:nvSpPr>
      <xdr:spPr>
        <a:xfrm>
          <a:off x="47752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40149</xdr:rowOff>
    </xdr:from>
    <xdr:ext cx="762000" cy="259045"/>
    <xdr:sp macro="" textlink="">
      <xdr:nvSpPr>
        <xdr:cNvPr id="84" name="人件費該当値テキスト"/>
        <xdr:cNvSpPr txBox="1"/>
      </xdr:nvSpPr>
      <xdr:spPr>
        <a:xfrm>
          <a:off x="4914900" y="6212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41910</xdr:rowOff>
    </xdr:from>
    <xdr:to>
      <xdr:col>20</xdr:col>
      <xdr:colOff>38100</xdr:colOff>
      <xdr:row>37</xdr:row>
      <xdr:rowOff>143510</xdr:rowOff>
    </xdr:to>
    <xdr:sp macro="" textlink="">
      <xdr:nvSpPr>
        <xdr:cNvPr id="85" name="楕円 84"/>
        <xdr:cNvSpPr/>
      </xdr:nvSpPr>
      <xdr:spPr>
        <a:xfrm>
          <a:off x="3937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128287</xdr:rowOff>
    </xdr:from>
    <xdr:ext cx="736600" cy="259045"/>
    <xdr:sp macro="" textlink="">
      <xdr:nvSpPr>
        <xdr:cNvPr id="86" name="テキスト ボックス 85"/>
        <xdr:cNvSpPr txBox="1"/>
      </xdr:nvSpPr>
      <xdr:spPr>
        <a:xfrm>
          <a:off x="3606800" y="6471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115062</xdr:rowOff>
    </xdr:from>
    <xdr:to>
      <xdr:col>15</xdr:col>
      <xdr:colOff>149225</xdr:colOff>
      <xdr:row>38</xdr:row>
      <xdr:rowOff>45212</xdr:rowOff>
    </xdr:to>
    <xdr:sp macro="" textlink="">
      <xdr:nvSpPr>
        <xdr:cNvPr id="87" name="楕円 86"/>
        <xdr:cNvSpPr/>
      </xdr:nvSpPr>
      <xdr:spPr>
        <a:xfrm>
          <a:off x="3048000" y="6458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29989</xdr:rowOff>
    </xdr:from>
    <xdr:ext cx="762000" cy="259045"/>
    <xdr:sp macro="" textlink="">
      <xdr:nvSpPr>
        <xdr:cNvPr id="88" name="テキスト ボックス 87"/>
        <xdr:cNvSpPr txBox="1"/>
      </xdr:nvSpPr>
      <xdr:spPr>
        <a:xfrm>
          <a:off x="2717800" y="6545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158496</xdr:rowOff>
    </xdr:from>
    <xdr:to>
      <xdr:col>11</xdr:col>
      <xdr:colOff>60325</xdr:colOff>
      <xdr:row>37</xdr:row>
      <xdr:rowOff>88646</xdr:rowOff>
    </xdr:to>
    <xdr:sp macro="" textlink="">
      <xdr:nvSpPr>
        <xdr:cNvPr id="89" name="楕円 88"/>
        <xdr:cNvSpPr/>
      </xdr:nvSpPr>
      <xdr:spPr>
        <a:xfrm>
          <a:off x="2159000" y="63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98823</xdr:rowOff>
    </xdr:from>
    <xdr:ext cx="762000" cy="259045"/>
    <xdr:sp macro="" textlink="">
      <xdr:nvSpPr>
        <xdr:cNvPr id="90" name="テキスト ボックス 89"/>
        <xdr:cNvSpPr txBox="1"/>
      </xdr:nvSpPr>
      <xdr:spPr>
        <a:xfrm>
          <a:off x="1828800" y="609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128778</xdr:rowOff>
    </xdr:from>
    <xdr:to>
      <xdr:col>6</xdr:col>
      <xdr:colOff>171450</xdr:colOff>
      <xdr:row>38</xdr:row>
      <xdr:rowOff>58928</xdr:rowOff>
    </xdr:to>
    <xdr:sp macro="" textlink="">
      <xdr:nvSpPr>
        <xdr:cNvPr id="91" name="楕円 90"/>
        <xdr:cNvSpPr/>
      </xdr:nvSpPr>
      <xdr:spPr>
        <a:xfrm>
          <a:off x="1270000" y="647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43705</xdr:rowOff>
    </xdr:from>
    <xdr:ext cx="762000" cy="259045"/>
    <xdr:sp macro="" textlink="">
      <xdr:nvSpPr>
        <xdr:cNvPr id="92" name="テキスト ボックス 91"/>
        <xdr:cNvSpPr txBox="1"/>
      </xdr:nvSpPr>
      <xdr:spPr>
        <a:xfrm>
          <a:off x="939800" y="655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前年度から</a:t>
          </a:r>
          <a:r>
            <a:rPr kumimoji="1" lang="en-US" altLang="ja-JP" sz="1200">
              <a:latin typeface="ＭＳ Ｐゴシック" panose="020B0600070205080204" pitchFamily="50" charset="-128"/>
              <a:ea typeface="ＭＳ Ｐゴシック" panose="020B0600070205080204" pitchFamily="50" charset="-128"/>
            </a:rPr>
            <a:t>0.2</a:t>
          </a:r>
          <a:r>
            <a:rPr kumimoji="1" lang="ja-JP" altLang="en-US" sz="1200">
              <a:latin typeface="ＭＳ Ｐゴシック" panose="020B0600070205080204" pitchFamily="50" charset="-128"/>
              <a:ea typeface="ＭＳ Ｐゴシック" panose="020B0600070205080204" pitchFamily="50" charset="-128"/>
            </a:rPr>
            <a:t>ポイント減少し、類似団体平均を</a:t>
          </a:r>
          <a:r>
            <a:rPr kumimoji="1" lang="en-US" altLang="ja-JP" sz="1200">
              <a:latin typeface="ＭＳ Ｐゴシック" panose="020B0600070205080204" pitchFamily="50" charset="-128"/>
              <a:ea typeface="ＭＳ Ｐゴシック" panose="020B0600070205080204" pitchFamily="50" charset="-128"/>
            </a:rPr>
            <a:t>1.3</a:t>
          </a:r>
          <a:r>
            <a:rPr kumimoji="1" lang="ja-JP" altLang="en-US" sz="1200">
              <a:latin typeface="ＭＳ Ｐゴシック" panose="020B0600070205080204" pitchFamily="50" charset="-128"/>
              <a:ea typeface="ＭＳ Ｐゴシック" panose="020B0600070205080204" pitchFamily="50" charset="-128"/>
            </a:rPr>
            <a:t>ポイント下回る結果となった。</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要因は、昨今の物価高騰により支出額が増えているものの、それを上回る地方税・地方特例交付金・地方交付税などの経常一般財源の増加によるものである。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今後も外部評価委員会の評価及び</a:t>
          </a:r>
          <a:r>
            <a:rPr kumimoji="1" lang="en-US" altLang="ja-JP" sz="1200">
              <a:latin typeface="ＭＳ Ｐゴシック" panose="020B0600070205080204" pitchFamily="50" charset="-128"/>
              <a:ea typeface="ＭＳ Ｐゴシック" panose="020B0600070205080204" pitchFamily="50" charset="-128"/>
            </a:rPr>
            <a:t>PDCA</a:t>
          </a:r>
          <a:r>
            <a:rPr kumimoji="1" lang="ja-JP" altLang="en-US" sz="1200">
              <a:latin typeface="ＭＳ Ｐゴシック" panose="020B0600070205080204" pitchFamily="50" charset="-128"/>
              <a:ea typeface="ＭＳ Ｐゴシック" panose="020B0600070205080204" pitchFamily="50" charset="-128"/>
            </a:rPr>
            <a:t>サイクルによる検証により、既存施設も含め、維持管理経費のコスト削減に努めていく。</a:t>
          </a:r>
        </a:p>
      </xdr:txBody>
    </xdr:sp>
    <xdr:clientData/>
  </xdr:twoCellAnchor>
  <xdr:oneCellAnchor>
    <xdr:from>
      <xdr:col>62</xdr:col>
      <xdr:colOff>6350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161290</xdr:rowOff>
    </xdr:from>
    <xdr:to>
      <xdr:col>82</xdr:col>
      <xdr:colOff>107950</xdr:colOff>
      <xdr:row>20</xdr:row>
      <xdr:rowOff>157480</xdr:rowOff>
    </xdr:to>
    <xdr:cxnSp macro="">
      <xdr:nvCxnSpPr>
        <xdr:cNvPr id="120" name="直線コネクタ 119"/>
        <xdr:cNvCxnSpPr/>
      </xdr:nvCxnSpPr>
      <xdr:spPr>
        <a:xfrm flipV="1">
          <a:off x="16510000" y="239014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129557</xdr:rowOff>
    </xdr:from>
    <xdr:ext cx="762000" cy="259045"/>
    <xdr:sp macro="" textlink="">
      <xdr:nvSpPr>
        <xdr:cNvPr id="121" name="物件費最小値テキスト"/>
        <xdr:cNvSpPr txBox="1"/>
      </xdr:nvSpPr>
      <xdr:spPr>
        <a:xfrm>
          <a:off x="16598900" y="355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157480</xdr:rowOff>
    </xdr:from>
    <xdr:to>
      <xdr:col>82</xdr:col>
      <xdr:colOff>196850</xdr:colOff>
      <xdr:row>20</xdr:row>
      <xdr:rowOff>157480</xdr:rowOff>
    </xdr:to>
    <xdr:cxnSp macro="">
      <xdr:nvCxnSpPr>
        <xdr:cNvPr id="122" name="直線コネクタ 121"/>
        <xdr:cNvCxnSpPr/>
      </xdr:nvCxnSpPr>
      <xdr:spPr>
        <a:xfrm>
          <a:off x="16421100" y="3586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76217</xdr:rowOff>
    </xdr:from>
    <xdr:ext cx="762000" cy="259045"/>
    <xdr:sp macro="" textlink="">
      <xdr:nvSpPr>
        <xdr:cNvPr id="123" name="物件費最大値テキスト"/>
        <xdr:cNvSpPr txBox="1"/>
      </xdr:nvSpPr>
      <xdr:spPr>
        <a:xfrm>
          <a:off x="16598900" y="213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161290</xdr:rowOff>
    </xdr:from>
    <xdr:to>
      <xdr:col>82</xdr:col>
      <xdr:colOff>196850</xdr:colOff>
      <xdr:row>13</xdr:row>
      <xdr:rowOff>161290</xdr:rowOff>
    </xdr:to>
    <xdr:cxnSp macro="">
      <xdr:nvCxnSpPr>
        <xdr:cNvPr id="124" name="直線コネクタ 123"/>
        <xdr:cNvCxnSpPr/>
      </xdr:nvCxnSpPr>
      <xdr:spPr>
        <a:xfrm>
          <a:off x="16421100" y="2390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66040</xdr:rowOff>
    </xdr:from>
    <xdr:to>
      <xdr:col>82</xdr:col>
      <xdr:colOff>107950</xdr:colOff>
      <xdr:row>16</xdr:row>
      <xdr:rowOff>81280</xdr:rowOff>
    </xdr:to>
    <xdr:cxnSp macro="">
      <xdr:nvCxnSpPr>
        <xdr:cNvPr id="125" name="直線コネクタ 124"/>
        <xdr:cNvCxnSpPr/>
      </xdr:nvCxnSpPr>
      <xdr:spPr>
        <a:xfrm flipV="1">
          <a:off x="15671800" y="280924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86377</xdr:rowOff>
    </xdr:from>
    <xdr:ext cx="762000" cy="259045"/>
    <xdr:sp macro="" textlink="">
      <xdr:nvSpPr>
        <xdr:cNvPr id="126" name="物件費平均値テキスト"/>
        <xdr:cNvSpPr txBox="1"/>
      </xdr:nvSpPr>
      <xdr:spPr>
        <a:xfrm>
          <a:off x="16598900" y="282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114300</xdr:rowOff>
    </xdr:from>
    <xdr:to>
      <xdr:col>82</xdr:col>
      <xdr:colOff>158750</xdr:colOff>
      <xdr:row>17</xdr:row>
      <xdr:rowOff>44450</xdr:rowOff>
    </xdr:to>
    <xdr:sp macro="" textlink="">
      <xdr:nvSpPr>
        <xdr:cNvPr id="127" name="フローチャート: 判断 126"/>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81280</xdr:rowOff>
    </xdr:from>
    <xdr:to>
      <xdr:col>78</xdr:col>
      <xdr:colOff>69850</xdr:colOff>
      <xdr:row>16</xdr:row>
      <xdr:rowOff>104140</xdr:rowOff>
    </xdr:to>
    <xdr:cxnSp macro="">
      <xdr:nvCxnSpPr>
        <xdr:cNvPr id="128" name="直線コネクタ 127"/>
        <xdr:cNvCxnSpPr/>
      </xdr:nvCxnSpPr>
      <xdr:spPr>
        <a:xfrm flipV="1">
          <a:off x="14782800" y="28244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83820</xdr:rowOff>
    </xdr:from>
    <xdr:to>
      <xdr:col>78</xdr:col>
      <xdr:colOff>120650</xdr:colOff>
      <xdr:row>17</xdr:row>
      <xdr:rowOff>13970</xdr:rowOff>
    </xdr:to>
    <xdr:sp macro="" textlink="">
      <xdr:nvSpPr>
        <xdr:cNvPr id="129" name="フローチャート: 判断 128"/>
        <xdr:cNvSpPr/>
      </xdr:nvSpPr>
      <xdr:spPr>
        <a:xfrm>
          <a:off x="156210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170197</xdr:rowOff>
    </xdr:from>
    <xdr:ext cx="736600" cy="259045"/>
    <xdr:sp macro="" textlink="">
      <xdr:nvSpPr>
        <xdr:cNvPr id="130" name="テキスト ボックス 129"/>
        <xdr:cNvSpPr txBox="1"/>
      </xdr:nvSpPr>
      <xdr:spPr>
        <a:xfrm>
          <a:off x="15290800" y="291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73660</xdr:rowOff>
    </xdr:from>
    <xdr:to>
      <xdr:col>73</xdr:col>
      <xdr:colOff>180975</xdr:colOff>
      <xdr:row>16</xdr:row>
      <xdr:rowOff>104140</xdr:rowOff>
    </xdr:to>
    <xdr:cxnSp macro="">
      <xdr:nvCxnSpPr>
        <xdr:cNvPr id="131" name="直線コネクタ 130"/>
        <xdr:cNvCxnSpPr/>
      </xdr:nvCxnSpPr>
      <xdr:spPr>
        <a:xfrm>
          <a:off x="13893800" y="28168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60960</xdr:rowOff>
    </xdr:from>
    <xdr:to>
      <xdr:col>74</xdr:col>
      <xdr:colOff>31750</xdr:colOff>
      <xdr:row>16</xdr:row>
      <xdr:rowOff>162560</xdr:rowOff>
    </xdr:to>
    <xdr:sp macro="" textlink="">
      <xdr:nvSpPr>
        <xdr:cNvPr id="132" name="フローチャート: 判断 131"/>
        <xdr:cNvSpPr/>
      </xdr:nvSpPr>
      <xdr:spPr>
        <a:xfrm>
          <a:off x="147320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147337</xdr:rowOff>
    </xdr:from>
    <xdr:ext cx="762000" cy="259045"/>
    <xdr:sp macro="" textlink="">
      <xdr:nvSpPr>
        <xdr:cNvPr id="133" name="テキスト ボックス 132"/>
        <xdr:cNvSpPr txBox="1"/>
      </xdr:nvSpPr>
      <xdr:spPr>
        <a:xfrm>
          <a:off x="14401800" y="289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73660</xdr:rowOff>
    </xdr:from>
    <xdr:to>
      <xdr:col>69</xdr:col>
      <xdr:colOff>92075</xdr:colOff>
      <xdr:row>16</xdr:row>
      <xdr:rowOff>149860</xdr:rowOff>
    </xdr:to>
    <xdr:cxnSp macro="">
      <xdr:nvCxnSpPr>
        <xdr:cNvPr id="134" name="直線コネクタ 133"/>
        <xdr:cNvCxnSpPr/>
      </xdr:nvCxnSpPr>
      <xdr:spPr>
        <a:xfrm flipV="1">
          <a:off x="13004800" y="281686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148590</xdr:rowOff>
    </xdr:from>
    <xdr:to>
      <xdr:col>69</xdr:col>
      <xdr:colOff>142875</xdr:colOff>
      <xdr:row>16</xdr:row>
      <xdr:rowOff>78740</xdr:rowOff>
    </xdr:to>
    <xdr:sp macro="" textlink="">
      <xdr:nvSpPr>
        <xdr:cNvPr id="135" name="フローチャート: 判断 134"/>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88917</xdr:rowOff>
    </xdr:from>
    <xdr:ext cx="762000" cy="259045"/>
    <xdr:sp macro="" textlink="">
      <xdr:nvSpPr>
        <xdr:cNvPr id="136" name="テキスト ボックス 135"/>
        <xdr:cNvSpPr txBox="1"/>
      </xdr:nvSpPr>
      <xdr:spPr>
        <a:xfrm>
          <a:off x="13512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60960</xdr:rowOff>
    </xdr:from>
    <xdr:to>
      <xdr:col>65</xdr:col>
      <xdr:colOff>53975</xdr:colOff>
      <xdr:row>16</xdr:row>
      <xdr:rowOff>162560</xdr:rowOff>
    </xdr:to>
    <xdr:sp macro="" textlink="">
      <xdr:nvSpPr>
        <xdr:cNvPr id="137" name="フローチャート: 判断 136"/>
        <xdr:cNvSpPr/>
      </xdr:nvSpPr>
      <xdr:spPr>
        <a:xfrm>
          <a:off x="129540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1287</xdr:rowOff>
    </xdr:from>
    <xdr:ext cx="762000" cy="259045"/>
    <xdr:sp macro="" textlink="">
      <xdr:nvSpPr>
        <xdr:cNvPr id="138" name="テキスト ボックス 137"/>
        <xdr:cNvSpPr txBox="1"/>
      </xdr:nvSpPr>
      <xdr:spPr>
        <a:xfrm>
          <a:off x="12623800" y="2573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15240</xdr:rowOff>
    </xdr:from>
    <xdr:to>
      <xdr:col>82</xdr:col>
      <xdr:colOff>158750</xdr:colOff>
      <xdr:row>16</xdr:row>
      <xdr:rowOff>116840</xdr:rowOff>
    </xdr:to>
    <xdr:sp macro="" textlink="">
      <xdr:nvSpPr>
        <xdr:cNvPr id="144" name="楕円 143"/>
        <xdr:cNvSpPr/>
      </xdr:nvSpPr>
      <xdr:spPr>
        <a:xfrm>
          <a:off x="16459200" y="275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31767</xdr:rowOff>
    </xdr:from>
    <xdr:ext cx="762000" cy="259045"/>
    <xdr:sp macro="" textlink="">
      <xdr:nvSpPr>
        <xdr:cNvPr id="145" name="物件費該当値テキスト"/>
        <xdr:cNvSpPr txBox="1"/>
      </xdr:nvSpPr>
      <xdr:spPr>
        <a:xfrm>
          <a:off x="16598900" y="260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30480</xdr:rowOff>
    </xdr:from>
    <xdr:to>
      <xdr:col>78</xdr:col>
      <xdr:colOff>120650</xdr:colOff>
      <xdr:row>16</xdr:row>
      <xdr:rowOff>132080</xdr:rowOff>
    </xdr:to>
    <xdr:sp macro="" textlink="">
      <xdr:nvSpPr>
        <xdr:cNvPr id="146" name="楕円 145"/>
        <xdr:cNvSpPr/>
      </xdr:nvSpPr>
      <xdr:spPr>
        <a:xfrm>
          <a:off x="15621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142257</xdr:rowOff>
    </xdr:from>
    <xdr:ext cx="736600" cy="259045"/>
    <xdr:sp macro="" textlink="">
      <xdr:nvSpPr>
        <xdr:cNvPr id="147" name="テキスト ボックス 146"/>
        <xdr:cNvSpPr txBox="1"/>
      </xdr:nvSpPr>
      <xdr:spPr>
        <a:xfrm>
          <a:off x="15290800" y="2542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53340</xdr:rowOff>
    </xdr:from>
    <xdr:to>
      <xdr:col>74</xdr:col>
      <xdr:colOff>31750</xdr:colOff>
      <xdr:row>16</xdr:row>
      <xdr:rowOff>154940</xdr:rowOff>
    </xdr:to>
    <xdr:sp macro="" textlink="">
      <xdr:nvSpPr>
        <xdr:cNvPr id="148" name="楕円 147"/>
        <xdr:cNvSpPr/>
      </xdr:nvSpPr>
      <xdr:spPr>
        <a:xfrm>
          <a:off x="147320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165117</xdr:rowOff>
    </xdr:from>
    <xdr:ext cx="762000" cy="259045"/>
    <xdr:sp macro="" textlink="">
      <xdr:nvSpPr>
        <xdr:cNvPr id="149" name="テキスト ボックス 148"/>
        <xdr:cNvSpPr txBox="1"/>
      </xdr:nvSpPr>
      <xdr:spPr>
        <a:xfrm>
          <a:off x="14401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22860</xdr:rowOff>
    </xdr:from>
    <xdr:to>
      <xdr:col>69</xdr:col>
      <xdr:colOff>142875</xdr:colOff>
      <xdr:row>16</xdr:row>
      <xdr:rowOff>124460</xdr:rowOff>
    </xdr:to>
    <xdr:sp macro="" textlink="">
      <xdr:nvSpPr>
        <xdr:cNvPr id="150" name="楕円 149"/>
        <xdr:cNvSpPr/>
      </xdr:nvSpPr>
      <xdr:spPr>
        <a:xfrm>
          <a:off x="13843000" y="276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109237</xdr:rowOff>
    </xdr:from>
    <xdr:ext cx="762000" cy="259045"/>
    <xdr:sp macro="" textlink="">
      <xdr:nvSpPr>
        <xdr:cNvPr id="151" name="テキスト ボックス 150"/>
        <xdr:cNvSpPr txBox="1"/>
      </xdr:nvSpPr>
      <xdr:spPr>
        <a:xfrm>
          <a:off x="13512800" y="285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99060</xdr:rowOff>
    </xdr:from>
    <xdr:to>
      <xdr:col>65</xdr:col>
      <xdr:colOff>53975</xdr:colOff>
      <xdr:row>17</xdr:row>
      <xdr:rowOff>29210</xdr:rowOff>
    </xdr:to>
    <xdr:sp macro="" textlink="">
      <xdr:nvSpPr>
        <xdr:cNvPr id="152" name="楕円 151"/>
        <xdr:cNvSpPr/>
      </xdr:nvSpPr>
      <xdr:spPr>
        <a:xfrm>
          <a:off x="12954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13987</xdr:rowOff>
    </xdr:from>
    <xdr:ext cx="762000" cy="259045"/>
    <xdr:sp macro="" textlink="">
      <xdr:nvSpPr>
        <xdr:cNvPr id="153" name="テキスト ボックス 152"/>
        <xdr:cNvSpPr txBox="1"/>
      </xdr:nvSpPr>
      <xdr:spPr>
        <a:xfrm>
          <a:off x="12623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前年度から</a:t>
          </a:r>
          <a:r>
            <a:rPr kumimoji="1" lang="en-US" altLang="ja-JP" sz="1200">
              <a:latin typeface="ＭＳ Ｐゴシック" panose="020B0600070205080204" pitchFamily="50" charset="-128"/>
              <a:ea typeface="ＭＳ Ｐゴシック" panose="020B0600070205080204" pitchFamily="50" charset="-128"/>
            </a:rPr>
            <a:t>0.5</a:t>
          </a:r>
          <a:r>
            <a:rPr kumimoji="1" lang="ja-JP" altLang="en-US" sz="1200">
              <a:latin typeface="ＭＳ Ｐゴシック" panose="020B0600070205080204" pitchFamily="50" charset="-128"/>
              <a:ea typeface="ＭＳ Ｐゴシック" panose="020B0600070205080204" pitchFamily="50" charset="-128"/>
            </a:rPr>
            <a:t>ポイント減少し、類似団体平均を</a:t>
          </a:r>
          <a:r>
            <a:rPr kumimoji="1" lang="en-US" altLang="ja-JP" sz="1200">
              <a:latin typeface="ＭＳ Ｐゴシック" panose="020B0600070205080204" pitchFamily="50" charset="-128"/>
              <a:ea typeface="ＭＳ Ｐゴシック" panose="020B0600070205080204" pitchFamily="50" charset="-128"/>
            </a:rPr>
            <a:t>2.9</a:t>
          </a:r>
          <a:r>
            <a:rPr kumimoji="1" lang="ja-JP" altLang="en-US" sz="1200">
              <a:latin typeface="ＭＳ Ｐゴシック" panose="020B0600070205080204" pitchFamily="50" charset="-128"/>
              <a:ea typeface="ＭＳ Ｐゴシック" panose="020B0600070205080204" pitchFamily="50" charset="-128"/>
            </a:rPr>
            <a:t>ポイント下回る結果となった。類似団体平均を下回ったものの、今後も少子高齢化の進行等に伴う扶助補の増加が見込まれる。今後も引き続き、困窮家庭の支援策の充実などにより、扶助費の適正化に努めていく。</a:t>
          </a:r>
        </a:p>
      </xdr:txBody>
    </xdr:sp>
    <xdr:clientData/>
  </xdr:twoCellAnchor>
  <xdr:oneCellAnchor>
    <xdr:from>
      <xdr:col>3</xdr:col>
      <xdr:colOff>123825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121557</xdr:rowOff>
    </xdr:from>
    <xdr:to>
      <xdr:col>24</xdr:col>
      <xdr:colOff>25400</xdr:colOff>
      <xdr:row>60</xdr:row>
      <xdr:rowOff>143328</xdr:rowOff>
    </xdr:to>
    <xdr:cxnSp macro="">
      <xdr:nvCxnSpPr>
        <xdr:cNvPr id="183" name="直線コネクタ 182"/>
        <xdr:cNvCxnSpPr/>
      </xdr:nvCxnSpPr>
      <xdr:spPr>
        <a:xfrm flipV="1">
          <a:off x="4826000" y="9036957"/>
          <a:ext cx="0" cy="13933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115405</xdr:rowOff>
    </xdr:from>
    <xdr:ext cx="762000" cy="259045"/>
    <xdr:sp macro="" textlink="">
      <xdr:nvSpPr>
        <xdr:cNvPr id="184" name="扶助費最小値テキスト"/>
        <xdr:cNvSpPr txBox="1"/>
      </xdr:nvSpPr>
      <xdr:spPr>
        <a:xfrm>
          <a:off x="4914900" y="10402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143328</xdr:rowOff>
    </xdr:from>
    <xdr:to>
      <xdr:col>24</xdr:col>
      <xdr:colOff>114300</xdr:colOff>
      <xdr:row>60</xdr:row>
      <xdr:rowOff>143328</xdr:rowOff>
    </xdr:to>
    <xdr:cxnSp macro="">
      <xdr:nvCxnSpPr>
        <xdr:cNvPr id="185" name="直線コネクタ 184"/>
        <xdr:cNvCxnSpPr/>
      </xdr:nvCxnSpPr>
      <xdr:spPr>
        <a:xfrm>
          <a:off x="4737100" y="10430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36484</xdr:rowOff>
    </xdr:from>
    <xdr:ext cx="762000" cy="259045"/>
    <xdr:sp macro="" textlink="">
      <xdr:nvSpPr>
        <xdr:cNvPr id="186" name="扶助費最大値テキスト"/>
        <xdr:cNvSpPr txBox="1"/>
      </xdr:nvSpPr>
      <xdr:spPr>
        <a:xfrm>
          <a:off x="4914900" y="878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121557</xdr:rowOff>
    </xdr:from>
    <xdr:to>
      <xdr:col>24</xdr:col>
      <xdr:colOff>114300</xdr:colOff>
      <xdr:row>52</xdr:row>
      <xdr:rowOff>121557</xdr:rowOff>
    </xdr:to>
    <xdr:cxnSp macro="">
      <xdr:nvCxnSpPr>
        <xdr:cNvPr id="187" name="直線コネクタ 186"/>
        <xdr:cNvCxnSpPr/>
      </xdr:nvCxnSpPr>
      <xdr:spPr>
        <a:xfrm>
          <a:off x="4737100" y="9036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50800</xdr:rowOff>
    </xdr:from>
    <xdr:to>
      <xdr:col>24</xdr:col>
      <xdr:colOff>25400</xdr:colOff>
      <xdr:row>54</xdr:row>
      <xdr:rowOff>105228</xdr:rowOff>
    </xdr:to>
    <xdr:cxnSp macro="">
      <xdr:nvCxnSpPr>
        <xdr:cNvPr id="188" name="直線コネクタ 187"/>
        <xdr:cNvCxnSpPr/>
      </xdr:nvCxnSpPr>
      <xdr:spPr>
        <a:xfrm flipV="1">
          <a:off x="3987800" y="9309100"/>
          <a:ext cx="8382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116312</xdr:rowOff>
    </xdr:from>
    <xdr:ext cx="762000" cy="259045"/>
    <xdr:sp macro="" textlink="">
      <xdr:nvSpPr>
        <xdr:cNvPr id="189" name="扶助費平均値テキスト"/>
        <xdr:cNvSpPr txBox="1"/>
      </xdr:nvSpPr>
      <xdr:spPr>
        <a:xfrm>
          <a:off x="4914900" y="954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144235</xdr:rowOff>
    </xdr:from>
    <xdr:to>
      <xdr:col>24</xdr:col>
      <xdr:colOff>76200</xdr:colOff>
      <xdr:row>56</xdr:row>
      <xdr:rowOff>74385</xdr:rowOff>
    </xdr:to>
    <xdr:sp macro="" textlink="">
      <xdr:nvSpPr>
        <xdr:cNvPr id="190" name="フローチャート: 判断 189"/>
        <xdr:cNvSpPr/>
      </xdr:nvSpPr>
      <xdr:spPr>
        <a:xfrm>
          <a:off x="47752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61685</xdr:rowOff>
    </xdr:from>
    <xdr:to>
      <xdr:col>19</xdr:col>
      <xdr:colOff>187325</xdr:colOff>
      <xdr:row>54</xdr:row>
      <xdr:rowOff>105228</xdr:rowOff>
    </xdr:to>
    <xdr:cxnSp macro="">
      <xdr:nvCxnSpPr>
        <xdr:cNvPr id="191" name="直線コネクタ 190"/>
        <xdr:cNvCxnSpPr/>
      </xdr:nvCxnSpPr>
      <xdr:spPr>
        <a:xfrm>
          <a:off x="3098800" y="9319985"/>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144235</xdr:rowOff>
    </xdr:from>
    <xdr:to>
      <xdr:col>20</xdr:col>
      <xdr:colOff>38100</xdr:colOff>
      <xdr:row>56</xdr:row>
      <xdr:rowOff>74385</xdr:rowOff>
    </xdr:to>
    <xdr:sp macro="" textlink="">
      <xdr:nvSpPr>
        <xdr:cNvPr id="192" name="フローチャート: 判断 191"/>
        <xdr:cNvSpPr/>
      </xdr:nvSpPr>
      <xdr:spPr>
        <a:xfrm>
          <a:off x="39370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59162</xdr:rowOff>
    </xdr:from>
    <xdr:ext cx="736600" cy="259045"/>
    <xdr:sp macro="" textlink="">
      <xdr:nvSpPr>
        <xdr:cNvPr id="193" name="テキスト ボックス 192"/>
        <xdr:cNvSpPr txBox="1"/>
      </xdr:nvSpPr>
      <xdr:spPr>
        <a:xfrm>
          <a:off x="3606800" y="9660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61685</xdr:rowOff>
    </xdr:from>
    <xdr:to>
      <xdr:col>15</xdr:col>
      <xdr:colOff>98425</xdr:colOff>
      <xdr:row>54</xdr:row>
      <xdr:rowOff>72572</xdr:rowOff>
    </xdr:to>
    <xdr:cxnSp macro="">
      <xdr:nvCxnSpPr>
        <xdr:cNvPr id="194" name="直線コネクタ 193"/>
        <xdr:cNvCxnSpPr/>
      </xdr:nvCxnSpPr>
      <xdr:spPr>
        <a:xfrm flipV="1">
          <a:off x="2209800" y="9319985"/>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111578</xdr:rowOff>
    </xdr:from>
    <xdr:to>
      <xdr:col>15</xdr:col>
      <xdr:colOff>149225</xdr:colOff>
      <xdr:row>56</xdr:row>
      <xdr:rowOff>41728</xdr:rowOff>
    </xdr:to>
    <xdr:sp macro="" textlink="">
      <xdr:nvSpPr>
        <xdr:cNvPr id="195" name="フローチャート: 判断 194"/>
        <xdr:cNvSpPr/>
      </xdr:nvSpPr>
      <xdr:spPr>
        <a:xfrm>
          <a:off x="3048000" y="954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26505</xdr:rowOff>
    </xdr:from>
    <xdr:ext cx="762000" cy="259045"/>
    <xdr:sp macro="" textlink="">
      <xdr:nvSpPr>
        <xdr:cNvPr id="196" name="テキスト ボックス 195"/>
        <xdr:cNvSpPr txBox="1"/>
      </xdr:nvSpPr>
      <xdr:spPr>
        <a:xfrm>
          <a:off x="2717800" y="9627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72572</xdr:rowOff>
    </xdr:from>
    <xdr:to>
      <xdr:col>11</xdr:col>
      <xdr:colOff>9525</xdr:colOff>
      <xdr:row>54</xdr:row>
      <xdr:rowOff>170543</xdr:rowOff>
    </xdr:to>
    <xdr:cxnSp macro="">
      <xdr:nvCxnSpPr>
        <xdr:cNvPr id="197" name="直線コネクタ 196"/>
        <xdr:cNvCxnSpPr/>
      </xdr:nvCxnSpPr>
      <xdr:spPr>
        <a:xfrm flipV="1">
          <a:off x="1320800" y="9330872"/>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78922</xdr:rowOff>
    </xdr:from>
    <xdr:to>
      <xdr:col>11</xdr:col>
      <xdr:colOff>60325</xdr:colOff>
      <xdr:row>56</xdr:row>
      <xdr:rowOff>9072</xdr:rowOff>
    </xdr:to>
    <xdr:sp macro="" textlink="">
      <xdr:nvSpPr>
        <xdr:cNvPr id="198" name="フローチャート: 判断 197"/>
        <xdr:cNvSpPr/>
      </xdr:nvSpPr>
      <xdr:spPr>
        <a:xfrm>
          <a:off x="2159000" y="950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165299</xdr:rowOff>
    </xdr:from>
    <xdr:ext cx="762000" cy="259045"/>
    <xdr:sp macro="" textlink="">
      <xdr:nvSpPr>
        <xdr:cNvPr id="199" name="テキスト ボックス 198"/>
        <xdr:cNvSpPr txBox="1"/>
      </xdr:nvSpPr>
      <xdr:spPr>
        <a:xfrm>
          <a:off x="1828800" y="959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100693</xdr:rowOff>
    </xdr:from>
    <xdr:to>
      <xdr:col>6</xdr:col>
      <xdr:colOff>171450</xdr:colOff>
      <xdr:row>56</xdr:row>
      <xdr:rowOff>30843</xdr:rowOff>
    </xdr:to>
    <xdr:sp macro="" textlink="">
      <xdr:nvSpPr>
        <xdr:cNvPr id="200" name="フローチャート: 判断 199"/>
        <xdr:cNvSpPr/>
      </xdr:nvSpPr>
      <xdr:spPr>
        <a:xfrm>
          <a:off x="1270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15620</xdr:rowOff>
    </xdr:from>
    <xdr:ext cx="762000" cy="259045"/>
    <xdr:sp macro="" textlink="">
      <xdr:nvSpPr>
        <xdr:cNvPr id="201" name="テキスト ボックス 200"/>
        <xdr:cNvSpPr txBox="1"/>
      </xdr:nvSpPr>
      <xdr:spPr>
        <a:xfrm>
          <a:off x="939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0</xdr:rowOff>
    </xdr:from>
    <xdr:to>
      <xdr:col>24</xdr:col>
      <xdr:colOff>76200</xdr:colOff>
      <xdr:row>54</xdr:row>
      <xdr:rowOff>101600</xdr:rowOff>
    </xdr:to>
    <xdr:sp macro="" textlink="">
      <xdr:nvSpPr>
        <xdr:cNvPr id="207" name="楕円 206"/>
        <xdr:cNvSpPr/>
      </xdr:nvSpPr>
      <xdr:spPr>
        <a:xfrm>
          <a:off x="47752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16527</xdr:rowOff>
    </xdr:from>
    <xdr:ext cx="762000" cy="259045"/>
    <xdr:sp macro="" textlink="">
      <xdr:nvSpPr>
        <xdr:cNvPr id="208" name="扶助費該当値テキスト"/>
        <xdr:cNvSpPr txBox="1"/>
      </xdr:nvSpPr>
      <xdr:spPr>
        <a:xfrm>
          <a:off x="49149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54428</xdr:rowOff>
    </xdr:from>
    <xdr:to>
      <xdr:col>20</xdr:col>
      <xdr:colOff>38100</xdr:colOff>
      <xdr:row>54</xdr:row>
      <xdr:rowOff>156028</xdr:rowOff>
    </xdr:to>
    <xdr:sp macro="" textlink="">
      <xdr:nvSpPr>
        <xdr:cNvPr id="209" name="楕円 208"/>
        <xdr:cNvSpPr/>
      </xdr:nvSpPr>
      <xdr:spPr>
        <a:xfrm>
          <a:off x="3937000" y="9312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166205</xdr:rowOff>
    </xdr:from>
    <xdr:ext cx="736600" cy="259045"/>
    <xdr:sp macro="" textlink="">
      <xdr:nvSpPr>
        <xdr:cNvPr id="210" name="テキスト ボックス 209"/>
        <xdr:cNvSpPr txBox="1"/>
      </xdr:nvSpPr>
      <xdr:spPr>
        <a:xfrm>
          <a:off x="3606800" y="9081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10885</xdr:rowOff>
    </xdr:from>
    <xdr:to>
      <xdr:col>15</xdr:col>
      <xdr:colOff>149225</xdr:colOff>
      <xdr:row>54</xdr:row>
      <xdr:rowOff>112485</xdr:rowOff>
    </xdr:to>
    <xdr:sp macro="" textlink="">
      <xdr:nvSpPr>
        <xdr:cNvPr id="211" name="楕円 210"/>
        <xdr:cNvSpPr/>
      </xdr:nvSpPr>
      <xdr:spPr>
        <a:xfrm>
          <a:off x="3048000" y="926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122662</xdr:rowOff>
    </xdr:from>
    <xdr:ext cx="762000" cy="259045"/>
    <xdr:sp macro="" textlink="">
      <xdr:nvSpPr>
        <xdr:cNvPr id="212" name="テキスト ボックス 211"/>
        <xdr:cNvSpPr txBox="1"/>
      </xdr:nvSpPr>
      <xdr:spPr>
        <a:xfrm>
          <a:off x="2717800" y="903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21772</xdr:rowOff>
    </xdr:from>
    <xdr:to>
      <xdr:col>11</xdr:col>
      <xdr:colOff>60325</xdr:colOff>
      <xdr:row>54</xdr:row>
      <xdr:rowOff>123372</xdr:rowOff>
    </xdr:to>
    <xdr:sp macro="" textlink="">
      <xdr:nvSpPr>
        <xdr:cNvPr id="213" name="楕円 212"/>
        <xdr:cNvSpPr/>
      </xdr:nvSpPr>
      <xdr:spPr>
        <a:xfrm>
          <a:off x="2159000" y="9280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133549</xdr:rowOff>
    </xdr:from>
    <xdr:ext cx="762000" cy="259045"/>
    <xdr:sp macro="" textlink="">
      <xdr:nvSpPr>
        <xdr:cNvPr id="214" name="テキスト ボックス 213"/>
        <xdr:cNvSpPr txBox="1"/>
      </xdr:nvSpPr>
      <xdr:spPr>
        <a:xfrm>
          <a:off x="1828800" y="904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119743</xdr:rowOff>
    </xdr:from>
    <xdr:to>
      <xdr:col>6</xdr:col>
      <xdr:colOff>171450</xdr:colOff>
      <xdr:row>55</xdr:row>
      <xdr:rowOff>49893</xdr:rowOff>
    </xdr:to>
    <xdr:sp macro="" textlink="">
      <xdr:nvSpPr>
        <xdr:cNvPr id="215" name="楕円 214"/>
        <xdr:cNvSpPr/>
      </xdr:nvSpPr>
      <xdr:spPr>
        <a:xfrm>
          <a:off x="1270000" y="9378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60070</xdr:rowOff>
    </xdr:from>
    <xdr:ext cx="762000" cy="259045"/>
    <xdr:sp macro="" textlink="">
      <xdr:nvSpPr>
        <xdr:cNvPr id="216" name="テキスト ボックス 215"/>
        <xdr:cNvSpPr txBox="1"/>
      </xdr:nvSpPr>
      <xdr:spPr>
        <a:xfrm>
          <a:off x="939800" y="914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前年度から</a:t>
          </a:r>
          <a:r>
            <a:rPr kumimoji="1" lang="en-US" altLang="ja-JP" sz="1200">
              <a:latin typeface="ＭＳ Ｐゴシック" panose="020B0600070205080204" pitchFamily="50" charset="-128"/>
              <a:ea typeface="ＭＳ Ｐゴシック" panose="020B0600070205080204" pitchFamily="50" charset="-128"/>
            </a:rPr>
            <a:t>0.1</a:t>
          </a:r>
          <a:r>
            <a:rPr kumimoji="1" lang="ja-JP" altLang="en-US" sz="1200">
              <a:latin typeface="ＭＳ Ｐゴシック" panose="020B0600070205080204" pitchFamily="50" charset="-128"/>
              <a:ea typeface="ＭＳ Ｐゴシック" panose="020B0600070205080204" pitchFamily="50" charset="-128"/>
            </a:rPr>
            <a:t>ポイント増加し、類似団体平均を</a:t>
          </a:r>
          <a:r>
            <a:rPr kumimoji="1" lang="en-US" altLang="ja-JP" sz="1200">
              <a:latin typeface="ＭＳ Ｐゴシック" panose="020B0600070205080204" pitchFamily="50" charset="-128"/>
              <a:ea typeface="ＭＳ Ｐゴシック" panose="020B0600070205080204" pitchFamily="50" charset="-128"/>
            </a:rPr>
            <a:t>2.6</a:t>
          </a:r>
          <a:r>
            <a:rPr kumimoji="1" lang="ja-JP" altLang="en-US" sz="1200">
              <a:latin typeface="ＭＳ Ｐゴシック" panose="020B0600070205080204" pitchFamily="50" charset="-128"/>
              <a:ea typeface="ＭＳ Ｐゴシック" panose="020B0600070205080204" pitchFamily="50" charset="-128"/>
            </a:rPr>
            <a:t>ポイント上回る結果となった。増加要因は、維持補修費の増と特別会計への繰出金の増によるものである。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今後は、震災以前の支出規模を目安とし、特別会計も含めた経費削減に努めるとともに、公共施設の老朽化等に伴い維持補修費の増加も懸念されることから、公共施設の管理計画に基づいた適正な維持管理に努める。</a:t>
          </a:r>
        </a:p>
      </xdr:txBody>
    </xdr:sp>
    <xdr:clientData/>
  </xdr:twoCellAnchor>
  <xdr:oneCellAnchor>
    <xdr:from>
      <xdr:col>62</xdr:col>
      <xdr:colOff>6350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114300</xdr:rowOff>
    </xdr:from>
    <xdr:to>
      <xdr:col>82</xdr:col>
      <xdr:colOff>107950</xdr:colOff>
      <xdr:row>61</xdr:row>
      <xdr:rowOff>133350</xdr:rowOff>
    </xdr:to>
    <xdr:cxnSp macro="">
      <xdr:nvCxnSpPr>
        <xdr:cNvPr id="244" name="直線コネクタ 243"/>
        <xdr:cNvCxnSpPr/>
      </xdr:nvCxnSpPr>
      <xdr:spPr>
        <a:xfrm flipV="1">
          <a:off x="16510000" y="90297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105427</xdr:rowOff>
    </xdr:from>
    <xdr:ext cx="762000" cy="259045"/>
    <xdr:sp macro="" textlink="">
      <xdr:nvSpPr>
        <xdr:cNvPr id="245" name="その他最小値テキスト"/>
        <xdr:cNvSpPr txBox="1"/>
      </xdr:nvSpPr>
      <xdr:spPr>
        <a:xfrm>
          <a:off x="16598900" y="1056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133350</xdr:rowOff>
    </xdr:from>
    <xdr:to>
      <xdr:col>82</xdr:col>
      <xdr:colOff>196850</xdr:colOff>
      <xdr:row>61</xdr:row>
      <xdr:rowOff>133350</xdr:rowOff>
    </xdr:to>
    <xdr:cxnSp macro="">
      <xdr:nvCxnSpPr>
        <xdr:cNvPr id="246" name="直線コネクタ 245"/>
        <xdr:cNvCxnSpPr/>
      </xdr:nvCxnSpPr>
      <xdr:spPr>
        <a:xfrm>
          <a:off x="16421100" y="1059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29227</xdr:rowOff>
    </xdr:from>
    <xdr:ext cx="762000" cy="259045"/>
    <xdr:sp macro="" textlink="">
      <xdr:nvSpPr>
        <xdr:cNvPr id="247" name="その他最大値テキスト"/>
        <xdr:cNvSpPr txBox="1"/>
      </xdr:nvSpPr>
      <xdr:spPr>
        <a:xfrm>
          <a:off x="16598900" y="877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114300</xdr:rowOff>
    </xdr:from>
    <xdr:to>
      <xdr:col>82</xdr:col>
      <xdr:colOff>196850</xdr:colOff>
      <xdr:row>52</xdr:row>
      <xdr:rowOff>114300</xdr:rowOff>
    </xdr:to>
    <xdr:cxnSp macro="">
      <xdr:nvCxnSpPr>
        <xdr:cNvPr id="248" name="直線コネクタ 247"/>
        <xdr:cNvCxnSpPr/>
      </xdr:nvCxnSpPr>
      <xdr:spPr>
        <a:xfrm>
          <a:off x="16421100" y="902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59</xdr:row>
      <xdr:rowOff>146050</xdr:rowOff>
    </xdr:from>
    <xdr:to>
      <xdr:col>82</xdr:col>
      <xdr:colOff>107950</xdr:colOff>
      <xdr:row>59</xdr:row>
      <xdr:rowOff>158750</xdr:rowOff>
    </xdr:to>
    <xdr:cxnSp macro="">
      <xdr:nvCxnSpPr>
        <xdr:cNvPr id="249" name="直線コネクタ 248"/>
        <xdr:cNvCxnSpPr/>
      </xdr:nvCxnSpPr>
      <xdr:spPr>
        <a:xfrm>
          <a:off x="15671800" y="102616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137177</xdr:rowOff>
    </xdr:from>
    <xdr:ext cx="762000" cy="259045"/>
    <xdr:sp macro="" textlink="">
      <xdr:nvSpPr>
        <xdr:cNvPr id="250" name="その他平均値テキスト"/>
        <xdr:cNvSpPr txBox="1"/>
      </xdr:nvSpPr>
      <xdr:spPr>
        <a:xfrm>
          <a:off x="16598900" y="9738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120650</xdr:rowOff>
    </xdr:from>
    <xdr:to>
      <xdr:col>82</xdr:col>
      <xdr:colOff>158750</xdr:colOff>
      <xdr:row>58</xdr:row>
      <xdr:rowOff>50800</xdr:rowOff>
    </xdr:to>
    <xdr:sp macro="" textlink="">
      <xdr:nvSpPr>
        <xdr:cNvPr id="251" name="フローチャート: 判断 250"/>
        <xdr:cNvSpPr/>
      </xdr:nvSpPr>
      <xdr:spPr>
        <a:xfrm>
          <a:off x="16459200" y="989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127000</xdr:rowOff>
    </xdr:from>
    <xdr:to>
      <xdr:col>78</xdr:col>
      <xdr:colOff>69850</xdr:colOff>
      <xdr:row>59</xdr:row>
      <xdr:rowOff>146050</xdr:rowOff>
    </xdr:to>
    <xdr:cxnSp macro="">
      <xdr:nvCxnSpPr>
        <xdr:cNvPr id="252" name="直線コネクタ 251"/>
        <xdr:cNvCxnSpPr/>
      </xdr:nvCxnSpPr>
      <xdr:spPr>
        <a:xfrm>
          <a:off x="14782800" y="100711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0</xdr:rowOff>
    </xdr:from>
    <xdr:to>
      <xdr:col>78</xdr:col>
      <xdr:colOff>120650</xdr:colOff>
      <xdr:row>58</xdr:row>
      <xdr:rowOff>101600</xdr:rowOff>
    </xdr:to>
    <xdr:sp macro="" textlink="">
      <xdr:nvSpPr>
        <xdr:cNvPr id="253" name="フローチャート: 判断 252"/>
        <xdr:cNvSpPr/>
      </xdr:nvSpPr>
      <xdr:spPr>
        <a:xfrm>
          <a:off x="15621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111777</xdr:rowOff>
    </xdr:from>
    <xdr:ext cx="736600" cy="259045"/>
    <xdr:sp macro="" textlink="">
      <xdr:nvSpPr>
        <xdr:cNvPr id="254" name="テキスト ボックス 253"/>
        <xdr:cNvSpPr txBox="1"/>
      </xdr:nvSpPr>
      <xdr:spPr>
        <a:xfrm>
          <a:off x="15290800" y="971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88900</xdr:rowOff>
    </xdr:from>
    <xdr:to>
      <xdr:col>73</xdr:col>
      <xdr:colOff>180975</xdr:colOff>
      <xdr:row>58</xdr:row>
      <xdr:rowOff>127000</xdr:rowOff>
    </xdr:to>
    <xdr:cxnSp macro="">
      <xdr:nvCxnSpPr>
        <xdr:cNvPr id="255" name="直線コネクタ 254"/>
        <xdr:cNvCxnSpPr/>
      </xdr:nvCxnSpPr>
      <xdr:spPr>
        <a:xfrm>
          <a:off x="13893800" y="10033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0</xdr:rowOff>
    </xdr:from>
    <xdr:to>
      <xdr:col>74</xdr:col>
      <xdr:colOff>31750</xdr:colOff>
      <xdr:row>58</xdr:row>
      <xdr:rowOff>101600</xdr:rowOff>
    </xdr:to>
    <xdr:sp macro="" textlink="">
      <xdr:nvSpPr>
        <xdr:cNvPr id="256" name="フローチャート: 判断 255"/>
        <xdr:cNvSpPr/>
      </xdr:nvSpPr>
      <xdr:spPr>
        <a:xfrm>
          <a:off x="14732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111777</xdr:rowOff>
    </xdr:from>
    <xdr:ext cx="762000" cy="259045"/>
    <xdr:sp macro="" textlink="">
      <xdr:nvSpPr>
        <xdr:cNvPr id="257" name="テキスト ボックス 256"/>
        <xdr:cNvSpPr txBox="1"/>
      </xdr:nvSpPr>
      <xdr:spPr>
        <a:xfrm>
          <a:off x="14401800" y="971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88900</xdr:rowOff>
    </xdr:from>
    <xdr:to>
      <xdr:col>69</xdr:col>
      <xdr:colOff>92075</xdr:colOff>
      <xdr:row>58</xdr:row>
      <xdr:rowOff>88900</xdr:rowOff>
    </xdr:to>
    <xdr:cxnSp macro="">
      <xdr:nvCxnSpPr>
        <xdr:cNvPr id="258" name="直線コネクタ 257"/>
        <xdr:cNvCxnSpPr/>
      </xdr:nvCxnSpPr>
      <xdr:spPr>
        <a:xfrm>
          <a:off x="13004800" y="10033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133350</xdr:rowOff>
    </xdr:from>
    <xdr:to>
      <xdr:col>69</xdr:col>
      <xdr:colOff>142875</xdr:colOff>
      <xdr:row>58</xdr:row>
      <xdr:rowOff>63500</xdr:rowOff>
    </xdr:to>
    <xdr:sp macro="" textlink="">
      <xdr:nvSpPr>
        <xdr:cNvPr id="259" name="フローチャート: 判断 258"/>
        <xdr:cNvSpPr/>
      </xdr:nvSpPr>
      <xdr:spPr>
        <a:xfrm>
          <a:off x="13843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73677</xdr:rowOff>
    </xdr:from>
    <xdr:ext cx="762000" cy="259045"/>
    <xdr:sp macro="" textlink="">
      <xdr:nvSpPr>
        <xdr:cNvPr id="260" name="テキスト ボックス 259"/>
        <xdr:cNvSpPr txBox="1"/>
      </xdr:nvSpPr>
      <xdr:spPr>
        <a:xfrm>
          <a:off x="13512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95250</xdr:rowOff>
    </xdr:from>
    <xdr:to>
      <xdr:col>65</xdr:col>
      <xdr:colOff>53975</xdr:colOff>
      <xdr:row>58</xdr:row>
      <xdr:rowOff>25400</xdr:rowOff>
    </xdr:to>
    <xdr:sp macro="" textlink="">
      <xdr:nvSpPr>
        <xdr:cNvPr id="261" name="フローチャート: 判断 260"/>
        <xdr:cNvSpPr/>
      </xdr:nvSpPr>
      <xdr:spPr>
        <a:xfrm>
          <a:off x="129540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35577</xdr:rowOff>
    </xdr:from>
    <xdr:ext cx="762000" cy="259045"/>
    <xdr:sp macro="" textlink="">
      <xdr:nvSpPr>
        <xdr:cNvPr id="262" name="テキスト ボックス 261"/>
        <xdr:cNvSpPr txBox="1"/>
      </xdr:nvSpPr>
      <xdr:spPr>
        <a:xfrm>
          <a:off x="126238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59</xdr:row>
      <xdr:rowOff>107950</xdr:rowOff>
    </xdr:from>
    <xdr:to>
      <xdr:col>82</xdr:col>
      <xdr:colOff>158750</xdr:colOff>
      <xdr:row>60</xdr:row>
      <xdr:rowOff>38100</xdr:rowOff>
    </xdr:to>
    <xdr:sp macro="" textlink="">
      <xdr:nvSpPr>
        <xdr:cNvPr id="268" name="楕円 267"/>
        <xdr:cNvSpPr/>
      </xdr:nvSpPr>
      <xdr:spPr>
        <a:xfrm>
          <a:off x="16459200" y="1022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59</xdr:row>
      <xdr:rowOff>80027</xdr:rowOff>
    </xdr:from>
    <xdr:ext cx="762000" cy="259045"/>
    <xdr:sp macro="" textlink="">
      <xdr:nvSpPr>
        <xdr:cNvPr id="269" name="その他該当値テキスト"/>
        <xdr:cNvSpPr txBox="1"/>
      </xdr:nvSpPr>
      <xdr:spPr>
        <a:xfrm>
          <a:off x="16598900" y="1019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59</xdr:row>
      <xdr:rowOff>95250</xdr:rowOff>
    </xdr:from>
    <xdr:to>
      <xdr:col>78</xdr:col>
      <xdr:colOff>120650</xdr:colOff>
      <xdr:row>60</xdr:row>
      <xdr:rowOff>25400</xdr:rowOff>
    </xdr:to>
    <xdr:sp macro="" textlink="">
      <xdr:nvSpPr>
        <xdr:cNvPr id="270" name="楕円 269"/>
        <xdr:cNvSpPr/>
      </xdr:nvSpPr>
      <xdr:spPr>
        <a:xfrm>
          <a:off x="15621000" y="1021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60</xdr:row>
      <xdr:rowOff>10177</xdr:rowOff>
    </xdr:from>
    <xdr:ext cx="736600" cy="259045"/>
    <xdr:sp macro="" textlink="">
      <xdr:nvSpPr>
        <xdr:cNvPr id="271" name="テキスト ボックス 270"/>
        <xdr:cNvSpPr txBox="1"/>
      </xdr:nvSpPr>
      <xdr:spPr>
        <a:xfrm>
          <a:off x="15290800" y="1029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76200</xdr:rowOff>
    </xdr:from>
    <xdr:to>
      <xdr:col>74</xdr:col>
      <xdr:colOff>31750</xdr:colOff>
      <xdr:row>59</xdr:row>
      <xdr:rowOff>6350</xdr:rowOff>
    </xdr:to>
    <xdr:sp macro="" textlink="">
      <xdr:nvSpPr>
        <xdr:cNvPr id="272" name="楕円 271"/>
        <xdr:cNvSpPr/>
      </xdr:nvSpPr>
      <xdr:spPr>
        <a:xfrm>
          <a:off x="14732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162577</xdr:rowOff>
    </xdr:from>
    <xdr:ext cx="762000" cy="259045"/>
    <xdr:sp macro="" textlink="">
      <xdr:nvSpPr>
        <xdr:cNvPr id="273" name="テキスト ボックス 272"/>
        <xdr:cNvSpPr txBox="1"/>
      </xdr:nvSpPr>
      <xdr:spPr>
        <a:xfrm>
          <a:off x="14401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38100</xdr:rowOff>
    </xdr:from>
    <xdr:to>
      <xdr:col>69</xdr:col>
      <xdr:colOff>142875</xdr:colOff>
      <xdr:row>58</xdr:row>
      <xdr:rowOff>139700</xdr:rowOff>
    </xdr:to>
    <xdr:sp macro="" textlink="">
      <xdr:nvSpPr>
        <xdr:cNvPr id="274" name="楕円 273"/>
        <xdr:cNvSpPr/>
      </xdr:nvSpPr>
      <xdr:spPr>
        <a:xfrm>
          <a:off x="13843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124477</xdr:rowOff>
    </xdr:from>
    <xdr:ext cx="762000" cy="259045"/>
    <xdr:sp macro="" textlink="">
      <xdr:nvSpPr>
        <xdr:cNvPr id="275" name="テキスト ボックス 274"/>
        <xdr:cNvSpPr txBox="1"/>
      </xdr:nvSpPr>
      <xdr:spPr>
        <a:xfrm>
          <a:off x="13512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38100</xdr:rowOff>
    </xdr:from>
    <xdr:to>
      <xdr:col>65</xdr:col>
      <xdr:colOff>53975</xdr:colOff>
      <xdr:row>58</xdr:row>
      <xdr:rowOff>139700</xdr:rowOff>
    </xdr:to>
    <xdr:sp macro="" textlink="">
      <xdr:nvSpPr>
        <xdr:cNvPr id="276" name="楕円 275"/>
        <xdr:cNvSpPr/>
      </xdr:nvSpPr>
      <xdr:spPr>
        <a:xfrm>
          <a:off x="12954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124477</xdr:rowOff>
    </xdr:from>
    <xdr:ext cx="762000" cy="259045"/>
    <xdr:sp macro="" textlink="">
      <xdr:nvSpPr>
        <xdr:cNvPr id="277" name="テキスト ボックス 276"/>
        <xdr:cNvSpPr txBox="1"/>
      </xdr:nvSpPr>
      <xdr:spPr>
        <a:xfrm>
          <a:off x="12623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en-US" sz="1200">
              <a:latin typeface="ＭＳ Ｐゴシック" panose="020B0600070205080204" pitchFamily="50" charset="-128"/>
              <a:ea typeface="ＭＳ Ｐゴシック" panose="020B0600070205080204" pitchFamily="50" charset="-128"/>
            </a:rPr>
            <a:t>前年度から</a:t>
          </a:r>
          <a:r>
            <a:rPr kumimoji="1" lang="en-US" altLang="ja-JP" sz="1200">
              <a:latin typeface="ＭＳ Ｐゴシック" panose="020B0600070205080204" pitchFamily="50" charset="-128"/>
              <a:ea typeface="ＭＳ Ｐゴシック" panose="020B0600070205080204" pitchFamily="50" charset="-128"/>
            </a:rPr>
            <a:t>1.1</a:t>
          </a:r>
          <a:r>
            <a:rPr kumimoji="1" lang="ja-JP" altLang="en-US" sz="1200">
              <a:latin typeface="ＭＳ Ｐゴシック" panose="020B0600070205080204" pitchFamily="50" charset="-128"/>
              <a:ea typeface="ＭＳ Ｐゴシック" panose="020B0600070205080204" pitchFamily="50" charset="-128"/>
            </a:rPr>
            <a:t>ポイント減少したものの、類似団体平均を</a:t>
          </a:r>
          <a:r>
            <a:rPr kumimoji="1" lang="en-US" altLang="ja-JP" sz="1200">
              <a:latin typeface="ＭＳ Ｐゴシック" panose="020B0600070205080204" pitchFamily="50" charset="-128"/>
              <a:ea typeface="ＭＳ Ｐゴシック" panose="020B0600070205080204" pitchFamily="50" charset="-128"/>
            </a:rPr>
            <a:t>5.8</a:t>
          </a:r>
          <a:r>
            <a:rPr kumimoji="1" lang="ja-JP" altLang="en-US" sz="1200">
              <a:latin typeface="ＭＳ Ｐゴシック" panose="020B0600070205080204" pitchFamily="50" charset="-128"/>
              <a:ea typeface="ＭＳ Ｐゴシック" panose="020B0600070205080204" pitchFamily="50" charset="-128"/>
            </a:rPr>
            <a:t>ポイント上回る結果となった。以前より、公立病院事業や消防事業などの広域行政組合に対する負担金や下水道事業会計への繰出金が多い状況であるが、</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地方税・地方特例交付金・地方交付税などの経常一般財源の増加して</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おり、結果としては、減少に転じた。</a:t>
          </a:r>
          <a:endParaRPr kumimoji="1" lang="ja-JP" altLang="en-US"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今後は、既存事業を含めた事業見直しを行い、コスト削減に努めていく。</a:t>
          </a:r>
        </a:p>
      </xdr:txBody>
    </xdr:sp>
    <xdr:clientData/>
  </xdr:twoCellAnchor>
  <xdr:oneCellAnchor>
    <xdr:from>
      <xdr:col>62</xdr:col>
      <xdr:colOff>6350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21844</xdr:rowOff>
    </xdr:from>
    <xdr:to>
      <xdr:col>82</xdr:col>
      <xdr:colOff>107950</xdr:colOff>
      <xdr:row>41</xdr:row>
      <xdr:rowOff>69850</xdr:rowOff>
    </xdr:to>
    <xdr:cxnSp macro="">
      <xdr:nvCxnSpPr>
        <xdr:cNvPr id="302" name="直線コネクタ 301"/>
        <xdr:cNvCxnSpPr/>
      </xdr:nvCxnSpPr>
      <xdr:spPr>
        <a:xfrm flipV="1">
          <a:off x="16510000" y="5851144"/>
          <a:ext cx="0" cy="12481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41927</xdr:rowOff>
    </xdr:from>
    <xdr:ext cx="762000" cy="259045"/>
    <xdr:sp macro="" textlink="">
      <xdr:nvSpPr>
        <xdr:cNvPr id="303" name="補助費等最小値テキスト"/>
        <xdr:cNvSpPr txBox="1"/>
      </xdr:nvSpPr>
      <xdr:spPr>
        <a:xfrm>
          <a:off x="16598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69850</xdr:rowOff>
    </xdr:from>
    <xdr:to>
      <xdr:col>82</xdr:col>
      <xdr:colOff>196850</xdr:colOff>
      <xdr:row>41</xdr:row>
      <xdr:rowOff>69850</xdr:rowOff>
    </xdr:to>
    <xdr:cxnSp macro="">
      <xdr:nvCxnSpPr>
        <xdr:cNvPr id="304" name="直線コネクタ 303"/>
        <xdr:cNvCxnSpPr/>
      </xdr:nvCxnSpPr>
      <xdr:spPr>
        <a:xfrm>
          <a:off x="16421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108221</xdr:rowOff>
    </xdr:from>
    <xdr:ext cx="762000" cy="259045"/>
    <xdr:sp macro="" textlink="">
      <xdr:nvSpPr>
        <xdr:cNvPr id="305" name="補助費等最大値テキスト"/>
        <xdr:cNvSpPr txBox="1"/>
      </xdr:nvSpPr>
      <xdr:spPr>
        <a:xfrm>
          <a:off x="16598900" y="5594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21844</xdr:rowOff>
    </xdr:from>
    <xdr:to>
      <xdr:col>82</xdr:col>
      <xdr:colOff>196850</xdr:colOff>
      <xdr:row>34</xdr:row>
      <xdr:rowOff>21844</xdr:rowOff>
    </xdr:to>
    <xdr:cxnSp macro="">
      <xdr:nvCxnSpPr>
        <xdr:cNvPr id="306" name="直線コネクタ 305"/>
        <xdr:cNvCxnSpPr/>
      </xdr:nvCxnSpPr>
      <xdr:spPr>
        <a:xfrm>
          <a:off x="16421100" y="5851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38</xdr:row>
      <xdr:rowOff>81280</xdr:rowOff>
    </xdr:from>
    <xdr:to>
      <xdr:col>82</xdr:col>
      <xdr:colOff>107950</xdr:colOff>
      <xdr:row>38</xdr:row>
      <xdr:rowOff>131572</xdr:rowOff>
    </xdr:to>
    <xdr:cxnSp macro="">
      <xdr:nvCxnSpPr>
        <xdr:cNvPr id="307" name="直線コネクタ 306"/>
        <xdr:cNvCxnSpPr/>
      </xdr:nvCxnSpPr>
      <xdr:spPr>
        <a:xfrm flipV="1">
          <a:off x="15671800" y="6596380"/>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124731</xdr:rowOff>
    </xdr:from>
    <xdr:ext cx="762000" cy="259045"/>
    <xdr:sp macro="" textlink="">
      <xdr:nvSpPr>
        <xdr:cNvPr id="308" name="補助費等平均値テキスト"/>
        <xdr:cNvSpPr txBox="1"/>
      </xdr:nvSpPr>
      <xdr:spPr>
        <a:xfrm>
          <a:off x="16598900" y="6125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108204</xdr:rowOff>
    </xdr:from>
    <xdr:to>
      <xdr:col>82</xdr:col>
      <xdr:colOff>158750</xdr:colOff>
      <xdr:row>37</xdr:row>
      <xdr:rowOff>38354</xdr:rowOff>
    </xdr:to>
    <xdr:sp macro="" textlink="">
      <xdr:nvSpPr>
        <xdr:cNvPr id="309" name="フローチャート: 判断 308"/>
        <xdr:cNvSpPr/>
      </xdr:nvSpPr>
      <xdr:spPr>
        <a:xfrm>
          <a:off x="164592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38</xdr:row>
      <xdr:rowOff>90424</xdr:rowOff>
    </xdr:from>
    <xdr:to>
      <xdr:col>78</xdr:col>
      <xdr:colOff>69850</xdr:colOff>
      <xdr:row>38</xdr:row>
      <xdr:rowOff>131572</xdr:rowOff>
    </xdr:to>
    <xdr:cxnSp macro="">
      <xdr:nvCxnSpPr>
        <xdr:cNvPr id="310" name="直線コネクタ 309"/>
        <xdr:cNvCxnSpPr/>
      </xdr:nvCxnSpPr>
      <xdr:spPr>
        <a:xfrm>
          <a:off x="14782800" y="660552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108204</xdr:rowOff>
    </xdr:from>
    <xdr:to>
      <xdr:col>78</xdr:col>
      <xdr:colOff>120650</xdr:colOff>
      <xdr:row>37</xdr:row>
      <xdr:rowOff>38354</xdr:rowOff>
    </xdr:to>
    <xdr:sp macro="" textlink="">
      <xdr:nvSpPr>
        <xdr:cNvPr id="311" name="フローチャート: 判断 310"/>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48531</xdr:rowOff>
    </xdr:from>
    <xdr:ext cx="736600" cy="259045"/>
    <xdr:sp macro="" textlink="">
      <xdr:nvSpPr>
        <xdr:cNvPr id="312" name="テキスト ボックス 311"/>
        <xdr:cNvSpPr txBox="1"/>
      </xdr:nvSpPr>
      <xdr:spPr>
        <a:xfrm>
          <a:off x="15290800" y="6049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38</xdr:row>
      <xdr:rowOff>90424</xdr:rowOff>
    </xdr:from>
    <xdr:to>
      <xdr:col>73</xdr:col>
      <xdr:colOff>180975</xdr:colOff>
      <xdr:row>38</xdr:row>
      <xdr:rowOff>140716</xdr:rowOff>
    </xdr:to>
    <xdr:cxnSp macro="">
      <xdr:nvCxnSpPr>
        <xdr:cNvPr id="313" name="直線コネクタ 312"/>
        <xdr:cNvCxnSpPr/>
      </xdr:nvCxnSpPr>
      <xdr:spPr>
        <a:xfrm flipV="1">
          <a:off x="13893800" y="660552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99060</xdr:rowOff>
    </xdr:from>
    <xdr:to>
      <xdr:col>74</xdr:col>
      <xdr:colOff>31750</xdr:colOff>
      <xdr:row>37</xdr:row>
      <xdr:rowOff>29210</xdr:rowOff>
    </xdr:to>
    <xdr:sp macro="" textlink="">
      <xdr:nvSpPr>
        <xdr:cNvPr id="314" name="フローチャート: 判断 313"/>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39387</xdr:rowOff>
    </xdr:from>
    <xdr:ext cx="762000" cy="259045"/>
    <xdr:sp macro="" textlink="">
      <xdr:nvSpPr>
        <xdr:cNvPr id="315" name="テキスト ボックス 314"/>
        <xdr:cNvSpPr txBox="1"/>
      </xdr:nvSpPr>
      <xdr:spPr>
        <a:xfrm>
          <a:off x="14401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38</xdr:row>
      <xdr:rowOff>140716</xdr:rowOff>
    </xdr:from>
    <xdr:to>
      <xdr:col>69</xdr:col>
      <xdr:colOff>92075</xdr:colOff>
      <xdr:row>39</xdr:row>
      <xdr:rowOff>88138</xdr:rowOff>
    </xdr:to>
    <xdr:cxnSp macro="">
      <xdr:nvCxnSpPr>
        <xdr:cNvPr id="316" name="直線コネクタ 315"/>
        <xdr:cNvCxnSpPr/>
      </xdr:nvCxnSpPr>
      <xdr:spPr>
        <a:xfrm flipV="1">
          <a:off x="13004800" y="6655816"/>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80772</xdr:rowOff>
    </xdr:from>
    <xdr:to>
      <xdr:col>69</xdr:col>
      <xdr:colOff>142875</xdr:colOff>
      <xdr:row>37</xdr:row>
      <xdr:rowOff>10922</xdr:rowOff>
    </xdr:to>
    <xdr:sp macro="" textlink="">
      <xdr:nvSpPr>
        <xdr:cNvPr id="317" name="フローチャート: 判断 31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21099</xdr:rowOff>
    </xdr:from>
    <xdr:ext cx="762000" cy="259045"/>
    <xdr:sp macro="" textlink="">
      <xdr:nvSpPr>
        <xdr:cNvPr id="318" name="テキスト ボックス 317"/>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144780</xdr:rowOff>
    </xdr:from>
    <xdr:to>
      <xdr:col>65</xdr:col>
      <xdr:colOff>53975</xdr:colOff>
      <xdr:row>37</xdr:row>
      <xdr:rowOff>74930</xdr:rowOff>
    </xdr:to>
    <xdr:sp macro="" textlink="">
      <xdr:nvSpPr>
        <xdr:cNvPr id="319" name="フローチャート: 判断 318"/>
        <xdr:cNvSpPr/>
      </xdr:nvSpPr>
      <xdr:spPr>
        <a:xfrm>
          <a:off x="12954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85107</xdr:rowOff>
    </xdr:from>
    <xdr:ext cx="762000" cy="259045"/>
    <xdr:sp macro="" textlink="">
      <xdr:nvSpPr>
        <xdr:cNvPr id="320" name="テキスト ボックス 319"/>
        <xdr:cNvSpPr txBox="1"/>
      </xdr:nvSpPr>
      <xdr:spPr>
        <a:xfrm>
          <a:off x="12623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38</xdr:row>
      <xdr:rowOff>30480</xdr:rowOff>
    </xdr:from>
    <xdr:to>
      <xdr:col>82</xdr:col>
      <xdr:colOff>158750</xdr:colOff>
      <xdr:row>38</xdr:row>
      <xdr:rowOff>132080</xdr:rowOff>
    </xdr:to>
    <xdr:sp macro="" textlink="">
      <xdr:nvSpPr>
        <xdr:cNvPr id="326" name="楕円 325"/>
        <xdr:cNvSpPr/>
      </xdr:nvSpPr>
      <xdr:spPr>
        <a:xfrm>
          <a:off x="164592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38</xdr:row>
      <xdr:rowOff>2557</xdr:rowOff>
    </xdr:from>
    <xdr:ext cx="762000" cy="259045"/>
    <xdr:sp macro="" textlink="">
      <xdr:nvSpPr>
        <xdr:cNvPr id="327" name="補助費等該当値テキスト"/>
        <xdr:cNvSpPr txBox="1"/>
      </xdr:nvSpPr>
      <xdr:spPr>
        <a:xfrm>
          <a:off x="165989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38</xdr:row>
      <xdr:rowOff>80772</xdr:rowOff>
    </xdr:from>
    <xdr:to>
      <xdr:col>78</xdr:col>
      <xdr:colOff>120650</xdr:colOff>
      <xdr:row>39</xdr:row>
      <xdr:rowOff>10922</xdr:rowOff>
    </xdr:to>
    <xdr:sp macro="" textlink="">
      <xdr:nvSpPr>
        <xdr:cNvPr id="328" name="楕円 327"/>
        <xdr:cNvSpPr/>
      </xdr:nvSpPr>
      <xdr:spPr>
        <a:xfrm>
          <a:off x="15621000" y="659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167149</xdr:rowOff>
    </xdr:from>
    <xdr:ext cx="736600" cy="259045"/>
    <xdr:sp macro="" textlink="">
      <xdr:nvSpPr>
        <xdr:cNvPr id="329" name="テキスト ボックス 328"/>
        <xdr:cNvSpPr txBox="1"/>
      </xdr:nvSpPr>
      <xdr:spPr>
        <a:xfrm>
          <a:off x="15290800" y="6682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38</xdr:row>
      <xdr:rowOff>39624</xdr:rowOff>
    </xdr:from>
    <xdr:to>
      <xdr:col>74</xdr:col>
      <xdr:colOff>31750</xdr:colOff>
      <xdr:row>38</xdr:row>
      <xdr:rowOff>141224</xdr:rowOff>
    </xdr:to>
    <xdr:sp macro="" textlink="">
      <xdr:nvSpPr>
        <xdr:cNvPr id="330" name="楕円 329"/>
        <xdr:cNvSpPr/>
      </xdr:nvSpPr>
      <xdr:spPr>
        <a:xfrm>
          <a:off x="14732000" y="6554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126001</xdr:rowOff>
    </xdr:from>
    <xdr:ext cx="762000" cy="259045"/>
    <xdr:sp macro="" textlink="">
      <xdr:nvSpPr>
        <xdr:cNvPr id="331" name="テキスト ボックス 330"/>
        <xdr:cNvSpPr txBox="1"/>
      </xdr:nvSpPr>
      <xdr:spPr>
        <a:xfrm>
          <a:off x="14401800" y="6641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38</xdr:row>
      <xdr:rowOff>89916</xdr:rowOff>
    </xdr:from>
    <xdr:to>
      <xdr:col>69</xdr:col>
      <xdr:colOff>142875</xdr:colOff>
      <xdr:row>39</xdr:row>
      <xdr:rowOff>20066</xdr:rowOff>
    </xdr:to>
    <xdr:sp macro="" textlink="">
      <xdr:nvSpPr>
        <xdr:cNvPr id="332" name="楕円 331"/>
        <xdr:cNvSpPr/>
      </xdr:nvSpPr>
      <xdr:spPr>
        <a:xfrm>
          <a:off x="13843000" y="6605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39</xdr:row>
      <xdr:rowOff>4843</xdr:rowOff>
    </xdr:from>
    <xdr:ext cx="762000" cy="259045"/>
    <xdr:sp macro="" textlink="">
      <xdr:nvSpPr>
        <xdr:cNvPr id="333" name="テキスト ボックス 332"/>
        <xdr:cNvSpPr txBox="1"/>
      </xdr:nvSpPr>
      <xdr:spPr>
        <a:xfrm>
          <a:off x="13512800" y="6691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39</xdr:row>
      <xdr:rowOff>37338</xdr:rowOff>
    </xdr:from>
    <xdr:to>
      <xdr:col>65</xdr:col>
      <xdr:colOff>53975</xdr:colOff>
      <xdr:row>39</xdr:row>
      <xdr:rowOff>138938</xdr:rowOff>
    </xdr:to>
    <xdr:sp macro="" textlink="">
      <xdr:nvSpPr>
        <xdr:cNvPr id="334" name="楕円 333"/>
        <xdr:cNvSpPr/>
      </xdr:nvSpPr>
      <xdr:spPr>
        <a:xfrm>
          <a:off x="12954000" y="6723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39</xdr:row>
      <xdr:rowOff>123715</xdr:rowOff>
    </xdr:from>
    <xdr:ext cx="762000" cy="259045"/>
    <xdr:sp macro="" textlink="">
      <xdr:nvSpPr>
        <xdr:cNvPr id="335" name="テキスト ボックス 334"/>
        <xdr:cNvSpPr txBox="1"/>
      </xdr:nvSpPr>
      <xdr:spPr>
        <a:xfrm>
          <a:off x="12623800" y="6810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前年度から</a:t>
          </a:r>
          <a:r>
            <a:rPr kumimoji="1" lang="en-US" altLang="ja-JP" sz="1200">
              <a:latin typeface="ＭＳ Ｐゴシック" panose="020B0600070205080204" pitchFamily="50" charset="-128"/>
              <a:ea typeface="ＭＳ Ｐゴシック" panose="020B0600070205080204" pitchFamily="50" charset="-128"/>
            </a:rPr>
            <a:t>0.1</a:t>
          </a:r>
          <a:r>
            <a:rPr kumimoji="1" lang="ja-JP" altLang="en-US" sz="1200">
              <a:latin typeface="ＭＳ Ｐゴシック" panose="020B0600070205080204" pitchFamily="50" charset="-128"/>
              <a:ea typeface="ＭＳ Ｐゴシック" panose="020B0600070205080204" pitchFamily="50" charset="-128"/>
            </a:rPr>
            <a:t>ポイント増減少し、類似団体平均を</a:t>
          </a:r>
          <a:r>
            <a:rPr kumimoji="1" lang="en-US" altLang="ja-JP" sz="1200">
              <a:latin typeface="ＭＳ Ｐゴシック" panose="020B0600070205080204" pitchFamily="50" charset="-128"/>
              <a:ea typeface="ＭＳ Ｐゴシック" panose="020B0600070205080204" pitchFamily="50" charset="-128"/>
            </a:rPr>
            <a:t>3.6</a:t>
          </a:r>
          <a:r>
            <a:rPr kumimoji="1" lang="ja-JP" altLang="en-US" sz="1200">
              <a:latin typeface="ＭＳ Ｐゴシック" panose="020B0600070205080204" pitchFamily="50" charset="-128"/>
              <a:ea typeface="ＭＳ Ｐゴシック" panose="020B0600070205080204" pitchFamily="50" charset="-128"/>
            </a:rPr>
            <a:t>ポイント下回る結果となった。</a:t>
          </a:r>
        </a:p>
        <a:p>
          <a:r>
            <a:rPr kumimoji="1" lang="ja-JP" altLang="en-US" sz="1200">
              <a:latin typeface="ＭＳ Ｐゴシック" panose="020B0600070205080204" pitchFamily="50" charset="-128"/>
              <a:ea typeface="ＭＳ Ｐゴシック" panose="020B0600070205080204" pitchFamily="50" charset="-128"/>
            </a:rPr>
            <a:t>　類似団体及び全国平均は下回ったまま推移しているが、令和４年福島県沖地震に係る災害復旧事業債の借入や、今後、小中学校の空調整備を計画しているため、上昇することが見込まれる。</a:t>
          </a:r>
        </a:p>
        <a:p>
          <a:r>
            <a:rPr kumimoji="1" lang="ja-JP" altLang="en-US" sz="1200">
              <a:latin typeface="ＭＳ Ｐゴシック" panose="020B0600070205080204" pitchFamily="50" charset="-128"/>
              <a:ea typeface="ＭＳ Ｐゴシック" panose="020B0600070205080204" pitchFamily="50" charset="-128"/>
            </a:rPr>
            <a:t>　地方債の発行については、公共施設の維持適正化、事業の見直しを実施しながら、抑制していく。</a:t>
          </a:r>
        </a:p>
      </xdr:txBody>
    </xdr:sp>
    <xdr:clientData/>
  </xdr:twoCellAnchor>
  <xdr:oneCellAnchor>
    <xdr:from>
      <xdr:col>3</xdr:col>
      <xdr:colOff>123825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0" name="直線コネクタ 34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1" name="テキスト ボックス 35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2" name="直線コネクタ 35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3" name="テキスト ボックス 35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4" name="直線コネクタ 35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5" name="テキスト ボックス 35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6" name="直線コネクタ 35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7" name="テキスト ボックス 35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8" name="直線コネクタ 35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9" name="テキスト ボックス 35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29845</xdr:rowOff>
    </xdr:from>
    <xdr:to>
      <xdr:col>24</xdr:col>
      <xdr:colOff>25400</xdr:colOff>
      <xdr:row>80</xdr:row>
      <xdr:rowOff>54611</xdr:rowOff>
    </xdr:to>
    <xdr:cxnSp macro="">
      <xdr:nvCxnSpPr>
        <xdr:cNvPr id="362" name="直線コネクタ 361"/>
        <xdr:cNvCxnSpPr/>
      </xdr:nvCxnSpPr>
      <xdr:spPr>
        <a:xfrm flipV="1">
          <a:off x="4826000" y="12717145"/>
          <a:ext cx="0" cy="10534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26688</xdr:rowOff>
    </xdr:from>
    <xdr:ext cx="762000" cy="259045"/>
    <xdr:sp macro="" textlink="">
      <xdr:nvSpPr>
        <xdr:cNvPr id="363" name="公債費最小値テキスト"/>
        <xdr:cNvSpPr txBox="1"/>
      </xdr:nvSpPr>
      <xdr:spPr>
        <a:xfrm>
          <a:off x="4914900" y="13742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54611</xdr:rowOff>
    </xdr:from>
    <xdr:to>
      <xdr:col>24</xdr:col>
      <xdr:colOff>114300</xdr:colOff>
      <xdr:row>80</xdr:row>
      <xdr:rowOff>54611</xdr:rowOff>
    </xdr:to>
    <xdr:cxnSp macro="">
      <xdr:nvCxnSpPr>
        <xdr:cNvPr id="364" name="直線コネクタ 363"/>
        <xdr:cNvCxnSpPr/>
      </xdr:nvCxnSpPr>
      <xdr:spPr>
        <a:xfrm>
          <a:off x="4737100" y="13770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116222</xdr:rowOff>
    </xdr:from>
    <xdr:ext cx="762000" cy="259045"/>
    <xdr:sp macro="" textlink="">
      <xdr:nvSpPr>
        <xdr:cNvPr id="365" name="公債費最大値テキスト"/>
        <xdr:cNvSpPr txBox="1"/>
      </xdr:nvSpPr>
      <xdr:spPr>
        <a:xfrm>
          <a:off x="4914900" y="12460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29845</xdr:rowOff>
    </xdr:from>
    <xdr:to>
      <xdr:col>24</xdr:col>
      <xdr:colOff>114300</xdr:colOff>
      <xdr:row>74</xdr:row>
      <xdr:rowOff>29845</xdr:rowOff>
    </xdr:to>
    <xdr:cxnSp macro="">
      <xdr:nvCxnSpPr>
        <xdr:cNvPr id="366" name="直線コネクタ 365"/>
        <xdr:cNvCxnSpPr/>
      </xdr:nvCxnSpPr>
      <xdr:spPr>
        <a:xfrm>
          <a:off x="4737100" y="12717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74</xdr:row>
      <xdr:rowOff>107950</xdr:rowOff>
    </xdr:from>
    <xdr:to>
      <xdr:col>24</xdr:col>
      <xdr:colOff>25400</xdr:colOff>
      <xdr:row>74</xdr:row>
      <xdr:rowOff>109855</xdr:rowOff>
    </xdr:to>
    <xdr:cxnSp macro="">
      <xdr:nvCxnSpPr>
        <xdr:cNvPr id="367" name="直線コネクタ 366"/>
        <xdr:cNvCxnSpPr/>
      </xdr:nvCxnSpPr>
      <xdr:spPr>
        <a:xfrm flipV="1">
          <a:off x="3987800" y="12795250"/>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97807</xdr:rowOff>
    </xdr:from>
    <xdr:ext cx="762000" cy="259045"/>
    <xdr:sp macro="" textlink="">
      <xdr:nvSpPr>
        <xdr:cNvPr id="368" name="公債費平均値テキスト"/>
        <xdr:cNvSpPr txBox="1"/>
      </xdr:nvSpPr>
      <xdr:spPr>
        <a:xfrm>
          <a:off x="4914900" y="12785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125730</xdr:rowOff>
    </xdr:from>
    <xdr:to>
      <xdr:col>24</xdr:col>
      <xdr:colOff>76200</xdr:colOff>
      <xdr:row>75</xdr:row>
      <xdr:rowOff>55880</xdr:rowOff>
    </xdr:to>
    <xdr:sp macro="" textlink="">
      <xdr:nvSpPr>
        <xdr:cNvPr id="369" name="フローチャート: 判断 368"/>
        <xdr:cNvSpPr/>
      </xdr:nvSpPr>
      <xdr:spPr>
        <a:xfrm>
          <a:off x="47752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74</xdr:row>
      <xdr:rowOff>106045</xdr:rowOff>
    </xdr:from>
    <xdr:to>
      <xdr:col>19</xdr:col>
      <xdr:colOff>187325</xdr:colOff>
      <xdr:row>74</xdr:row>
      <xdr:rowOff>109855</xdr:rowOff>
    </xdr:to>
    <xdr:cxnSp macro="">
      <xdr:nvCxnSpPr>
        <xdr:cNvPr id="370" name="直線コネクタ 369"/>
        <xdr:cNvCxnSpPr/>
      </xdr:nvCxnSpPr>
      <xdr:spPr>
        <a:xfrm>
          <a:off x="3098800" y="12793345"/>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74</xdr:row>
      <xdr:rowOff>139065</xdr:rowOff>
    </xdr:from>
    <xdr:to>
      <xdr:col>20</xdr:col>
      <xdr:colOff>38100</xdr:colOff>
      <xdr:row>75</xdr:row>
      <xdr:rowOff>69215</xdr:rowOff>
    </xdr:to>
    <xdr:sp macro="" textlink="">
      <xdr:nvSpPr>
        <xdr:cNvPr id="371" name="フローチャート: 判断 370"/>
        <xdr:cNvSpPr/>
      </xdr:nvSpPr>
      <xdr:spPr>
        <a:xfrm>
          <a:off x="3937000" y="12826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53992</xdr:rowOff>
    </xdr:from>
    <xdr:ext cx="736600" cy="259045"/>
    <xdr:sp macro="" textlink="">
      <xdr:nvSpPr>
        <xdr:cNvPr id="372" name="テキスト ボックス 371"/>
        <xdr:cNvSpPr txBox="1"/>
      </xdr:nvSpPr>
      <xdr:spPr>
        <a:xfrm>
          <a:off x="3606800" y="129127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74</xdr:row>
      <xdr:rowOff>73660</xdr:rowOff>
    </xdr:from>
    <xdr:to>
      <xdr:col>15</xdr:col>
      <xdr:colOff>98425</xdr:colOff>
      <xdr:row>74</xdr:row>
      <xdr:rowOff>106045</xdr:rowOff>
    </xdr:to>
    <xdr:cxnSp macro="">
      <xdr:nvCxnSpPr>
        <xdr:cNvPr id="373" name="直線コネクタ 372"/>
        <xdr:cNvCxnSpPr/>
      </xdr:nvCxnSpPr>
      <xdr:spPr>
        <a:xfrm>
          <a:off x="2209800" y="1276096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74</xdr:row>
      <xdr:rowOff>144780</xdr:rowOff>
    </xdr:from>
    <xdr:to>
      <xdr:col>15</xdr:col>
      <xdr:colOff>149225</xdr:colOff>
      <xdr:row>75</xdr:row>
      <xdr:rowOff>74930</xdr:rowOff>
    </xdr:to>
    <xdr:sp macro="" textlink="">
      <xdr:nvSpPr>
        <xdr:cNvPr id="374" name="フローチャート: 判断 373"/>
        <xdr:cNvSpPr/>
      </xdr:nvSpPr>
      <xdr:spPr>
        <a:xfrm>
          <a:off x="3048000" y="12832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59707</xdr:rowOff>
    </xdr:from>
    <xdr:ext cx="762000" cy="259045"/>
    <xdr:sp macro="" textlink="">
      <xdr:nvSpPr>
        <xdr:cNvPr id="375" name="テキスト ボックス 374"/>
        <xdr:cNvSpPr txBox="1"/>
      </xdr:nvSpPr>
      <xdr:spPr>
        <a:xfrm>
          <a:off x="2717800" y="1291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74</xdr:row>
      <xdr:rowOff>73660</xdr:rowOff>
    </xdr:from>
    <xdr:to>
      <xdr:col>11</xdr:col>
      <xdr:colOff>9525</xdr:colOff>
      <xdr:row>74</xdr:row>
      <xdr:rowOff>90805</xdr:rowOff>
    </xdr:to>
    <xdr:cxnSp macro="">
      <xdr:nvCxnSpPr>
        <xdr:cNvPr id="376" name="直線コネクタ 375"/>
        <xdr:cNvCxnSpPr/>
      </xdr:nvCxnSpPr>
      <xdr:spPr>
        <a:xfrm flipV="1">
          <a:off x="1320800" y="1276096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74</xdr:row>
      <xdr:rowOff>123825</xdr:rowOff>
    </xdr:from>
    <xdr:to>
      <xdr:col>11</xdr:col>
      <xdr:colOff>60325</xdr:colOff>
      <xdr:row>75</xdr:row>
      <xdr:rowOff>53975</xdr:rowOff>
    </xdr:to>
    <xdr:sp macro="" textlink="">
      <xdr:nvSpPr>
        <xdr:cNvPr id="377" name="フローチャート: 判断 376"/>
        <xdr:cNvSpPr/>
      </xdr:nvSpPr>
      <xdr:spPr>
        <a:xfrm>
          <a:off x="2159000" y="12811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38752</xdr:rowOff>
    </xdr:from>
    <xdr:ext cx="762000" cy="259045"/>
    <xdr:sp macro="" textlink="">
      <xdr:nvSpPr>
        <xdr:cNvPr id="378" name="テキスト ボックス 377"/>
        <xdr:cNvSpPr txBox="1"/>
      </xdr:nvSpPr>
      <xdr:spPr>
        <a:xfrm>
          <a:off x="1828800" y="12897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125730</xdr:rowOff>
    </xdr:from>
    <xdr:to>
      <xdr:col>6</xdr:col>
      <xdr:colOff>171450</xdr:colOff>
      <xdr:row>75</xdr:row>
      <xdr:rowOff>55880</xdr:rowOff>
    </xdr:to>
    <xdr:sp macro="" textlink="">
      <xdr:nvSpPr>
        <xdr:cNvPr id="379" name="フローチャート: 判断 378"/>
        <xdr:cNvSpPr/>
      </xdr:nvSpPr>
      <xdr:spPr>
        <a:xfrm>
          <a:off x="12700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40657</xdr:rowOff>
    </xdr:from>
    <xdr:ext cx="762000" cy="259045"/>
    <xdr:sp macro="" textlink="">
      <xdr:nvSpPr>
        <xdr:cNvPr id="380" name="テキスト ボックス 379"/>
        <xdr:cNvSpPr txBox="1"/>
      </xdr:nvSpPr>
      <xdr:spPr>
        <a:xfrm>
          <a:off x="939800" y="12899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57150</xdr:rowOff>
    </xdr:from>
    <xdr:to>
      <xdr:col>24</xdr:col>
      <xdr:colOff>76200</xdr:colOff>
      <xdr:row>74</xdr:row>
      <xdr:rowOff>158750</xdr:rowOff>
    </xdr:to>
    <xdr:sp macro="" textlink="">
      <xdr:nvSpPr>
        <xdr:cNvPr id="386" name="楕円 385"/>
        <xdr:cNvSpPr/>
      </xdr:nvSpPr>
      <xdr:spPr>
        <a:xfrm>
          <a:off x="4775200" y="12744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137177</xdr:rowOff>
    </xdr:from>
    <xdr:ext cx="762000" cy="259045"/>
    <xdr:sp macro="" textlink="">
      <xdr:nvSpPr>
        <xdr:cNvPr id="387" name="公債費該当値テキスト"/>
        <xdr:cNvSpPr txBox="1"/>
      </xdr:nvSpPr>
      <xdr:spPr>
        <a:xfrm>
          <a:off x="4914900" y="1265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74</xdr:row>
      <xdr:rowOff>59055</xdr:rowOff>
    </xdr:from>
    <xdr:to>
      <xdr:col>20</xdr:col>
      <xdr:colOff>38100</xdr:colOff>
      <xdr:row>74</xdr:row>
      <xdr:rowOff>160655</xdr:rowOff>
    </xdr:to>
    <xdr:sp macro="" textlink="">
      <xdr:nvSpPr>
        <xdr:cNvPr id="388" name="楕円 387"/>
        <xdr:cNvSpPr/>
      </xdr:nvSpPr>
      <xdr:spPr>
        <a:xfrm>
          <a:off x="3937000" y="12746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72</xdr:row>
      <xdr:rowOff>170832</xdr:rowOff>
    </xdr:from>
    <xdr:ext cx="736600" cy="259045"/>
    <xdr:sp macro="" textlink="">
      <xdr:nvSpPr>
        <xdr:cNvPr id="389" name="テキスト ボックス 388"/>
        <xdr:cNvSpPr txBox="1"/>
      </xdr:nvSpPr>
      <xdr:spPr>
        <a:xfrm>
          <a:off x="3606800" y="125152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74</xdr:row>
      <xdr:rowOff>55245</xdr:rowOff>
    </xdr:from>
    <xdr:to>
      <xdr:col>15</xdr:col>
      <xdr:colOff>149225</xdr:colOff>
      <xdr:row>74</xdr:row>
      <xdr:rowOff>156845</xdr:rowOff>
    </xdr:to>
    <xdr:sp macro="" textlink="">
      <xdr:nvSpPr>
        <xdr:cNvPr id="390" name="楕円 389"/>
        <xdr:cNvSpPr/>
      </xdr:nvSpPr>
      <xdr:spPr>
        <a:xfrm>
          <a:off x="3048000" y="12742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72</xdr:row>
      <xdr:rowOff>167022</xdr:rowOff>
    </xdr:from>
    <xdr:ext cx="762000" cy="259045"/>
    <xdr:sp macro="" textlink="">
      <xdr:nvSpPr>
        <xdr:cNvPr id="391" name="テキスト ボックス 390"/>
        <xdr:cNvSpPr txBox="1"/>
      </xdr:nvSpPr>
      <xdr:spPr>
        <a:xfrm>
          <a:off x="2717800" y="12511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74</xdr:row>
      <xdr:rowOff>22860</xdr:rowOff>
    </xdr:from>
    <xdr:to>
      <xdr:col>11</xdr:col>
      <xdr:colOff>60325</xdr:colOff>
      <xdr:row>74</xdr:row>
      <xdr:rowOff>124460</xdr:rowOff>
    </xdr:to>
    <xdr:sp macro="" textlink="">
      <xdr:nvSpPr>
        <xdr:cNvPr id="392" name="楕円 391"/>
        <xdr:cNvSpPr/>
      </xdr:nvSpPr>
      <xdr:spPr>
        <a:xfrm>
          <a:off x="2159000" y="12710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72</xdr:row>
      <xdr:rowOff>134637</xdr:rowOff>
    </xdr:from>
    <xdr:ext cx="762000" cy="259045"/>
    <xdr:sp macro="" textlink="">
      <xdr:nvSpPr>
        <xdr:cNvPr id="393" name="テキスト ボックス 392"/>
        <xdr:cNvSpPr txBox="1"/>
      </xdr:nvSpPr>
      <xdr:spPr>
        <a:xfrm>
          <a:off x="1828800" y="1247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40005</xdr:rowOff>
    </xdr:from>
    <xdr:to>
      <xdr:col>6</xdr:col>
      <xdr:colOff>171450</xdr:colOff>
      <xdr:row>74</xdr:row>
      <xdr:rowOff>141605</xdr:rowOff>
    </xdr:to>
    <xdr:sp macro="" textlink="">
      <xdr:nvSpPr>
        <xdr:cNvPr id="394" name="楕円 393"/>
        <xdr:cNvSpPr/>
      </xdr:nvSpPr>
      <xdr:spPr>
        <a:xfrm>
          <a:off x="1270000" y="12727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72</xdr:row>
      <xdr:rowOff>151782</xdr:rowOff>
    </xdr:from>
    <xdr:ext cx="762000" cy="259045"/>
    <xdr:sp macro="" textlink="">
      <xdr:nvSpPr>
        <xdr:cNvPr id="395" name="テキスト ボックス 394"/>
        <xdr:cNvSpPr txBox="1"/>
      </xdr:nvSpPr>
      <xdr:spPr>
        <a:xfrm>
          <a:off x="939800" y="12496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前年度から</a:t>
          </a:r>
          <a:r>
            <a:rPr kumimoji="1" lang="en-US" altLang="ja-JP" sz="1200">
              <a:latin typeface="ＭＳ Ｐゴシック" panose="020B0600070205080204" pitchFamily="50" charset="-128"/>
              <a:ea typeface="ＭＳ Ｐゴシック" panose="020B0600070205080204" pitchFamily="50" charset="-128"/>
            </a:rPr>
            <a:t>2.1</a:t>
          </a:r>
          <a:r>
            <a:rPr kumimoji="1" lang="ja-JP" altLang="en-US" sz="1200">
              <a:latin typeface="ＭＳ Ｐゴシック" panose="020B0600070205080204" pitchFamily="50" charset="-128"/>
              <a:ea typeface="ＭＳ Ｐゴシック" panose="020B0600070205080204" pitchFamily="50" charset="-128"/>
            </a:rPr>
            <a:t>ポイント減少したものの、類似団体平均を</a:t>
          </a:r>
          <a:r>
            <a:rPr kumimoji="1" lang="en-US" altLang="ja-JP" sz="1200">
              <a:latin typeface="ＭＳ Ｐゴシック" panose="020B0600070205080204" pitchFamily="50" charset="-128"/>
              <a:ea typeface="ＭＳ Ｐゴシック" panose="020B0600070205080204" pitchFamily="50" charset="-128"/>
            </a:rPr>
            <a:t>3.1</a:t>
          </a:r>
          <a:r>
            <a:rPr kumimoji="1" lang="ja-JP" altLang="en-US" sz="1200">
              <a:latin typeface="ＭＳ Ｐゴシック" panose="020B0600070205080204" pitchFamily="50" charset="-128"/>
              <a:ea typeface="ＭＳ Ｐゴシック" panose="020B0600070205080204" pitchFamily="50" charset="-128"/>
            </a:rPr>
            <a:t>ポイント上回る結果となった。要因としては、昨今の物価高騰により、人件費・物件費などの支出額が増加しているものの、地方税・地方特例交付金・地方交付税などの経常一般財源の増加によるものである。</a:t>
          </a:r>
        </a:p>
        <a:p>
          <a:r>
            <a:rPr kumimoji="1" lang="ja-JP" altLang="en-US" sz="1200">
              <a:latin typeface="ＭＳ Ｐゴシック" panose="020B0600070205080204" pitchFamily="50" charset="-128"/>
              <a:ea typeface="ＭＳ Ｐゴシック" panose="020B0600070205080204" pitchFamily="50" charset="-128"/>
            </a:rPr>
            <a:t>　今後は、震災以前の支出規模を目安とし、特別会計も含めた経費削減に努めるとともに、公共施設の老朽化等に伴い維持補修費の増加も懸念されることから、公共施設の管理計画に基づいた適正な維持管理に努める。</a:t>
          </a:r>
        </a:p>
      </xdr:txBody>
    </xdr:sp>
    <xdr:clientData/>
  </xdr:twoCellAnchor>
  <xdr:oneCellAnchor>
    <xdr:from>
      <xdr:col>62</xdr:col>
      <xdr:colOff>6350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108712</xdr:rowOff>
    </xdr:from>
    <xdr:to>
      <xdr:col>82</xdr:col>
      <xdr:colOff>107950</xdr:colOff>
      <xdr:row>80</xdr:row>
      <xdr:rowOff>76708</xdr:rowOff>
    </xdr:to>
    <xdr:cxnSp macro="">
      <xdr:nvCxnSpPr>
        <xdr:cNvPr id="421" name="直線コネクタ 420"/>
        <xdr:cNvCxnSpPr/>
      </xdr:nvCxnSpPr>
      <xdr:spPr>
        <a:xfrm flipV="1">
          <a:off x="16510000" y="12453112"/>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48785</xdr:rowOff>
    </xdr:from>
    <xdr:ext cx="762000" cy="259045"/>
    <xdr:sp macro="" textlink="">
      <xdr:nvSpPr>
        <xdr:cNvPr id="422" name="公債費以外最小値テキスト"/>
        <xdr:cNvSpPr txBox="1"/>
      </xdr:nvSpPr>
      <xdr:spPr>
        <a:xfrm>
          <a:off x="16598900" y="13764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76708</xdr:rowOff>
    </xdr:from>
    <xdr:to>
      <xdr:col>82</xdr:col>
      <xdr:colOff>196850</xdr:colOff>
      <xdr:row>80</xdr:row>
      <xdr:rowOff>76708</xdr:rowOff>
    </xdr:to>
    <xdr:cxnSp macro="">
      <xdr:nvCxnSpPr>
        <xdr:cNvPr id="423" name="直線コネクタ 422"/>
        <xdr:cNvCxnSpPr/>
      </xdr:nvCxnSpPr>
      <xdr:spPr>
        <a:xfrm>
          <a:off x="16421100" y="13792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23639</xdr:rowOff>
    </xdr:from>
    <xdr:ext cx="762000" cy="259045"/>
    <xdr:sp macro="" textlink="">
      <xdr:nvSpPr>
        <xdr:cNvPr id="424" name="公債費以外最大値テキスト"/>
        <xdr:cNvSpPr txBox="1"/>
      </xdr:nvSpPr>
      <xdr:spPr>
        <a:xfrm>
          <a:off x="16598900" y="12196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108712</xdr:rowOff>
    </xdr:from>
    <xdr:to>
      <xdr:col>82</xdr:col>
      <xdr:colOff>196850</xdr:colOff>
      <xdr:row>72</xdr:row>
      <xdr:rowOff>108712</xdr:rowOff>
    </xdr:to>
    <xdr:cxnSp macro="">
      <xdr:nvCxnSpPr>
        <xdr:cNvPr id="425" name="直線コネクタ 424"/>
        <xdr:cNvCxnSpPr/>
      </xdr:nvCxnSpPr>
      <xdr:spPr>
        <a:xfrm>
          <a:off x="16421100" y="12453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26415</xdr:rowOff>
    </xdr:from>
    <xdr:to>
      <xdr:col>82</xdr:col>
      <xdr:colOff>107950</xdr:colOff>
      <xdr:row>78</xdr:row>
      <xdr:rowOff>122428</xdr:rowOff>
    </xdr:to>
    <xdr:cxnSp macro="">
      <xdr:nvCxnSpPr>
        <xdr:cNvPr id="426" name="直線コネクタ 425"/>
        <xdr:cNvCxnSpPr/>
      </xdr:nvCxnSpPr>
      <xdr:spPr>
        <a:xfrm flipV="1">
          <a:off x="15671800" y="13399515"/>
          <a:ext cx="838200" cy="96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21862</xdr:rowOff>
    </xdr:from>
    <xdr:ext cx="762000" cy="259045"/>
    <xdr:sp macro="" textlink="">
      <xdr:nvSpPr>
        <xdr:cNvPr id="427" name="公債費以外平均値テキスト"/>
        <xdr:cNvSpPr txBox="1"/>
      </xdr:nvSpPr>
      <xdr:spPr>
        <a:xfrm>
          <a:off x="16598900" y="13052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5335</xdr:rowOff>
    </xdr:from>
    <xdr:to>
      <xdr:col>82</xdr:col>
      <xdr:colOff>158750</xdr:colOff>
      <xdr:row>77</xdr:row>
      <xdr:rowOff>106935</xdr:rowOff>
    </xdr:to>
    <xdr:sp macro="" textlink="">
      <xdr:nvSpPr>
        <xdr:cNvPr id="428" name="フローチャート: 判断 427"/>
        <xdr:cNvSpPr/>
      </xdr:nvSpPr>
      <xdr:spPr>
        <a:xfrm>
          <a:off x="16459200" y="1320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78</xdr:row>
      <xdr:rowOff>81280</xdr:rowOff>
    </xdr:from>
    <xdr:to>
      <xdr:col>78</xdr:col>
      <xdr:colOff>69850</xdr:colOff>
      <xdr:row>78</xdr:row>
      <xdr:rowOff>122428</xdr:rowOff>
    </xdr:to>
    <xdr:cxnSp macro="">
      <xdr:nvCxnSpPr>
        <xdr:cNvPr id="429" name="直線コネクタ 428"/>
        <xdr:cNvCxnSpPr/>
      </xdr:nvCxnSpPr>
      <xdr:spPr>
        <a:xfrm>
          <a:off x="14782800" y="1345438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131063</xdr:rowOff>
    </xdr:from>
    <xdr:to>
      <xdr:col>78</xdr:col>
      <xdr:colOff>120650</xdr:colOff>
      <xdr:row>77</xdr:row>
      <xdr:rowOff>61213</xdr:rowOff>
    </xdr:to>
    <xdr:sp macro="" textlink="">
      <xdr:nvSpPr>
        <xdr:cNvPr id="430" name="フローチャート: 判断 429"/>
        <xdr:cNvSpPr/>
      </xdr:nvSpPr>
      <xdr:spPr>
        <a:xfrm>
          <a:off x="15621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71391</xdr:rowOff>
    </xdr:from>
    <xdr:ext cx="736600" cy="259045"/>
    <xdr:sp macro="" textlink="">
      <xdr:nvSpPr>
        <xdr:cNvPr id="431" name="テキスト ボックス 430"/>
        <xdr:cNvSpPr txBox="1"/>
      </xdr:nvSpPr>
      <xdr:spPr>
        <a:xfrm>
          <a:off x="15290800" y="12930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147574</xdr:rowOff>
    </xdr:from>
    <xdr:to>
      <xdr:col>73</xdr:col>
      <xdr:colOff>180975</xdr:colOff>
      <xdr:row>78</xdr:row>
      <xdr:rowOff>81280</xdr:rowOff>
    </xdr:to>
    <xdr:cxnSp macro="">
      <xdr:nvCxnSpPr>
        <xdr:cNvPr id="432" name="直線コネクタ 431"/>
        <xdr:cNvCxnSpPr/>
      </xdr:nvCxnSpPr>
      <xdr:spPr>
        <a:xfrm>
          <a:off x="13893800" y="13349224"/>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85344</xdr:rowOff>
    </xdr:from>
    <xdr:to>
      <xdr:col>74</xdr:col>
      <xdr:colOff>31750</xdr:colOff>
      <xdr:row>77</xdr:row>
      <xdr:rowOff>15494</xdr:rowOff>
    </xdr:to>
    <xdr:sp macro="" textlink="">
      <xdr:nvSpPr>
        <xdr:cNvPr id="433" name="フローチャート: 判断 432"/>
        <xdr:cNvSpPr/>
      </xdr:nvSpPr>
      <xdr:spPr>
        <a:xfrm>
          <a:off x="14732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25671</xdr:rowOff>
    </xdr:from>
    <xdr:ext cx="762000" cy="259045"/>
    <xdr:sp macro="" textlink="">
      <xdr:nvSpPr>
        <xdr:cNvPr id="434" name="テキスト ボックス 433"/>
        <xdr:cNvSpPr txBox="1"/>
      </xdr:nvSpPr>
      <xdr:spPr>
        <a:xfrm>
          <a:off x="14401800" y="12884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147574</xdr:rowOff>
    </xdr:from>
    <xdr:to>
      <xdr:col>69</xdr:col>
      <xdr:colOff>92075</xdr:colOff>
      <xdr:row>79</xdr:row>
      <xdr:rowOff>152146</xdr:rowOff>
    </xdr:to>
    <xdr:cxnSp macro="">
      <xdr:nvCxnSpPr>
        <xdr:cNvPr id="435" name="直線コネクタ 434"/>
        <xdr:cNvCxnSpPr/>
      </xdr:nvCxnSpPr>
      <xdr:spPr>
        <a:xfrm flipV="1">
          <a:off x="13004800" y="13349224"/>
          <a:ext cx="889000" cy="347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133350</xdr:rowOff>
    </xdr:from>
    <xdr:to>
      <xdr:col>69</xdr:col>
      <xdr:colOff>142875</xdr:colOff>
      <xdr:row>76</xdr:row>
      <xdr:rowOff>63500</xdr:rowOff>
    </xdr:to>
    <xdr:sp macro="" textlink="">
      <xdr:nvSpPr>
        <xdr:cNvPr id="436" name="フローチャート: 判断 435"/>
        <xdr:cNvSpPr/>
      </xdr:nvSpPr>
      <xdr:spPr>
        <a:xfrm>
          <a:off x="13843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73677</xdr:rowOff>
    </xdr:from>
    <xdr:ext cx="762000" cy="259045"/>
    <xdr:sp macro="" textlink="">
      <xdr:nvSpPr>
        <xdr:cNvPr id="437" name="テキスト ボックス 436"/>
        <xdr:cNvSpPr txBox="1"/>
      </xdr:nvSpPr>
      <xdr:spPr>
        <a:xfrm>
          <a:off x="13512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85344</xdr:rowOff>
    </xdr:from>
    <xdr:to>
      <xdr:col>65</xdr:col>
      <xdr:colOff>53975</xdr:colOff>
      <xdr:row>77</xdr:row>
      <xdr:rowOff>15494</xdr:rowOff>
    </xdr:to>
    <xdr:sp macro="" textlink="">
      <xdr:nvSpPr>
        <xdr:cNvPr id="438" name="フローチャート: 判断 437"/>
        <xdr:cNvSpPr/>
      </xdr:nvSpPr>
      <xdr:spPr>
        <a:xfrm>
          <a:off x="12954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25671</xdr:rowOff>
    </xdr:from>
    <xdr:ext cx="762000" cy="259045"/>
    <xdr:sp macro="" textlink="">
      <xdr:nvSpPr>
        <xdr:cNvPr id="439" name="テキスト ボックス 438"/>
        <xdr:cNvSpPr txBox="1"/>
      </xdr:nvSpPr>
      <xdr:spPr>
        <a:xfrm>
          <a:off x="12623800" y="12884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147065</xdr:rowOff>
    </xdr:from>
    <xdr:to>
      <xdr:col>82</xdr:col>
      <xdr:colOff>158750</xdr:colOff>
      <xdr:row>78</xdr:row>
      <xdr:rowOff>77215</xdr:rowOff>
    </xdr:to>
    <xdr:sp macro="" textlink="">
      <xdr:nvSpPr>
        <xdr:cNvPr id="445" name="楕円 444"/>
        <xdr:cNvSpPr/>
      </xdr:nvSpPr>
      <xdr:spPr>
        <a:xfrm>
          <a:off x="164592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119142</xdr:rowOff>
    </xdr:from>
    <xdr:ext cx="762000" cy="259045"/>
    <xdr:sp macro="" textlink="">
      <xdr:nvSpPr>
        <xdr:cNvPr id="446" name="公債費以外該当値テキスト"/>
        <xdr:cNvSpPr txBox="1"/>
      </xdr:nvSpPr>
      <xdr:spPr>
        <a:xfrm>
          <a:off x="16598900" y="1332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78</xdr:row>
      <xdr:rowOff>71628</xdr:rowOff>
    </xdr:from>
    <xdr:to>
      <xdr:col>78</xdr:col>
      <xdr:colOff>120650</xdr:colOff>
      <xdr:row>79</xdr:row>
      <xdr:rowOff>1778</xdr:rowOff>
    </xdr:to>
    <xdr:sp macro="" textlink="">
      <xdr:nvSpPr>
        <xdr:cNvPr id="447" name="楕円 446"/>
        <xdr:cNvSpPr/>
      </xdr:nvSpPr>
      <xdr:spPr>
        <a:xfrm>
          <a:off x="15621000" y="1344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158005</xdr:rowOff>
    </xdr:from>
    <xdr:ext cx="736600" cy="259045"/>
    <xdr:sp macro="" textlink="">
      <xdr:nvSpPr>
        <xdr:cNvPr id="448" name="テキスト ボックス 447"/>
        <xdr:cNvSpPr txBox="1"/>
      </xdr:nvSpPr>
      <xdr:spPr>
        <a:xfrm>
          <a:off x="15290800" y="13531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30480</xdr:rowOff>
    </xdr:from>
    <xdr:to>
      <xdr:col>74</xdr:col>
      <xdr:colOff>31750</xdr:colOff>
      <xdr:row>78</xdr:row>
      <xdr:rowOff>132080</xdr:rowOff>
    </xdr:to>
    <xdr:sp macro="" textlink="">
      <xdr:nvSpPr>
        <xdr:cNvPr id="449" name="楕円 448"/>
        <xdr:cNvSpPr/>
      </xdr:nvSpPr>
      <xdr:spPr>
        <a:xfrm>
          <a:off x="14732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116857</xdr:rowOff>
    </xdr:from>
    <xdr:ext cx="762000" cy="259045"/>
    <xdr:sp macro="" textlink="">
      <xdr:nvSpPr>
        <xdr:cNvPr id="450" name="テキスト ボックス 449"/>
        <xdr:cNvSpPr txBox="1"/>
      </xdr:nvSpPr>
      <xdr:spPr>
        <a:xfrm>
          <a:off x="14401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77</xdr:row>
      <xdr:rowOff>96774</xdr:rowOff>
    </xdr:from>
    <xdr:to>
      <xdr:col>69</xdr:col>
      <xdr:colOff>142875</xdr:colOff>
      <xdr:row>78</xdr:row>
      <xdr:rowOff>26924</xdr:rowOff>
    </xdr:to>
    <xdr:sp macro="" textlink="">
      <xdr:nvSpPr>
        <xdr:cNvPr id="451" name="楕円 450"/>
        <xdr:cNvSpPr/>
      </xdr:nvSpPr>
      <xdr:spPr>
        <a:xfrm>
          <a:off x="138430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78</xdr:row>
      <xdr:rowOff>11701</xdr:rowOff>
    </xdr:from>
    <xdr:ext cx="762000" cy="259045"/>
    <xdr:sp macro="" textlink="">
      <xdr:nvSpPr>
        <xdr:cNvPr id="452" name="テキスト ボックス 451"/>
        <xdr:cNvSpPr txBox="1"/>
      </xdr:nvSpPr>
      <xdr:spPr>
        <a:xfrm>
          <a:off x="13512800" y="13384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79</xdr:row>
      <xdr:rowOff>101346</xdr:rowOff>
    </xdr:from>
    <xdr:to>
      <xdr:col>65</xdr:col>
      <xdr:colOff>53975</xdr:colOff>
      <xdr:row>80</xdr:row>
      <xdr:rowOff>31496</xdr:rowOff>
    </xdr:to>
    <xdr:sp macro="" textlink="">
      <xdr:nvSpPr>
        <xdr:cNvPr id="453" name="楕円 452"/>
        <xdr:cNvSpPr/>
      </xdr:nvSpPr>
      <xdr:spPr>
        <a:xfrm>
          <a:off x="12954000" y="13645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80</xdr:row>
      <xdr:rowOff>16273</xdr:rowOff>
    </xdr:from>
    <xdr:ext cx="762000" cy="259045"/>
    <xdr:sp macro="" textlink="">
      <xdr:nvSpPr>
        <xdr:cNvPr id="454" name="テキスト ボックス 453"/>
        <xdr:cNvSpPr txBox="1"/>
      </xdr:nvSpPr>
      <xdr:spPr>
        <a:xfrm>
          <a:off x="12623800" y="13732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福島県相馬市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21</xdr:row>
      <xdr:rowOff>3175</xdr:rowOff>
    </xdr:from>
    <xdr:to>
      <xdr:col>33</xdr:col>
      <xdr:colOff>114300</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20</xdr:row>
      <xdr:rowOff>32402</xdr:rowOff>
    </xdr:from>
    <xdr:ext cx="762000" cy="259045"/>
    <xdr:sp macro="" textlink="">
      <xdr:nvSpPr>
        <xdr:cNvPr id="33" name="テキスト ボックス 32"/>
        <xdr:cNvSpPr txBox="1"/>
      </xdr:nvSpPr>
      <xdr:spPr>
        <a:xfrm>
          <a:off x="13843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19</xdr:row>
      <xdr:rowOff>60325</xdr:rowOff>
    </xdr:from>
    <xdr:to>
      <xdr:col>33</xdr:col>
      <xdr:colOff>114300</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89552</xdr:rowOff>
    </xdr:from>
    <xdr:ext cx="762000" cy="259045"/>
    <xdr:sp macro="" textlink="">
      <xdr:nvSpPr>
        <xdr:cNvPr id="35" name="テキスト ボックス 34"/>
        <xdr:cNvSpPr txBox="1"/>
      </xdr:nvSpPr>
      <xdr:spPr>
        <a:xfrm>
          <a:off x="13843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117475</xdr:rowOff>
    </xdr:from>
    <xdr:to>
      <xdr:col>33</xdr:col>
      <xdr:colOff>114300</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146702</xdr:rowOff>
    </xdr:from>
    <xdr:ext cx="762000" cy="259045"/>
    <xdr:sp macro="" textlink="">
      <xdr:nvSpPr>
        <xdr:cNvPr id="37" name="テキスト ボックス 36"/>
        <xdr:cNvSpPr txBox="1"/>
      </xdr:nvSpPr>
      <xdr:spPr>
        <a:xfrm>
          <a:off x="13843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9" name="テキスト ボックス 38"/>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60325</xdr:rowOff>
    </xdr:from>
    <xdr:to>
      <xdr:col>33</xdr:col>
      <xdr:colOff>114300</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89552</xdr:rowOff>
    </xdr:from>
    <xdr:ext cx="762000" cy="259045"/>
    <xdr:sp macro="" textlink="">
      <xdr:nvSpPr>
        <xdr:cNvPr id="41" name="テキスト ボックス 40"/>
        <xdr:cNvSpPr txBox="1"/>
      </xdr:nvSpPr>
      <xdr:spPr>
        <a:xfrm>
          <a:off x="13843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146702</xdr:rowOff>
    </xdr:from>
    <xdr:ext cx="762000" cy="259045"/>
    <xdr:sp macro="" textlink="">
      <xdr:nvSpPr>
        <xdr:cNvPr id="43" name="テキスト ボックス 42"/>
        <xdr:cNvSpPr txBox="1"/>
      </xdr:nvSpPr>
      <xdr:spPr>
        <a:xfrm>
          <a:off x="13843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3175</xdr:rowOff>
    </xdr:from>
    <xdr:to>
      <xdr:col>33</xdr:col>
      <xdr:colOff>114300</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32402</xdr:rowOff>
    </xdr:from>
    <xdr:ext cx="762000" cy="259045"/>
    <xdr:sp macro="" textlink="">
      <xdr:nvSpPr>
        <xdr:cNvPr id="45" name="テキスト ボックス 44"/>
        <xdr:cNvSpPr txBox="1"/>
      </xdr:nvSpPr>
      <xdr:spPr>
        <a:xfrm>
          <a:off x="13843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7" name="テキスト ボックス 46"/>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171444</xdr:rowOff>
    </xdr:from>
    <xdr:to>
      <xdr:col>29</xdr:col>
      <xdr:colOff>127000</xdr:colOff>
      <xdr:row>20</xdr:row>
      <xdr:rowOff>51057</xdr:rowOff>
    </xdr:to>
    <xdr:cxnSp macro="">
      <xdr:nvCxnSpPr>
        <xdr:cNvPr id="49" name="直線コネクタ 48"/>
        <xdr:cNvCxnSpPr/>
      </xdr:nvCxnSpPr>
      <xdr:spPr bwMode="auto">
        <a:xfrm flipV="1">
          <a:off x="5651500" y="2105019"/>
          <a:ext cx="0" cy="14226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23134</xdr:rowOff>
    </xdr:from>
    <xdr:ext cx="762000" cy="259045"/>
    <xdr:sp macro="" textlink="">
      <xdr:nvSpPr>
        <xdr:cNvPr id="50" name="人口1人当たり決算額の推移最小値テキスト130"/>
        <xdr:cNvSpPr txBox="1"/>
      </xdr:nvSpPr>
      <xdr:spPr>
        <a:xfrm>
          <a:off x="5740400" y="349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51057</xdr:rowOff>
    </xdr:from>
    <xdr:to>
      <xdr:col>30</xdr:col>
      <xdr:colOff>25400</xdr:colOff>
      <xdr:row>20</xdr:row>
      <xdr:rowOff>51057</xdr:rowOff>
    </xdr:to>
    <xdr:cxnSp macro="">
      <xdr:nvCxnSpPr>
        <xdr:cNvPr id="51" name="直線コネクタ 50"/>
        <xdr:cNvCxnSpPr/>
      </xdr:nvCxnSpPr>
      <xdr:spPr bwMode="auto">
        <a:xfrm>
          <a:off x="5562600" y="35276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86371</xdr:rowOff>
    </xdr:from>
    <xdr:ext cx="762000" cy="259045"/>
    <xdr:sp macro="" textlink="">
      <xdr:nvSpPr>
        <xdr:cNvPr id="52" name="人口1人当たり決算額の推移最大値テキスト130"/>
        <xdr:cNvSpPr txBox="1"/>
      </xdr:nvSpPr>
      <xdr:spPr>
        <a:xfrm>
          <a:off x="5740400" y="1848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171444</xdr:rowOff>
    </xdr:from>
    <xdr:to>
      <xdr:col>30</xdr:col>
      <xdr:colOff>25400</xdr:colOff>
      <xdr:row>11</xdr:row>
      <xdr:rowOff>171444</xdr:rowOff>
    </xdr:to>
    <xdr:cxnSp macro="">
      <xdr:nvCxnSpPr>
        <xdr:cNvPr id="53" name="直線コネクタ 52"/>
        <xdr:cNvCxnSpPr/>
      </xdr:nvCxnSpPr>
      <xdr:spPr bwMode="auto">
        <a:xfrm>
          <a:off x="5562600" y="210501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37770</xdr:rowOff>
    </xdr:from>
    <xdr:to>
      <xdr:col>29</xdr:col>
      <xdr:colOff>127000</xdr:colOff>
      <xdr:row>18</xdr:row>
      <xdr:rowOff>92348</xdr:rowOff>
    </xdr:to>
    <xdr:cxnSp macro="">
      <xdr:nvCxnSpPr>
        <xdr:cNvPr id="54" name="直線コネクタ 53"/>
        <xdr:cNvCxnSpPr/>
      </xdr:nvCxnSpPr>
      <xdr:spPr bwMode="auto">
        <a:xfrm flipV="1">
          <a:off x="5003800" y="3171495"/>
          <a:ext cx="647700" cy="545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165146</xdr:rowOff>
    </xdr:from>
    <xdr:ext cx="762000" cy="259045"/>
    <xdr:sp macro="" textlink="">
      <xdr:nvSpPr>
        <xdr:cNvPr id="55" name="人口1人当たり決算額の推移平均値テキスト130"/>
        <xdr:cNvSpPr txBox="1"/>
      </xdr:nvSpPr>
      <xdr:spPr>
        <a:xfrm>
          <a:off x="5740400" y="27845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148619</xdr:rowOff>
    </xdr:from>
    <xdr:to>
      <xdr:col>29</xdr:col>
      <xdr:colOff>177800</xdr:colOff>
      <xdr:row>17</xdr:row>
      <xdr:rowOff>78769</xdr:rowOff>
    </xdr:to>
    <xdr:sp macro="" textlink="">
      <xdr:nvSpPr>
        <xdr:cNvPr id="56" name="フローチャート: 判断 55"/>
        <xdr:cNvSpPr/>
      </xdr:nvSpPr>
      <xdr:spPr bwMode="auto">
        <a:xfrm>
          <a:off x="5600700" y="29394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86985</xdr:rowOff>
    </xdr:from>
    <xdr:to>
      <xdr:col>26</xdr:col>
      <xdr:colOff>50800</xdr:colOff>
      <xdr:row>18</xdr:row>
      <xdr:rowOff>92348</xdr:rowOff>
    </xdr:to>
    <xdr:cxnSp macro="">
      <xdr:nvCxnSpPr>
        <xdr:cNvPr id="57" name="直線コネクタ 56"/>
        <xdr:cNvCxnSpPr/>
      </xdr:nvCxnSpPr>
      <xdr:spPr bwMode="auto">
        <a:xfrm>
          <a:off x="4305300" y="3220710"/>
          <a:ext cx="698500" cy="53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70637</xdr:rowOff>
    </xdr:from>
    <xdr:to>
      <xdr:col>26</xdr:col>
      <xdr:colOff>101600</xdr:colOff>
      <xdr:row>18</xdr:row>
      <xdr:rowOff>787</xdr:rowOff>
    </xdr:to>
    <xdr:sp macro="" textlink="">
      <xdr:nvSpPr>
        <xdr:cNvPr id="58" name="フローチャート: 判断 57"/>
        <xdr:cNvSpPr/>
      </xdr:nvSpPr>
      <xdr:spPr bwMode="auto">
        <a:xfrm>
          <a:off x="4953000" y="30329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10964</xdr:rowOff>
    </xdr:from>
    <xdr:ext cx="736600" cy="259045"/>
    <xdr:sp macro="" textlink="">
      <xdr:nvSpPr>
        <xdr:cNvPr id="59" name="テキスト ボックス 58"/>
        <xdr:cNvSpPr txBox="1"/>
      </xdr:nvSpPr>
      <xdr:spPr>
        <a:xfrm>
          <a:off x="4622800" y="2801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86985</xdr:rowOff>
    </xdr:from>
    <xdr:to>
      <xdr:col>22</xdr:col>
      <xdr:colOff>114300</xdr:colOff>
      <xdr:row>18</xdr:row>
      <xdr:rowOff>113779</xdr:rowOff>
    </xdr:to>
    <xdr:cxnSp macro="">
      <xdr:nvCxnSpPr>
        <xdr:cNvPr id="60" name="直線コネクタ 59"/>
        <xdr:cNvCxnSpPr/>
      </xdr:nvCxnSpPr>
      <xdr:spPr bwMode="auto">
        <a:xfrm flipV="1">
          <a:off x="3606800" y="3220710"/>
          <a:ext cx="698500" cy="267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109395</xdr:rowOff>
    </xdr:from>
    <xdr:to>
      <xdr:col>22</xdr:col>
      <xdr:colOff>165100</xdr:colOff>
      <xdr:row>18</xdr:row>
      <xdr:rowOff>39545</xdr:rowOff>
    </xdr:to>
    <xdr:sp macro="" textlink="">
      <xdr:nvSpPr>
        <xdr:cNvPr id="61" name="フローチャート: 判断 60"/>
        <xdr:cNvSpPr/>
      </xdr:nvSpPr>
      <xdr:spPr bwMode="auto">
        <a:xfrm>
          <a:off x="4254500" y="30716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49722</xdr:rowOff>
    </xdr:from>
    <xdr:ext cx="762000" cy="259045"/>
    <xdr:sp macro="" textlink="">
      <xdr:nvSpPr>
        <xdr:cNvPr id="62" name="テキスト ボックス 61"/>
        <xdr:cNvSpPr txBox="1"/>
      </xdr:nvSpPr>
      <xdr:spPr>
        <a:xfrm>
          <a:off x="3924300" y="2840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113779</xdr:rowOff>
    </xdr:from>
    <xdr:to>
      <xdr:col>18</xdr:col>
      <xdr:colOff>177800</xdr:colOff>
      <xdr:row>18</xdr:row>
      <xdr:rowOff>128572</xdr:rowOff>
    </xdr:to>
    <xdr:cxnSp macro="">
      <xdr:nvCxnSpPr>
        <xdr:cNvPr id="63" name="直線コネクタ 62"/>
        <xdr:cNvCxnSpPr/>
      </xdr:nvCxnSpPr>
      <xdr:spPr bwMode="auto">
        <a:xfrm flipV="1">
          <a:off x="2908300" y="3247504"/>
          <a:ext cx="698500" cy="147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119596</xdr:rowOff>
    </xdr:from>
    <xdr:to>
      <xdr:col>19</xdr:col>
      <xdr:colOff>38100</xdr:colOff>
      <xdr:row>18</xdr:row>
      <xdr:rowOff>49746</xdr:rowOff>
    </xdr:to>
    <xdr:sp macro="" textlink="">
      <xdr:nvSpPr>
        <xdr:cNvPr id="64" name="フローチャート: 判断 63"/>
        <xdr:cNvSpPr/>
      </xdr:nvSpPr>
      <xdr:spPr bwMode="auto">
        <a:xfrm>
          <a:off x="3556000" y="30818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59923</xdr:rowOff>
    </xdr:from>
    <xdr:ext cx="762000" cy="259045"/>
    <xdr:sp macro="" textlink="">
      <xdr:nvSpPr>
        <xdr:cNvPr id="65" name="テキスト ボックス 64"/>
        <xdr:cNvSpPr txBox="1"/>
      </xdr:nvSpPr>
      <xdr:spPr>
        <a:xfrm>
          <a:off x="3225800" y="2850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57045</xdr:rowOff>
    </xdr:from>
    <xdr:to>
      <xdr:col>15</xdr:col>
      <xdr:colOff>101600</xdr:colOff>
      <xdr:row>18</xdr:row>
      <xdr:rowOff>158645</xdr:rowOff>
    </xdr:to>
    <xdr:sp macro="" textlink="">
      <xdr:nvSpPr>
        <xdr:cNvPr id="66" name="フローチャート: 判断 65"/>
        <xdr:cNvSpPr/>
      </xdr:nvSpPr>
      <xdr:spPr bwMode="auto">
        <a:xfrm>
          <a:off x="2857500" y="31907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168822</xdr:rowOff>
    </xdr:from>
    <xdr:ext cx="762000" cy="259045"/>
    <xdr:sp macro="" textlink="">
      <xdr:nvSpPr>
        <xdr:cNvPr id="67" name="テキスト ボックス 66"/>
        <xdr:cNvSpPr txBox="1"/>
      </xdr:nvSpPr>
      <xdr:spPr>
        <a:xfrm>
          <a:off x="2527300" y="2959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158420</xdr:rowOff>
    </xdr:from>
    <xdr:to>
      <xdr:col>29</xdr:col>
      <xdr:colOff>177800</xdr:colOff>
      <xdr:row>18</xdr:row>
      <xdr:rowOff>88570</xdr:rowOff>
    </xdr:to>
    <xdr:sp macro="" textlink="">
      <xdr:nvSpPr>
        <xdr:cNvPr id="73" name="楕円 72"/>
        <xdr:cNvSpPr/>
      </xdr:nvSpPr>
      <xdr:spPr bwMode="auto">
        <a:xfrm>
          <a:off x="5600700" y="31206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130497</xdr:rowOff>
    </xdr:from>
    <xdr:ext cx="762000" cy="259045"/>
    <xdr:sp macro="" textlink="">
      <xdr:nvSpPr>
        <xdr:cNvPr id="74" name="人口1人当たり決算額の推移該当値テキスト130"/>
        <xdr:cNvSpPr txBox="1"/>
      </xdr:nvSpPr>
      <xdr:spPr>
        <a:xfrm>
          <a:off x="5740400" y="3092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110,368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41548</xdr:rowOff>
    </xdr:from>
    <xdr:to>
      <xdr:col>26</xdr:col>
      <xdr:colOff>101600</xdr:colOff>
      <xdr:row>18</xdr:row>
      <xdr:rowOff>143148</xdr:rowOff>
    </xdr:to>
    <xdr:sp macro="" textlink="">
      <xdr:nvSpPr>
        <xdr:cNvPr id="75" name="楕円 74"/>
        <xdr:cNvSpPr/>
      </xdr:nvSpPr>
      <xdr:spPr bwMode="auto">
        <a:xfrm>
          <a:off x="4953000" y="31752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127925</xdr:rowOff>
    </xdr:from>
    <xdr:ext cx="736600" cy="259045"/>
    <xdr:sp macro="" textlink="">
      <xdr:nvSpPr>
        <xdr:cNvPr id="76" name="テキスト ボックス 75"/>
        <xdr:cNvSpPr txBox="1"/>
      </xdr:nvSpPr>
      <xdr:spPr>
        <a:xfrm>
          <a:off x="4622800" y="32616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36185</xdr:rowOff>
    </xdr:from>
    <xdr:to>
      <xdr:col>22</xdr:col>
      <xdr:colOff>165100</xdr:colOff>
      <xdr:row>18</xdr:row>
      <xdr:rowOff>137785</xdr:rowOff>
    </xdr:to>
    <xdr:sp macro="" textlink="">
      <xdr:nvSpPr>
        <xdr:cNvPr id="77" name="楕円 76"/>
        <xdr:cNvSpPr/>
      </xdr:nvSpPr>
      <xdr:spPr bwMode="auto">
        <a:xfrm>
          <a:off x="4254500" y="31699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122562</xdr:rowOff>
    </xdr:from>
    <xdr:ext cx="762000" cy="259045"/>
    <xdr:sp macro="" textlink="">
      <xdr:nvSpPr>
        <xdr:cNvPr id="78" name="テキスト ボックス 77"/>
        <xdr:cNvSpPr txBox="1"/>
      </xdr:nvSpPr>
      <xdr:spPr>
        <a:xfrm>
          <a:off x="3924300" y="3256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62979</xdr:rowOff>
    </xdr:from>
    <xdr:to>
      <xdr:col>19</xdr:col>
      <xdr:colOff>38100</xdr:colOff>
      <xdr:row>18</xdr:row>
      <xdr:rowOff>164579</xdr:rowOff>
    </xdr:to>
    <xdr:sp macro="" textlink="">
      <xdr:nvSpPr>
        <xdr:cNvPr id="79" name="楕円 78"/>
        <xdr:cNvSpPr/>
      </xdr:nvSpPr>
      <xdr:spPr bwMode="auto">
        <a:xfrm>
          <a:off x="3556000" y="31967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149356</xdr:rowOff>
    </xdr:from>
    <xdr:ext cx="762000" cy="259045"/>
    <xdr:sp macro="" textlink="">
      <xdr:nvSpPr>
        <xdr:cNvPr id="80" name="テキスト ボックス 79"/>
        <xdr:cNvSpPr txBox="1"/>
      </xdr:nvSpPr>
      <xdr:spPr>
        <a:xfrm>
          <a:off x="3225800" y="3283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77772</xdr:rowOff>
    </xdr:from>
    <xdr:to>
      <xdr:col>15</xdr:col>
      <xdr:colOff>101600</xdr:colOff>
      <xdr:row>19</xdr:row>
      <xdr:rowOff>7922</xdr:rowOff>
    </xdr:to>
    <xdr:sp macro="" textlink="">
      <xdr:nvSpPr>
        <xdr:cNvPr id="81" name="楕円 80"/>
        <xdr:cNvSpPr/>
      </xdr:nvSpPr>
      <xdr:spPr bwMode="auto">
        <a:xfrm>
          <a:off x="2857500" y="32114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164149</xdr:rowOff>
    </xdr:from>
    <xdr:ext cx="762000" cy="259045"/>
    <xdr:sp macro="" textlink="">
      <xdr:nvSpPr>
        <xdr:cNvPr id="82" name="テキスト ボックス 81"/>
        <xdr:cNvSpPr txBox="1"/>
      </xdr:nvSpPr>
      <xdr:spPr>
        <a:xfrm>
          <a:off x="2527300" y="3297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3" name="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4" name="フローチャート: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8" name="直線コネクタ 97"/>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9" name="テキスト ボックス 98"/>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100" name="直線コネクタ 99"/>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101" name="テキスト ボックス 100"/>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102" name="直線コネクタ 101"/>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3" name="テキスト ボックス 102"/>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4" name="直線コネクタ 103"/>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5" name="テキスト ボックス 104"/>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6" name="直線コネクタ 105"/>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7" name="テキスト ボックス 106"/>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8" name="直線コネクタ 107"/>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9" name="テキスト ボックス 108"/>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10" name="直線コネクタ 10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11" name="テキスト ボックス 110"/>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1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154873</xdr:rowOff>
    </xdr:from>
    <xdr:to>
      <xdr:col>29</xdr:col>
      <xdr:colOff>127000</xdr:colOff>
      <xdr:row>39</xdr:row>
      <xdr:rowOff>34299</xdr:rowOff>
    </xdr:to>
    <xdr:cxnSp macro="">
      <xdr:nvCxnSpPr>
        <xdr:cNvPr id="113" name="直線コネクタ 112"/>
        <xdr:cNvCxnSpPr/>
      </xdr:nvCxnSpPr>
      <xdr:spPr bwMode="auto">
        <a:xfrm flipV="1">
          <a:off x="5651500" y="6079423"/>
          <a:ext cx="0" cy="159392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39</xdr:row>
      <xdr:rowOff>6376</xdr:rowOff>
    </xdr:from>
    <xdr:ext cx="762000" cy="259045"/>
    <xdr:sp macro="" textlink="">
      <xdr:nvSpPr>
        <xdr:cNvPr id="114" name="人口1人当たり決算額の推移最小値テキスト445"/>
        <xdr:cNvSpPr txBox="1"/>
      </xdr:nvSpPr>
      <xdr:spPr>
        <a:xfrm>
          <a:off x="5740400" y="7645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39</xdr:row>
      <xdr:rowOff>34299</xdr:rowOff>
    </xdr:from>
    <xdr:to>
      <xdr:col>30</xdr:col>
      <xdr:colOff>25400</xdr:colOff>
      <xdr:row>39</xdr:row>
      <xdr:rowOff>34299</xdr:rowOff>
    </xdr:to>
    <xdr:cxnSp macro="">
      <xdr:nvCxnSpPr>
        <xdr:cNvPr id="115" name="直線コネクタ 114"/>
        <xdr:cNvCxnSpPr/>
      </xdr:nvCxnSpPr>
      <xdr:spPr bwMode="auto">
        <a:xfrm>
          <a:off x="5562600" y="767334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69800</xdr:rowOff>
    </xdr:from>
    <xdr:ext cx="762000" cy="259045"/>
    <xdr:sp macro="" textlink="">
      <xdr:nvSpPr>
        <xdr:cNvPr id="116" name="人口1人当たり決算額の推移最大値テキスト445"/>
        <xdr:cNvSpPr txBox="1"/>
      </xdr:nvSpPr>
      <xdr:spPr>
        <a:xfrm>
          <a:off x="5740400" y="5822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468,965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154873</xdr:rowOff>
    </xdr:from>
    <xdr:to>
      <xdr:col>30</xdr:col>
      <xdr:colOff>25400</xdr:colOff>
      <xdr:row>33</xdr:row>
      <xdr:rowOff>154873</xdr:rowOff>
    </xdr:to>
    <xdr:cxnSp macro="">
      <xdr:nvCxnSpPr>
        <xdr:cNvPr id="117" name="直線コネクタ 116"/>
        <xdr:cNvCxnSpPr/>
      </xdr:nvCxnSpPr>
      <xdr:spPr bwMode="auto">
        <a:xfrm>
          <a:off x="5562600" y="607942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38</xdr:row>
      <xdr:rowOff>42225</xdr:rowOff>
    </xdr:from>
    <xdr:to>
      <xdr:col>29</xdr:col>
      <xdr:colOff>127000</xdr:colOff>
      <xdr:row>38</xdr:row>
      <xdr:rowOff>50504</xdr:rowOff>
    </xdr:to>
    <xdr:cxnSp macro="">
      <xdr:nvCxnSpPr>
        <xdr:cNvPr id="118" name="直線コネクタ 117"/>
        <xdr:cNvCxnSpPr/>
      </xdr:nvCxnSpPr>
      <xdr:spPr bwMode="auto">
        <a:xfrm flipV="1">
          <a:off x="5003800" y="7509825"/>
          <a:ext cx="647700" cy="82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38</xdr:row>
      <xdr:rowOff>27002</xdr:rowOff>
    </xdr:from>
    <xdr:ext cx="762000" cy="259045"/>
    <xdr:sp macro="" textlink="">
      <xdr:nvSpPr>
        <xdr:cNvPr id="119" name="人口1人当たり決算額の推移平均値テキスト445"/>
        <xdr:cNvSpPr txBox="1"/>
      </xdr:nvSpPr>
      <xdr:spPr>
        <a:xfrm>
          <a:off x="5740400" y="74946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38</xdr:row>
      <xdr:rowOff>2760</xdr:rowOff>
    </xdr:from>
    <xdr:to>
      <xdr:col>29</xdr:col>
      <xdr:colOff>177800</xdr:colOff>
      <xdr:row>38</xdr:row>
      <xdr:rowOff>104360</xdr:rowOff>
    </xdr:to>
    <xdr:sp macro="" textlink="">
      <xdr:nvSpPr>
        <xdr:cNvPr id="120" name="フローチャート: 判断 119"/>
        <xdr:cNvSpPr/>
      </xdr:nvSpPr>
      <xdr:spPr bwMode="auto">
        <a:xfrm>
          <a:off x="5600700" y="74703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38</xdr:row>
      <xdr:rowOff>50504</xdr:rowOff>
    </xdr:from>
    <xdr:to>
      <xdr:col>26</xdr:col>
      <xdr:colOff>50800</xdr:colOff>
      <xdr:row>38</xdr:row>
      <xdr:rowOff>51199</xdr:rowOff>
    </xdr:to>
    <xdr:cxnSp macro="">
      <xdr:nvCxnSpPr>
        <xdr:cNvPr id="121" name="直線コネクタ 120"/>
        <xdr:cNvCxnSpPr/>
      </xdr:nvCxnSpPr>
      <xdr:spPr bwMode="auto">
        <a:xfrm flipV="1">
          <a:off x="4305300" y="7518104"/>
          <a:ext cx="698500" cy="6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38</xdr:row>
      <xdr:rowOff>592</xdr:rowOff>
    </xdr:from>
    <xdr:to>
      <xdr:col>26</xdr:col>
      <xdr:colOff>101600</xdr:colOff>
      <xdr:row>38</xdr:row>
      <xdr:rowOff>102192</xdr:rowOff>
    </xdr:to>
    <xdr:sp macro="" textlink="">
      <xdr:nvSpPr>
        <xdr:cNvPr id="122" name="フローチャート: 判断 121"/>
        <xdr:cNvSpPr/>
      </xdr:nvSpPr>
      <xdr:spPr bwMode="auto">
        <a:xfrm>
          <a:off x="4953000" y="74681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38</xdr:row>
      <xdr:rowOff>86969</xdr:rowOff>
    </xdr:from>
    <xdr:ext cx="736600" cy="259045"/>
    <xdr:sp macro="" textlink="">
      <xdr:nvSpPr>
        <xdr:cNvPr id="123" name="テキスト ボックス 122"/>
        <xdr:cNvSpPr txBox="1"/>
      </xdr:nvSpPr>
      <xdr:spPr>
        <a:xfrm>
          <a:off x="4622800" y="7554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38</xdr:row>
      <xdr:rowOff>50154</xdr:rowOff>
    </xdr:from>
    <xdr:to>
      <xdr:col>22</xdr:col>
      <xdr:colOff>114300</xdr:colOff>
      <xdr:row>38</xdr:row>
      <xdr:rowOff>51199</xdr:rowOff>
    </xdr:to>
    <xdr:cxnSp macro="">
      <xdr:nvCxnSpPr>
        <xdr:cNvPr id="124" name="直線コネクタ 123"/>
        <xdr:cNvCxnSpPr/>
      </xdr:nvCxnSpPr>
      <xdr:spPr bwMode="auto">
        <a:xfrm>
          <a:off x="3606800" y="7517754"/>
          <a:ext cx="698500" cy="10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38</xdr:row>
      <xdr:rowOff>1536</xdr:rowOff>
    </xdr:from>
    <xdr:to>
      <xdr:col>22</xdr:col>
      <xdr:colOff>165100</xdr:colOff>
      <xdr:row>38</xdr:row>
      <xdr:rowOff>103136</xdr:rowOff>
    </xdr:to>
    <xdr:sp macro="" textlink="">
      <xdr:nvSpPr>
        <xdr:cNvPr id="125" name="フローチャート: 判断 124"/>
        <xdr:cNvSpPr/>
      </xdr:nvSpPr>
      <xdr:spPr bwMode="auto">
        <a:xfrm>
          <a:off x="4254500" y="74691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38</xdr:row>
      <xdr:rowOff>87913</xdr:rowOff>
    </xdr:from>
    <xdr:ext cx="762000" cy="259045"/>
    <xdr:sp macro="" textlink="">
      <xdr:nvSpPr>
        <xdr:cNvPr id="126" name="テキスト ボックス 125"/>
        <xdr:cNvSpPr txBox="1"/>
      </xdr:nvSpPr>
      <xdr:spPr>
        <a:xfrm>
          <a:off x="3924300" y="7555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38</xdr:row>
      <xdr:rowOff>44622</xdr:rowOff>
    </xdr:from>
    <xdr:to>
      <xdr:col>18</xdr:col>
      <xdr:colOff>177800</xdr:colOff>
      <xdr:row>38</xdr:row>
      <xdr:rowOff>50154</xdr:rowOff>
    </xdr:to>
    <xdr:cxnSp macro="">
      <xdr:nvCxnSpPr>
        <xdr:cNvPr id="127" name="直線コネクタ 126"/>
        <xdr:cNvCxnSpPr/>
      </xdr:nvCxnSpPr>
      <xdr:spPr bwMode="auto">
        <a:xfrm>
          <a:off x="2908300" y="7512222"/>
          <a:ext cx="698500" cy="55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38</xdr:row>
      <xdr:rowOff>5034</xdr:rowOff>
    </xdr:from>
    <xdr:to>
      <xdr:col>19</xdr:col>
      <xdr:colOff>38100</xdr:colOff>
      <xdr:row>38</xdr:row>
      <xdr:rowOff>106634</xdr:rowOff>
    </xdr:to>
    <xdr:sp macro="" textlink="">
      <xdr:nvSpPr>
        <xdr:cNvPr id="128" name="フローチャート: 判断 127"/>
        <xdr:cNvSpPr/>
      </xdr:nvSpPr>
      <xdr:spPr bwMode="auto">
        <a:xfrm>
          <a:off x="3556000" y="74726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38</xdr:row>
      <xdr:rowOff>91411</xdr:rowOff>
    </xdr:from>
    <xdr:ext cx="762000" cy="259045"/>
    <xdr:sp macro="" textlink="">
      <xdr:nvSpPr>
        <xdr:cNvPr id="129" name="テキスト ボックス 128"/>
        <xdr:cNvSpPr txBox="1"/>
      </xdr:nvSpPr>
      <xdr:spPr>
        <a:xfrm>
          <a:off x="3225800" y="7559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17293</xdr:rowOff>
    </xdr:from>
    <xdr:to>
      <xdr:col>15</xdr:col>
      <xdr:colOff>101600</xdr:colOff>
      <xdr:row>38</xdr:row>
      <xdr:rowOff>118893</xdr:rowOff>
    </xdr:to>
    <xdr:sp macro="" textlink="">
      <xdr:nvSpPr>
        <xdr:cNvPr id="130" name="フローチャート: 判断 129"/>
        <xdr:cNvSpPr/>
      </xdr:nvSpPr>
      <xdr:spPr bwMode="auto">
        <a:xfrm>
          <a:off x="2857500" y="74848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38</xdr:row>
      <xdr:rowOff>103670</xdr:rowOff>
    </xdr:from>
    <xdr:ext cx="762000" cy="259045"/>
    <xdr:sp macro="" textlink="">
      <xdr:nvSpPr>
        <xdr:cNvPr id="131" name="テキスト ボックス 130"/>
        <xdr:cNvSpPr txBox="1"/>
      </xdr:nvSpPr>
      <xdr:spPr>
        <a:xfrm>
          <a:off x="2527300" y="7571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32" name="テキスト ボックス 13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3" name="テキスト ボックス 13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4" name="テキスト ボックス 13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5" name="テキスト ボックス 13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6" name="テキスト ボックス 13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334325</xdr:rowOff>
    </xdr:from>
    <xdr:to>
      <xdr:col>29</xdr:col>
      <xdr:colOff>177800</xdr:colOff>
      <xdr:row>38</xdr:row>
      <xdr:rowOff>93025</xdr:rowOff>
    </xdr:to>
    <xdr:sp macro="" textlink="">
      <xdr:nvSpPr>
        <xdr:cNvPr id="137" name="楕円 136"/>
        <xdr:cNvSpPr/>
      </xdr:nvSpPr>
      <xdr:spPr bwMode="auto">
        <a:xfrm>
          <a:off x="5600700" y="74590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179402</xdr:rowOff>
    </xdr:from>
    <xdr:ext cx="762000" cy="259045"/>
    <xdr:sp macro="" textlink="">
      <xdr:nvSpPr>
        <xdr:cNvPr id="138" name="人口1人当たり決算額の推移該当値テキスト445"/>
        <xdr:cNvSpPr txBox="1"/>
      </xdr:nvSpPr>
      <xdr:spPr>
        <a:xfrm>
          <a:off x="5740400" y="7304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342604</xdr:rowOff>
    </xdr:from>
    <xdr:to>
      <xdr:col>26</xdr:col>
      <xdr:colOff>101600</xdr:colOff>
      <xdr:row>38</xdr:row>
      <xdr:rowOff>101304</xdr:rowOff>
    </xdr:to>
    <xdr:sp macro="" textlink="">
      <xdr:nvSpPr>
        <xdr:cNvPr id="139" name="楕円 138"/>
        <xdr:cNvSpPr/>
      </xdr:nvSpPr>
      <xdr:spPr bwMode="auto">
        <a:xfrm>
          <a:off x="4953000" y="74673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111481</xdr:rowOff>
    </xdr:from>
    <xdr:ext cx="736600" cy="259045"/>
    <xdr:sp macro="" textlink="">
      <xdr:nvSpPr>
        <xdr:cNvPr id="140" name="テキスト ボックス 139"/>
        <xdr:cNvSpPr txBox="1"/>
      </xdr:nvSpPr>
      <xdr:spPr>
        <a:xfrm>
          <a:off x="4622800" y="72361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38</xdr:row>
      <xdr:rowOff>399</xdr:rowOff>
    </xdr:from>
    <xdr:to>
      <xdr:col>22</xdr:col>
      <xdr:colOff>165100</xdr:colOff>
      <xdr:row>38</xdr:row>
      <xdr:rowOff>101999</xdr:rowOff>
    </xdr:to>
    <xdr:sp macro="" textlink="">
      <xdr:nvSpPr>
        <xdr:cNvPr id="141" name="楕円 140"/>
        <xdr:cNvSpPr/>
      </xdr:nvSpPr>
      <xdr:spPr bwMode="auto">
        <a:xfrm>
          <a:off x="4254500" y="74679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112176</xdr:rowOff>
    </xdr:from>
    <xdr:ext cx="762000" cy="259045"/>
    <xdr:sp macro="" textlink="">
      <xdr:nvSpPr>
        <xdr:cNvPr id="142" name="テキスト ボックス 141"/>
        <xdr:cNvSpPr txBox="1"/>
      </xdr:nvSpPr>
      <xdr:spPr>
        <a:xfrm>
          <a:off x="3924300" y="7236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342254</xdr:rowOff>
    </xdr:from>
    <xdr:to>
      <xdr:col>19</xdr:col>
      <xdr:colOff>38100</xdr:colOff>
      <xdr:row>38</xdr:row>
      <xdr:rowOff>100954</xdr:rowOff>
    </xdr:to>
    <xdr:sp macro="" textlink="">
      <xdr:nvSpPr>
        <xdr:cNvPr id="143" name="楕円 142"/>
        <xdr:cNvSpPr/>
      </xdr:nvSpPr>
      <xdr:spPr bwMode="auto">
        <a:xfrm>
          <a:off x="3556000" y="74669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111131</xdr:rowOff>
    </xdr:from>
    <xdr:ext cx="762000" cy="259045"/>
    <xdr:sp macro="" textlink="">
      <xdr:nvSpPr>
        <xdr:cNvPr id="144" name="テキスト ボックス 143"/>
        <xdr:cNvSpPr txBox="1"/>
      </xdr:nvSpPr>
      <xdr:spPr>
        <a:xfrm>
          <a:off x="3225800" y="7235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336722</xdr:rowOff>
    </xdr:from>
    <xdr:to>
      <xdr:col>15</xdr:col>
      <xdr:colOff>101600</xdr:colOff>
      <xdr:row>38</xdr:row>
      <xdr:rowOff>95422</xdr:rowOff>
    </xdr:to>
    <xdr:sp macro="" textlink="">
      <xdr:nvSpPr>
        <xdr:cNvPr id="145" name="楕円 144"/>
        <xdr:cNvSpPr/>
      </xdr:nvSpPr>
      <xdr:spPr bwMode="auto">
        <a:xfrm>
          <a:off x="2857500" y="74614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105599</xdr:rowOff>
    </xdr:from>
    <xdr:ext cx="762000" cy="259045"/>
    <xdr:sp macro="" textlink="">
      <xdr:nvSpPr>
        <xdr:cNvPr id="146" name="テキスト ボックス 145"/>
        <xdr:cNvSpPr txBox="1"/>
      </xdr:nvSpPr>
      <xdr:spPr>
        <a:xfrm>
          <a:off x="2527300" y="7230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福島県相馬市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32,261
31,994
197.79
20,635,647
20,002,411
578,977
10,392,898
14,833,283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55640</xdr:rowOff>
    </xdr:from>
    <xdr:to>
      <xdr:col>24</xdr:col>
      <xdr:colOff>62865</xdr:colOff>
      <xdr:row>38</xdr:row>
      <xdr:rowOff>169157</xdr:rowOff>
    </xdr:to>
    <xdr:cxnSp macro="">
      <xdr:nvCxnSpPr>
        <xdr:cNvPr id="58" name="直線コネクタ 57"/>
        <xdr:cNvCxnSpPr/>
      </xdr:nvCxnSpPr>
      <xdr:spPr>
        <a:xfrm flipV="1">
          <a:off x="4633595" y="5199140"/>
          <a:ext cx="1270" cy="1485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1534</xdr:rowOff>
    </xdr:from>
    <xdr:ext cx="534377" cy="259045"/>
    <xdr:sp macro="" textlink="">
      <xdr:nvSpPr>
        <xdr:cNvPr id="59" name="人件費最小値テキスト"/>
        <xdr:cNvSpPr txBox="1"/>
      </xdr:nvSpPr>
      <xdr:spPr>
        <a:xfrm>
          <a:off x="4686300" y="6688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69,294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169157</xdr:rowOff>
    </xdr:from>
    <xdr:to>
      <xdr:col>24</xdr:col>
      <xdr:colOff>152400</xdr:colOff>
      <xdr:row>38</xdr:row>
      <xdr:rowOff>169157</xdr:rowOff>
    </xdr:to>
    <xdr:cxnSp macro="">
      <xdr:nvCxnSpPr>
        <xdr:cNvPr id="60" name="直線コネクタ 59"/>
        <xdr:cNvCxnSpPr/>
      </xdr:nvCxnSpPr>
      <xdr:spPr>
        <a:xfrm>
          <a:off x="4546600" y="6684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2317</xdr:rowOff>
    </xdr:from>
    <xdr:ext cx="599010" cy="259045"/>
    <xdr:sp macro="" textlink="">
      <xdr:nvSpPr>
        <xdr:cNvPr id="61" name="人件費最大値テキスト"/>
        <xdr:cNvSpPr txBox="1"/>
      </xdr:nvSpPr>
      <xdr:spPr>
        <a:xfrm>
          <a:off x="4686300" y="49743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205,722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55640</xdr:rowOff>
    </xdr:from>
    <xdr:to>
      <xdr:col>24</xdr:col>
      <xdr:colOff>152400</xdr:colOff>
      <xdr:row>30</xdr:row>
      <xdr:rowOff>55640</xdr:rowOff>
    </xdr:to>
    <xdr:cxnSp macro="">
      <xdr:nvCxnSpPr>
        <xdr:cNvPr id="62" name="直線コネクタ 61"/>
        <xdr:cNvCxnSpPr/>
      </xdr:nvCxnSpPr>
      <xdr:spPr>
        <a:xfrm>
          <a:off x="4546600" y="519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108284</xdr:rowOff>
    </xdr:from>
    <xdr:to>
      <xdr:col>24</xdr:col>
      <xdr:colOff>63500</xdr:colOff>
      <xdr:row>37</xdr:row>
      <xdr:rowOff>155844</xdr:rowOff>
    </xdr:to>
    <xdr:cxnSp macro="">
      <xdr:nvCxnSpPr>
        <xdr:cNvPr id="63" name="直線コネクタ 62"/>
        <xdr:cNvCxnSpPr/>
      </xdr:nvCxnSpPr>
      <xdr:spPr>
        <a:xfrm flipV="1">
          <a:off x="3797300" y="6451934"/>
          <a:ext cx="838200" cy="47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133331</xdr:rowOff>
    </xdr:from>
    <xdr:ext cx="599010" cy="259045"/>
    <xdr:sp macro="" textlink="">
      <xdr:nvSpPr>
        <xdr:cNvPr id="64" name="人件費平均値テキスト"/>
        <xdr:cNvSpPr txBox="1"/>
      </xdr:nvSpPr>
      <xdr:spPr>
        <a:xfrm>
          <a:off x="4686300" y="596263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117,270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110454</xdr:rowOff>
    </xdr:from>
    <xdr:to>
      <xdr:col>24</xdr:col>
      <xdr:colOff>114300</xdr:colOff>
      <xdr:row>36</xdr:row>
      <xdr:rowOff>40604</xdr:rowOff>
    </xdr:to>
    <xdr:sp macro="" textlink="">
      <xdr:nvSpPr>
        <xdr:cNvPr id="65" name="フローチャート: 判断 64"/>
        <xdr:cNvSpPr/>
      </xdr:nvSpPr>
      <xdr:spPr>
        <a:xfrm>
          <a:off x="4584700" y="6111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106509</xdr:rowOff>
    </xdr:from>
    <xdr:to>
      <xdr:col>19</xdr:col>
      <xdr:colOff>177800</xdr:colOff>
      <xdr:row>37</xdr:row>
      <xdr:rowOff>155844</xdr:rowOff>
    </xdr:to>
    <xdr:cxnSp macro="">
      <xdr:nvCxnSpPr>
        <xdr:cNvPr id="66" name="直線コネクタ 65"/>
        <xdr:cNvCxnSpPr/>
      </xdr:nvCxnSpPr>
      <xdr:spPr>
        <a:xfrm>
          <a:off x="2908300" y="6450159"/>
          <a:ext cx="889000" cy="49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44094</xdr:rowOff>
    </xdr:from>
    <xdr:to>
      <xdr:col>20</xdr:col>
      <xdr:colOff>38100</xdr:colOff>
      <xdr:row>36</xdr:row>
      <xdr:rowOff>145694</xdr:rowOff>
    </xdr:to>
    <xdr:sp macro="" textlink="">
      <xdr:nvSpPr>
        <xdr:cNvPr id="67" name="フローチャート: 判断 66"/>
        <xdr:cNvSpPr/>
      </xdr:nvSpPr>
      <xdr:spPr>
        <a:xfrm>
          <a:off x="3746500" y="6216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162221</xdr:rowOff>
    </xdr:from>
    <xdr:ext cx="599010" cy="259045"/>
    <xdr:sp macro="" textlink="">
      <xdr:nvSpPr>
        <xdr:cNvPr id="68" name="テキスト ボックス 67"/>
        <xdr:cNvSpPr txBox="1"/>
      </xdr:nvSpPr>
      <xdr:spPr>
        <a:xfrm>
          <a:off x="3497795" y="59915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106509</xdr:rowOff>
    </xdr:from>
    <xdr:to>
      <xdr:col>15</xdr:col>
      <xdr:colOff>50800</xdr:colOff>
      <xdr:row>38</xdr:row>
      <xdr:rowOff>22037</xdr:rowOff>
    </xdr:to>
    <xdr:cxnSp macro="">
      <xdr:nvCxnSpPr>
        <xdr:cNvPr id="69" name="直線コネクタ 68"/>
        <xdr:cNvCxnSpPr/>
      </xdr:nvCxnSpPr>
      <xdr:spPr>
        <a:xfrm flipV="1">
          <a:off x="2019300" y="6450159"/>
          <a:ext cx="889000" cy="86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69099</xdr:rowOff>
    </xdr:from>
    <xdr:to>
      <xdr:col>15</xdr:col>
      <xdr:colOff>101600</xdr:colOff>
      <xdr:row>36</xdr:row>
      <xdr:rowOff>170699</xdr:rowOff>
    </xdr:to>
    <xdr:sp macro="" textlink="">
      <xdr:nvSpPr>
        <xdr:cNvPr id="70" name="フローチャート: 判断 69"/>
        <xdr:cNvSpPr/>
      </xdr:nvSpPr>
      <xdr:spPr>
        <a:xfrm>
          <a:off x="2857500" y="6241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15776</xdr:rowOff>
    </xdr:from>
    <xdr:ext cx="599010" cy="259045"/>
    <xdr:sp macro="" textlink="">
      <xdr:nvSpPr>
        <xdr:cNvPr id="71" name="テキスト ボックス 70"/>
        <xdr:cNvSpPr txBox="1"/>
      </xdr:nvSpPr>
      <xdr:spPr>
        <a:xfrm>
          <a:off x="2608795" y="6016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8364</xdr:rowOff>
    </xdr:from>
    <xdr:to>
      <xdr:col>10</xdr:col>
      <xdr:colOff>114300</xdr:colOff>
      <xdr:row>38</xdr:row>
      <xdr:rowOff>22037</xdr:rowOff>
    </xdr:to>
    <xdr:cxnSp macro="">
      <xdr:nvCxnSpPr>
        <xdr:cNvPr id="72" name="直線コネクタ 71"/>
        <xdr:cNvCxnSpPr/>
      </xdr:nvCxnSpPr>
      <xdr:spPr>
        <a:xfrm>
          <a:off x="1130300" y="6523464"/>
          <a:ext cx="889000" cy="13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76653</xdr:rowOff>
    </xdr:from>
    <xdr:to>
      <xdr:col>10</xdr:col>
      <xdr:colOff>165100</xdr:colOff>
      <xdr:row>37</xdr:row>
      <xdr:rowOff>6803</xdr:rowOff>
    </xdr:to>
    <xdr:sp macro="" textlink="">
      <xdr:nvSpPr>
        <xdr:cNvPr id="73" name="フローチャート: 判断 72"/>
        <xdr:cNvSpPr/>
      </xdr:nvSpPr>
      <xdr:spPr>
        <a:xfrm>
          <a:off x="1968500" y="6248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23330</xdr:rowOff>
    </xdr:from>
    <xdr:ext cx="599010" cy="259045"/>
    <xdr:sp macro="" textlink="">
      <xdr:nvSpPr>
        <xdr:cNvPr id="74" name="テキスト ボックス 73"/>
        <xdr:cNvSpPr txBox="1"/>
      </xdr:nvSpPr>
      <xdr:spPr>
        <a:xfrm>
          <a:off x="1719795" y="60240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16837</xdr:rowOff>
    </xdr:from>
    <xdr:to>
      <xdr:col>6</xdr:col>
      <xdr:colOff>38100</xdr:colOff>
      <xdr:row>37</xdr:row>
      <xdr:rowOff>118437</xdr:rowOff>
    </xdr:to>
    <xdr:sp macro="" textlink="">
      <xdr:nvSpPr>
        <xdr:cNvPr id="75" name="フローチャート: 判断 74"/>
        <xdr:cNvSpPr/>
      </xdr:nvSpPr>
      <xdr:spPr>
        <a:xfrm>
          <a:off x="1079500" y="6360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134964</xdr:rowOff>
    </xdr:from>
    <xdr:ext cx="534377" cy="259045"/>
    <xdr:sp macro="" textlink="">
      <xdr:nvSpPr>
        <xdr:cNvPr id="76" name="テキスト ボックス 75"/>
        <xdr:cNvSpPr txBox="1"/>
      </xdr:nvSpPr>
      <xdr:spPr>
        <a:xfrm>
          <a:off x="863111" y="6135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57484</xdr:rowOff>
    </xdr:from>
    <xdr:to>
      <xdr:col>24</xdr:col>
      <xdr:colOff>114300</xdr:colOff>
      <xdr:row>37</xdr:row>
      <xdr:rowOff>159083</xdr:rowOff>
    </xdr:to>
    <xdr:sp macro="" textlink="">
      <xdr:nvSpPr>
        <xdr:cNvPr id="82" name="楕円 81"/>
        <xdr:cNvSpPr/>
      </xdr:nvSpPr>
      <xdr:spPr>
        <a:xfrm>
          <a:off x="4584700" y="640113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35911</xdr:rowOff>
    </xdr:from>
    <xdr:ext cx="534377" cy="259045"/>
    <xdr:sp macro="" textlink="">
      <xdr:nvSpPr>
        <xdr:cNvPr id="83" name="人件費該当値テキスト"/>
        <xdr:cNvSpPr txBox="1"/>
      </xdr:nvSpPr>
      <xdr:spPr>
        <a:xfrm>
          <a:off x="4686300" y="6379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105044</xdr:rowOff>
    </xdr:from>
    <xdr:to>
      <xdr:col>20</xdr:col>
      <xdr:colOff>38100</xdr:colOff>
      <xdr:row>38</xdr:row>
      <xdr:rowOff>35193</xdr:rowOff>
    </xdr:to>
    <xdr:sp macro="" textlink="">
      <xdr:nvSpPr>
        <xdr:cNvPr id="84" name="楕円 83"/>
        <xdr:cNvSpPr/>
      </xdr:nvSpPr>
      <xdr:spPr>
        <a:xfrm>
          <a:off x="3746500" y="644869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26320</xdr:rowOff>
    </xdr:from>
    <xdr:ext cx="534377" cy="259045"/>
    <xdr:sp macro="" textlink="">
      <xdr:nvSpPr>
        <xdr:cNvPr id="85" name="テキスト ボックス 84"/>
        <xdr:cNvSpPr txBox="1"/>
      </xdr:nvSpPr>
      <xdr:spPr>
        <a:xfrm>
          <a:off x="3530111" y="6541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55709</xdr:rowOff>
    </xdr:from>
    <xdr:to>
      <xdr:col>15</xdr:col>
      <xdr:colOff>101600</xdr:colOff>
      <xdr:row>37</xdr:row>
      <xdr:rowOff>157309</xdr:rowOff>
    </xdr:to>
    <xdr:sp macro="" textlink="">
      <xdr:nvSpPr>
        <xdr:cNvPr id="86" name="楕円 85"/>
        <xdr:cNvSpPr/>
      </xdr:nvSpPr>
      <xdr:spPr>
        <a:xfrm>
          <a:off x="2857500" y="6399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148437</xdr:rowOff>
    </xdr:from>
    <xdr:ext cx="534377" cy="259045"/>
    <xdr:sp macro="" textlink="">
      <xdr:nvSpPr>
        <xdr:cNvPr id="87" name="テキスト ボックス 86"/>
        <xdr:cNvSpPr txBox="1"/>
      </xdr:nvSpPr>
      <xdr:spPr>
        <a:xfrm>
          <a:off x="2641111" y="6492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142686</xdr:rowOff>
    </xdr:from>
    <xdr:to>
      <xdr:col>10</xdr:col>
      <xdr:colOff>165100</xdr:colOff>
      <xdr:row>38</xdr:row>
      <xdr:rowOff>72836</xdr:rowOff>
    </xdr:to>
    <xdr:sp macro="" textlink="">
      <xdr:nvSpPr>
        <xdr:cNvPr id="88" name="楕円 87"/>
        <xdr:cNvSpPr/>
      </xdr:nvSpPr>
      <xdr:spPr>
        <a:xfrm>
          <a:off x="1968500" y="6486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63964</xdr:rowOff>
    </xdr:from>
    <xdr:ext cx="534377" cy="259045"/>
    <xdr:sp macro="" textlink="">
      <xdr:nvSpPr>
        <xdr:cNvPr id="89" name="テキスト ボックス 88"/>
        <xdr:cNvSpPr txBox="1"/>
      </xdr:nvSpPr>
      <xdr:spPr>
        <a:xfrm>
          <a:off x="1752111" y="6579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129014</xdr:rowOff>
    </xdr:from>
    <xdr:to>
      <xdr:col>6</xdr:col>
      <xdr:colOff>38100</xdr:colOff>
      <xdr:row>38</xdr:row>
      <xdr:rowOff>59164</xdr:rowOff>
    </xdr:to>
    <xdr:sp macro="" textlink="">
      <xdr:nvSpPr>
        <xdr:cNvPr id="90" name="楕円 89"/>
        <xdr:cNvSpPr/>
      </xdr:nvSpPr>
      <xdr:spPr>
        <a:xfrm>
          <a:off x="1079500" y="6472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50291</xdr:rowOff>
    </xdr:from>
    <xdr:ext cx="534377" cy="259045"/>
    <xdr:sp macro="" textlink="">
      <xdr:nvSpPr>
        <xdr:cNvPr id="91" name="テキスト ボックス 90"/>
        <xdr:cNvSpPr txBox="1"/>
      </xdr:nvSpPr>
      <xdr:spPr>
        <a:xfrm>
          <a:off x="863111" y="6565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2" name="直線コネクタ 101"/>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3" name="テキスト ボックス 102"/>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4" name="直線コネクタ 103"/>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5" name="テキスト ボックス 104"/>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6" name="直線コネクタ 105"/>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7" name="テキスト ボックス 106"/>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8" name="直線コネクタ 107"/>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9" name="テキスト ボックス 108"/>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1894</xdr:rowOff>
    </xdr:from>
    <xdr:to>
      <xdr:col>24</xdr:col>
      <xdr:colOff>62865</xdr:colOff>
      <xdr:row>58</xdr:row>
      <xdr:rowOff>127539</xdr:rowOff>
    </xdr:to>
    <xdr:cxnSp macro="">
      <xdr:nvCxnSpPr>
        <xdr:cNvPr id="113" name="直線コネクタ 112"/>
        <xdr:cNvCxnSpPr/>
      </xdr:nvCxnSpPr>
      <xdr:spPr>
        <a:xfrm flipV="1">
          <a:off x="4633595" y="8917294"/>
          <a:ext cx="1270" cy="1154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169437</xdr:rowOff>
    </xdr:from>
    <xdr:ext cx="534377" cy="259045"/>
    <xdr:sp macro="" textlink="">
      <xdr:nvSpPr>
        <xdr:cNvPr id="114" name="物件費最小値テキスト"/>
        <xdr:cNvSpPr txBox="1"/>
      </xdr:nvSpPr>
      <xdr:spPr>
        <a:xfrm>
          <a:off x="4686300" y="10113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127539</xdr:rowOff>
    </xdr:from>
    <xdr:to>
      <xdr:col>24</xdr:col>
      <xdr:colOff>152400</xdr:colOff>
      <xdr:row>58</xdr:row>
      <xdr:rowOff>127539</xdr:rowOff>
    </xdr:to>
    <xdr:cxnSp macro="">
      <xdr:nvCxnSpPr>
        <xdr:cNvPr id="115" name="直線コネクタ 114"/>
        <xdr:cNvCxnSpPr/>
      </xdr:nvCxnSpPr>
      <xdr:spPr>
        <a:xfrm>
          <a:off x="4546600" y="10071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120021</xdr:rowOff>
    </xdr:from>
    <xdr:ext cx="690189" cy="259045"/>
    <xdr:sp macro="" textlink="">
      <xdr:nvSpPr>
        <xdr:cNvPr id="116" name="物件費最大値テキスト"/>
        <xdr:cNvSpPr txBox="1"/>
      </xdr:nvSpPr>
      <xdr:spPr>
        <a:xfrm>
          <a:off x="4686300" y="869252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5,102,826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52</xdr:row>
      <xdr:rowOff>1894</xdr:rowOff>
    </xdr:from>
    <xdr:to>
      <xdr:col>24</xdr:col>
      <xdr:colOff>152400</xdr:colOff>
      <xdr:row>52</xdr:row>
      <xdr:rowOff>1894</xdr:rowOff>
    </xdr:to>
    <xdr:cxnSp macro="">
      <xdr:nvCxnSpPr>
        <xdr:cNvPr id="117" name="直線コネクタ 116"/>
        <xdr:cNvCxnSpPr/>
      </xdr:nvCxnSpPr>
      <xdr:spPr>
        <a:xfrm>
          <a:off x="4546600" y="8917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121115</xdr:rowOff>
    </xdr:from>
    <xdr:to>
      <xdr:col>24</xdr:col>
      <xdr:colOff>63500</xdr:colOff>
      <xdr:row>58</xdr:row>
      <xdr:rowOff>123803</xdr:rowOff>
    </xdr:to>
    <xdr:cxnSp macro="">
      <xdr:nvCxnSpPr>
        <xdr:cNvPr id="118" name="直線コネクタ 117"/>
        <xdr:cNvCxnSpPr/>
      </xdr:nvCxnSpPr>
      <xdr:spPr>
        <a:xfrm flipV="1">
          <a:off x="3797300" y="10065215"/>
          <a:ext cx="838200" cy="2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86886</xdr:rowOff>
    </xdr:from>
    <xdr:ext cx="599010" cy="259045"/>
    <xdr:sp macro="" textlink="">
      <xdr:nvSpPr>
        <xdr:cNvPr id="119" name="物件費平均値テキスト"/>
        <xdr:cNvSpPr txBox="1"/>
      </xdr:nvSpPr>
      <xdr:spPr>
        <a:xfrm>
          <a:off x="4686300" y="98595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64009</xdr:rowOff>
    </xdr:from>
    <xdr:to>
      <xdr:col>24</xdr:col>
      <xdr:colOff>114300</xdr:colOff>
      <xdr:row>58</xdr:row>
      <xdr:rowOff>165609</xdr:rowOff>
    </xdr:to>
    <xdr:sp macro="" textlink="">
      <xdr:nvSpPr>
        <xdr:cNvPr id="120" name="フローチャート: 判断 119"/>
        <xdr:cNvSpPr/>
      </xdr:nvSpPr>
      <xdr:spPr>
        <a:xfrm>
          <a:off x="4584700" y="10008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122537</xdr:rowOff>
    </xdr:from>
    <xdr:to>
      <xdr:col>19</xdr:col>
      <xdr:colOff>177800</xdr:colOff>
      <xdr:row>58</xdr:row>
      <xdr:rowOff>123803</xdr:rowOff>
    </xdr:to>
    <xdr:cxnSp macro="">
      <xdr:nvCxnSpPr>
        <xdr:cNvPr id="121" name="直線コネクタ 120"/>
        <xdr:cNvCxnSpPr/>
      </xdr:nvCxnSpPr>
      <xdr:spPr>
        <a:xfrm>
          <a:off x="2908300" y="10066637"/>
          <a:ext cx="889000" cy="1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65029</xdr:rowOff>
    </xdr:from>
    <xdr:to>
      <xdr:col>20</xdr:col>
      <xdr:colOff>38100</xdr:colOff>
      <xdr:row>58</xdr:row>
      <xdr:rowOff>166629</xdr:rowOff>
    </xdr:to>
    <xdr:sp macro="" textlink="">
      <xdr:nvSpPr>
        <xdr:cNvPr id="122" name="フローチャート: 判断 121"/>
        <xdr:cNvSpPr/>
      </xdr:nvSpPr>
      <xdr:spPr>
        <a:xfrm>
          <a:off x="3746500" y="10009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11706</xdr:rowOff>
    </xdr:from>
    <xdr:ext cx="599010" cy="259045"/>
    <xdr:sp macro="" textlink="">
      <xdr:nvSpPr>
        <xdr:cNvPr id="123" name="テキスト ボックス 122"/>
        <xdr:cNvSpPr txBox="1"/>
      </xdr:nvSpPr>
      <xdr:spPr>
        <a:xfrm>
          <a:off x="3497795" y="97843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122127</xdr:rowOff>
    </xdr:from>
    <xdr:to>
      <xdr:col>15</xdr:col>
      <xdr:colOff>50800</xdr:colOff>
      <xdr:row>58</xdr:row>
      <xdr:rowOff>122537</xdr:rowOff>
    </xdr:to>
    <xdr:cxnSp macro="">
      <xdr:nvCxnSpPr>
        <xdr:cNvPr id="124" name="直線コネクタ 123"/>
        <xdr:cNvCxnSpPr/>
      </xdr:nvCxnSpPr>
      <xdr:spPr>
        <a:xfrm>
          <a:off x="2019300" y="10066227"/>
          <a:ext cx="889000" cy="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65420</xdr:rowOff>
    </xdr:from>
    <xdr:to>
      <xdr:col>15</xdr:col>
      <xdr:colOff>101600</xdr:colOff>
      <xdr:row>58</xdr:row>
      <xdr:rowOff>167020</xdr:rowOff>
    </xdr:to>
    <xdr:sp macro="" textlink="">
      <xdr:nvSpPr>
        <xdr:cNvPr id="125" name="フローチャート: 判断 124"/>
        <xdr:cNvSpPr/>
      </xdr:nvSpPr>
      <xdr:spPr>
        <a:xfrm>
          <a:off x="2857500" y="10009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12097</xdr:rowOff>
    </xdr:from>
    <xdr:ext cx="599010" cy="259045"/>
    <xdr:sp macro="" textlink="">
      <xdr:nvSpPr>
        <xdr:cNvPr id="126" name="テキスト ボックス 125"/>
        <xdr:cNvSpPr txBox="1"/>
      </xdr:nvSpPr>
      <xdr:spPr>
        <a:xfrm>
          <a:off x="2608795" y="97847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121476</xdr:rowOff>
    </xdr:from>
    <xdr:to>
      <xdr:col>10</xdr:col>
      <xdr:colOff>114300</xdr:colOff>
      <xdr:row>58</xdr:row>
      <xdr:rowOff>122127</xdr:rowOff>
    </xdr:to>
    <xdr:cxnSp macro="">
      <xdr:nvCxnSpPr>
        <xdr:cNvPr id="127" name="直線コネクタ 126"/>
        <xdr:cNvCxnSpPr/>
      </xdr:nvCxnSpPr>
      <xdr:spPr>
        <a:xfrm>
          <a:off x="1130300" y="10065576"/>
          <a:ext cx="889000" cy="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66747</xdr:rowOff>
    </xdr:from>
    <xdr:to>
      <xdr:col>10</xdr:col>
      <xdr:colOff>165100</xdr:colOff>
      <xdr:row>58</xdr:row>
      <xdr:rowOff>168347</xdr:rowOff>
    </xdr:to>
    <xdr:sp macro="" textlink="">
      <xdr:nvSpPr>
        <xdr:cNvPr id="128" name="フローチャート: 判断 127"/>
        <xdr:cNvSpPr/>
      </xdr:nvSpPr>
      <xdr:spPr>
        <a:xfrm>
          <a:off x="1968500" y="10010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13424</xdr:rowOff>
    </xdr:from>
    <xdr:ext cx="534377" cy="259045"/>
    <xdr:sp macro="" textlink="">
      <xdr:nvSpPr>
        <xdr:cNvPr id="129" name="テキスト ボックス 128"/>
        <xdr:cNvSpPr txBox="1"/>
      </xdr:nvSpPr>
      <xdr:spPr>
        <a:xfrm>
          <a:off x="1752111" y="9786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68604</xdr:rowOff>
    </xdr:from>
    <xdr:to>
      <xdr:col>6</xdr:col>
      <xdr:colOff>38100</xdr:colOff>
      <xdr:row>58</xdr:row>
      <xdr:rowOff>170204</xdr:rowOff>
    </xdr:to>
    <xdr:sp macro="" textlink="">
      <xdr:nvSpPr>
        <xdr:cNvPr id="130" name="フローチャート: 判断 129"/>
        <xdr:cNvSpPr/>
      </xdr:nvSpPr>
      <xdr:spPr>
        <a:xfrm>
          <a:off x="1079500" y="10012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15281</xdr:rowOff>
    </xdr:from>
    <xdr:ext cx="534377" cy="259045"/>
    <xdr:sp macro="" textlink="">
      <xdr:nvSpPr>
        <xdr:cNvPr id="131" name="テキスト ボックス 130"/>
        <xdr:cNvSpPr txBox="1"/>
      </xdr:nvSpPr>
      <xdr:spPr>
        <a:xfrm>
          <a:off x="863111" y="9787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70315</xdr:rowOff>
    </xdr:from>
    <xdr:to>
      <xdr:col>24</xdr:col>
      <xdr:colOff>114300</xdr:colOff>
      <xdr:row>59</xdr:row>
      <xdr:rowOff>465</xdr:rowOff>
    </xdr:to>
    <xdr:sp macro="" textlink="">
      <xdr:nvSpPr>
        <xdr:cNvPr id="137" name="楕円 136"/>
        <xdr:cNvSpPr/>
      </xdr:nvSpPr>
      <xdr:spPr>
        <a:xfrm>
          <a:off x="4584700" y="10014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42437</xdr:rowOff>
    </xdr:from>
    <xdr:ext cx="534377" cy="259045"/>
    <xdr:sp macro="" textlink="">
      <xdr:nvSpPr>
        <xdr:cNvPr id="138" name="物件費該当値テキスト"/>
        <xdr:cNvSpPr txBox="1"/>
      </xdr:nvSpPr>
      <xdr:spPr>
        <a:xfrm>
          <a:off x="4686300" y="9986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73003</xdr:rowOff>
    </xdr:from>
    <xdr:to>
      <xdr:col>20</xdr:col>
      <xdr:colOff>38100</xdr:colOff>
      <xdr:row>59</xdr:row>
      <xdr:rowOff>3153</xdr:rowOff>
    </xdr:to>
    <xdr:sp macro="" textlink="">
      <xdr:nvSpPr>
        <xdr:cNvPr id="139" name="楕円 138"/>
        <xdr:cNvSpPr/>
      </xdr:nvSpPr>
      <xdr:spPr>
        <a:xfrm>
          <a:off x="3746500" y="10017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165730</xdr:rowOff>
    </xdr:from>
    <xdr:ext cx="534377" cy="259045"/>
    <xdr:sp macro="" textlink="">
      <xdr:nvSpPr>
        <xdr:cNvPr id="140" name="テキスト ボックス 139"/>
        <xdr:cNvSpPr txBox="1"/>
      </xdr:nvSpPr>
      <xdr:spPr>
        <a:xfrm>
          <a:off x="3530111" y="10109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71737</xdr:rowOff>
    </xdr:from>
    <xdr:to>
      <xdr:col>15</xdr:col>
      <xdr:colOff>101600</xdr:colOff>
      <xdr:row>59</xdr:row>
      <xdr:rowOff>1887</xdr:rowOff>
    </xdr:to>
    <xdr:sp macro="" textlink="">
      <xdr:nvSpPr>
        <xdr:cNvPr id="141" name="楕円 140"/>
        <xdr:cNvSpPr/>
      </xdr:nvSpPr>
      <xdr:spPr>
        <a:xfrm>
          <a:off x="2857500" y="10015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164464</xdr:rowOff>
    </xdr:from>
    <xdr:ext cx="534377" cy="259045"/>
    <xdr:sp macro="" textlink="">
      <xdr:nvSpPr>
        <xdr:cNvPr id="142" name="テキスト ボックス 141"/>
        <xdr:cNvSpPr txBox="1"/>
      </xdr:nvSpPr>
      <xdr:spPr>
        <a:xfrm>
          <a:off x="2641111" y="10108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71327</xdr:rowOff>
    </xdr:from>
    <xdr:to>
      <xdr:col>10</xdr:col>
      <xdr:colOff>165100</xdr:colOff>
      <xdr:row>59</xdr:row>
      <xdr:rowOff>1477</xdr:rowOff>
    </xdr:to>
    <xdr:sp macro="" textlink="">
      <xdr:nvSpPr>
        <xdr:cNvPr id="143" name="楕円 142"/>
        <xdr:cNvSpPr/>
      </xdr:nvSpPr>
      <xdr:spPr>
        <a:xfrm>
          <a:off x="1968500" y="10015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164054</xdr:rowOff>
    </xdr:from>
    <xdr:ext cx="534377" cy="259045"/>
    <xdr:sp macro="" textlink="">
      <xdr:nvSpPr>
        <xdr:cNvPr id="144" name="テキスト ボックス 143"/>
        <xdr:cNvSpPr txBox="1"/>
      </xdr:nvSpPr>
      <xdr:spPr>
        <a:xfrm>
          <a:off x="1752111" y="10108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70676</xdr:rowOff>
    </xdr:from>
    <xdr:to>
      <xdr:col>6</xdr:col>
      <xdr:colOff>38100</xdr:colOff>
      <xdr:row>59</xdr:row>
      <xdr:rowOff>826</xdr:rowOff>
    </xdr:to>
    <xdr:sp macro="" textlink="">
      <xdr:nvSpPr>
        <xdr:cNvPr id="145" name="楕円 144"/>
        <xdr:cNvSpPr/>
      </xdr:nvSpPr>
      <xdr:spPr>
        <a:xfrm>
          <a:off x="1079500" y="10014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163403</xdr:rowOff>
    </xdr:from>
    <xdr:ext cx="534377" cy="259045"/>
    <xdr:sp macro="" textlink="">
      <xdr:nvSpPr>
        <xdr:cNvPr id="146" name="テキスト ボックス 145"/>
        <xdr:cNvSpPr txBox="1"/>
      </xdr:nvSpPr>
      <xdr:spPr>
        <a:xfrm>
          <a:off x="863111" y="10107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7" name="直線コネクタ 156"/>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8" name="テキスト ボックス 157"/>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0" name="テキスト ボックス 159"/>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2" name="テキスト ボックス 161"/>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3" name="直線コネクタ 162"/>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4" name="テキスト ボックス 163"/>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5" name="直線コネクタ 164"/>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6" name="テキスト ボックス 165"/>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99034</xdr:rowOff>
    </xdr:from>
    <xdr:to>
      <xdr:col>24</xdr:col>
      <xdr:colOff>62865</xdr:colOff>
      <xdr:row>79</xdr:row>
      <xdr:rowOff>33947</xdr:rowOff>
    </xdr:to>
    <xdr:cxnSp macro="">
      <xdr:nvCxnSpPr>
        <xdr:cNvPr id="170" name="直線コネクタ 169"/>
        <xdr:cNvCxnSpPr/>
      </xdr:nvCxnSpPr>
      <xdr:spPr>
        <a:xfrm flipV="1">
          <a:off x="4633595" y="12271984"/>
          <a:ext cx="1270" cy="13065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37774</xdr:rowOff>
    </xdr:from>
    <xdr:ext cx="378565" cy="259045"/>
    <xdr:sp macro="" textlink="">
      <xdr:nvSpPr>
        <xdr:cNvPr id="171" name="維持補修費最小値テキスト"/>
        <xdr:cNvSpPr txBox="1"/>
      </xdr:nvSpPr>
      <xdr:spPr>
        <a:xfrm>
          <a:off x="4686300" y="135823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33947</xdr:rowOff>
    </xdr:from>
    <xdr:to>
      <xdr:col>24</xdr:col>
      <xdr:colOff>152400</xdr:colOff>
      <xdr:row>79</xdr:row>
      <xdr:rowOff>33947</xdr:rowOff>
    </xdr:to>
    <xdr:cxnSp macro="">
      <xdr:nvCxnSpPr>
        <xdr:cNvPr id="172" name="直線コネクタ 171"/>
        <xdr:cNvCxnSpPr/>
      </xdr:nvCxnSpPr>
      <xdr:spPr>
        <a:xfrm>
          <a:off x="4546600" y="135784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45711</xdr:rowOff>
    </xdr:from>
    <xdr:ext cx="599010" cy="259045"/>
    <xdr:sp macro="" textlink="">
      <xdr:nvSpPr>
        <xdr:cNvPr id="173" name="維持補修費最大値テキスト"/>
        <xdr:cNvSpPr txBox="1"/>
      </xdr:nvSpPr>
      <xdr:spPr>
        <a:xfrm>
          <a:off x="4686300" y="120472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103,702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99034</xdr:rowOff>
    </xdr:from>
    <xdr:to>
      <xdr:col>24</xdr:col>
      <xdr:colOff>152400</xdr:colOff>
      <xdr:row>71</xdr:row>
      <xdr:rowOff>99034</xdr:rowOff>
    </xdr:to>
    <xdr:cxnSp macro="">
      <xdr:nvCxnSpPr>
        <xdr:cNvPr id="174" name="直線コネクタ 173"/>
        <xdr:cNvCxnSpPr/>
      </xdr:nvCxnSpPr>
      <xdr:spPr>
        <a:xfrm>
          <a:off x="4546600" y="12271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77863</xdr:rowOff>
    </xdr:from>
    <xdr:to>
      <xdr:col>24</xdr:col>
      <xdr:colOff>63500</xdr:colOff>
      <xdr:row>77</xdr:row>
      <xdr:rowOff>100368</xdr:rowOff>
    </xdr:to>
    <xdr:cxnSp macro="">
      <xdr:nvCxnSpPr>
        <xdr:cNvPr id="175" name="直線コネクタ 174"/>
        <xdr:cNvCxnSpPr/>
      </xdr:nvCxnSpPr>
      <xdr:spPr>
        <a:xfrm flipV="1">
          <a:off x="3797300" y="13279513"/>
          <a:ext cx="838200" cy="22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153688</xdr:rowOff>
    </xdr:from>
    <xdr:ext cx="534377" cy="259045"/>
    <xdr:sp macro="" textlink="">
      <xdr:nvSpPr>
        <xdr:cNvPr id="176" name="維持補修費平均値テキスト"/>
        <xdr:cNvSpPr txBox="1"/>
      </xdr:nvSpPr>
      <xdr:spPr>
        <a:xfrm>
          <a:off x="4686300" y="133553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3811</xdr:rowOff>
    </xdr:from>
    <xdr:to>
      <xdr:col>24</xdr:col>
      <xdr:colOff>114300</xdr:colOff>
      <xdr:row>78</xdr:row>
      <xdr:rowOff>105411</xdr:rowOff>
    </xdr:to>
    <xdr:sp macro="" textlink="">
      <xdr:nvSpPr>
        <xdr:cNvPr id="177" name="フローチャート: 判断 176"/>
        <xdr:cNvSpPr/>
      </xdr:nvSpPr>
      <xdr:spPr>
        <a:xfrm>
          <a:off x="4584700" y="13376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100368</xdr:rowOff>
    </xdr:from>
    <xdr:to>
      <xdr:col>19</xdr:col>
      <xdr:colOff>177800</xdr:colOff>
      <xdr:row>77</xdr:row>
      <xdr:rowOff>135941</xdr:rowOff>
    </xdr:to>
    <xdr:cxnSp macro="">
      <xdr:nvCxnSpPr>
        <xdr:cNvPr id="178" name="直線コネクタ 177"/>
        <xdr:cNvCxnSpPr/>
      </xdr:nvCxnSpPr>
      <xdr:spPr>
        <a:xfrm flipV="1">
          <a:off x="2908300" y="13302018"/>
          <a:ext cx="889000" cy="35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35522</xdr:rowOff>
    </xdr:from>
    <xdr:to>
      <xdr:col>20</xdr:col>
      <xdr:colOff>38100</xdr:colOff>
      <xdr:row>78</xdr:row>
      <xdr:rowOff>137122</xdr:rowOff>
    </xdr:to>
    <xdr:sp macro="" textlink="">
      <xdr:nvSpPr>
        <xdr:cNvPr id="179" name="フローチャート: 判断 178"/>
        <xdr:cNvSpPr/>
      </xdr:nvSpPr>
      <xdr:spPr>
        <a:xfrm>
          <a:off x="3746500" y="13408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78</xdr:row>
      <xdr:rowOff>128249</xdr:rowOff>
    </xdr:from>
    <xdr:ext cx="534377" cy="259045"/>
    <xdr:sp macro="" textlink="">
      <xdr:nvSpPr>
        <xdr:cNvPr id="180" name="テキスト ボックス 179"/>
        <xdr:cNvSpPr txBox="1"/>
      </xdr:nvSpPr>
      <xdr:spPr>
        <a:xfrm>
          <a:off x="3530111" y="13501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135941</xdr:rowOff>
    </xdr:from>
    <xdr:to>
      <xdr:col>15</xdr:col>
      <xdr:colOff>50800</xdr:colOff>
      <xdr:row>78</xdr:row>
      <xdr:rowOff>65075</xdr:rowOff>
    </xdr:to>
    <xdr:cxnSp macro="">
      <xdr:nvCxnSpPr>
        <xdr:cNvPr id="181" name="直線コネクタ 180"/>
        <xdr:cNvCxnSpPr/>
      </xdr:nvCxnSpPr>
      <xdr:spPr>
        <a:xfrm flipV="1">
          <a:off x="2019300" y="13337591"/>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28487</xdr:rowOff>
    </xdr:from>
    <xdr:to>
      <xdr:col>15</xdr:col>
      <xdr:colOff>101600</xdr:colOff>
      <xdr:row>78</xdr:row>
      <xdr:rowOff>130087</xdr:rowOff>
    </xdr:to>
    <xdr:sp macro="" textlink="">
      <xdr:nvSpPr>
        <xdr:cNvPr id="182" name="フローチャート: 判断 181"/>
        <xdr:cNvSpPr/>
      </xdr:nvSpPr>
      <xdr:spPr>
        <a:xfrm>
          <a:off x="2857500" y="13401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78</xdr:row>
      <xdr:rowOff>121214</xdr:rowOff>
    </xdr:from>
    <xdr:ext cx="534377" cy="259045"/>
    <xdr:sp macro="" textlink="">
      <xdr:nvSpPr>
        <xdr:cNvPr id="183" name="テキスト ボックス 182"/>
        <xdr:cNvSpPr txBox="1"/>
      </xdr:nvSpPr>
      <xdr:spPr>
        <a:xfrm>
          <a:off x="2641111" y="13494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65075</xdr:rowOff>
    </xdr:from>
    <xdr:to>
      <xdr:col>10</xdr:col>
      <xdr:colOff>114300</xdr:colOff>
      <xdr:row>78</xdr:row>
      <xdr:rowOff>87148</xdr:rowOff>
    </xdr:to>
    <xdr:cxnSp macro="">
      <xdr:nvCxnSpPr>
        <xdr:cNvPr id="184" name="直線コネクタ 183"/>
        <xdr:cNvCxnSpPr/>
      </xdr:nvCxnSpPr>
      <xdr:spPr>
        <a:xfrm flipV="1">
          <a:off x="1130300" y="13438175"/>
          <a:ext cx="889000" cy="22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26619</xdr:rowOff>
    </xdr:from>
    <xdr:to>
      <xdr:col>10</xdr:col>
      <xdr:colOff>165100</xdr:colOff>
      <xdr:row>78</xdr:row>
      <xdr:rowOff>128219</xdr:rowOff>
    </xdr:to>
    <xdr:sp macro="" textlink="">
      <xdr:nvSpPr>
        <xdr:cNvPr id="185" name="フローチャート: 判断 184"/>
        <xdr:cNvSpPr/>
      </xdr:nvSpPr>
      <xdr:spPr>
        <a:xfrm>
          <a:off x="1968500" y="13399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78</xdr:row>
      <xdr:rowOff>119346</xdr:rowOff>
    </xdr:from>
    <xdr:ext cx="534377" cy="259045"/>
    <xdr:sp macro="" textlink="">
      <xdr:nvSpPr>
        <xdr:cNvPr id="186" name="テキスト ボックス 185"/>
        <xdr:cNvSpPr txBox="1"/>
      </xdr:nvSpPr>
      <xdr:spPr>
        <a:xfrm>
          <a:off x="1752111" y="13492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40487</xdr:rowOff>
    </xdr:from>
    <xdr:to>
      <xdr:col>6</xdr:col>
      <xdr:colOff>38100</xdr:colOff>
      <xdr:row>78</xdr:row>
      <xdr:rowOff>142087</xdr:rowOff>
    </xdr:to>
    <xdr:sp macro="" textlink="">
      <xdr:nvSpPr>
        <xdr:cNvPr id="187" name="フローチャート: 判断 186"/>
        <xdr:cNvSpPr/>
      </xdr:nvSpPr>
      <xdr:spPr>
        <a:xfrm>
          <a:off x="1079500" y="13413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133214</xdr:rowOff>
    </xdr:from>
    <xdr:ext cx="469744" cy="259045"/>
    <xdr:sp macro="" textlink="">
      <xdr:nvSpPr>
        <xdr:cNvPr id="188" name="テキスト ボックス 187"/>
        <xdr:cNvSpPr txBox="1"/>
      </xdr:nvSpPr>
      <xdr:spPr>
        <a:xfrm>
          <a:off x="895428" y="13506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27063</xdr:rowOff>
    </xdr:from>
    <xdr:to>
      <xdr:col>24</xdr:col>
      <xdr:colOff>114300</xdr:colOff>
      <xdr:row>77</xdr:row>
      <xdr:rowOff>128663</xdr:rowOff>
    </xdr:to>
    <xdr:sp macro="" textlink="">
      <xdr:nvSpPr>
        <xdr:cNvPr id="194" name="楕円 193"/>
        <xdr:cNvSpPr/>
      </xdr:nvSpPr>
      <xdr:spPr>
        <a:xfrm>
          <a:off x="4584700" y="13228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49940</xdr:rowOff>
    </xdr:from>
    <xdr:ext cx="534377" cy="259045"/>
    <xdr:sp macro="" textlink="">
      <xdr:nvSpPr>
        <xdr:cNvPr id="195" name="維持補修費該当値テキスト"/>
        <xdr:cNvSpPr txBox="1"/>
      </xdr:nvSpPr>
      <xdr:spPr>
        <a:xfrm>
          <a:off x="4686300" y="13080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24,369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49568</xdr:rowOff>
    </xdr:from>
    <xdr:to>
      <xdr:col>20</xdr:col>
      <xdr:colOff>38100</xdr:colOff>
      <xdr:row>77</xdr:row>
      <xdr:rowOff>151168</xdr:rowOff>
    </xdr:to>
    <xdr:sp macro="" textlink="">
      <xdr:nvSpPr>
        <xdr:cNvPr id="196" name="楕円 195"/>
        <xdr:cNvSpPr/>
      </xdr:nvSpPr>
      <xdr:spPr>
        <a:xfrm>
          <a:off x="3746500" y="13251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75</xdr:row>
      <xdr:rowOff>167695</xdr:rowOff>
    </xdr:from>
    <xdr:ext cx="534377" cy="259045"/>
    <xdr:sp macro="" textlink="">
      <xdr:nvSpPr>
        <xdr:cNvPr id="197" name="テキスト ボックス 196"/>
        <xdr:cNvSpPr txBox="1"/>
      </xdr:nvSpPr>
      <xdr:spPr>
        <a:xfrm>
          <a:off x="3530111" y="13026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85141</xdr:rowOff>
    </xdr:from>
    <xdr:to>
      <xdr:col>15</xdr:col>
      <xdr:colOff>101600</xdr:colOff>
      <xdr:row>78</xdr:row>
      <xdr:rowOff>15291</xdr:rowOff>
    </xdr:to>
    <xdr:sp macro="" textlink="">
      <xdr:nvSpPr>
        <xdr:cNvPr id="198" name="楕円 197"/>
        <xdr:cNvSpPr/>
      </xdr:nvSpPr>
      <xdr:spPr>
        <a:xfrm>
          <a:off x="2857500" y="13286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31818</xdr:rowOff>
    </xdr:from>
    <xdr:ext cx="534377" cy="259045"/>
    <xdr:sp macro="" textlink="">
      <xdr:nvSpPr>
        <xdr:cNvPr id="199" name="テキスト ボックス 198"/>
        <xdr:cNvSpPr txBox="1"/>
      </xdr:nvSpPr>
      <xdr:spPr>
        <a:xfrm>
          <a:off x="2641111" y="130620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14275</xdr:rowOff>
    </xdr:from>
    <xdr:to>
      <xdr:col>10</xdr:col>
      <xdr:colOff>165100</xdr:colOff>
      <xdr:row>78</xdr:row>
      <xdr:rowOff>115875</xdr:rowOff>
    </xdr:to>
    <xdr:sp macro="" textlink="">
      <xdr:nvSpPr>
        <xdr:cNvPr id="200" name="楕円 199"/>
        <xdr:cNvSpPr/>
      </xdr:nvSpPr>
      <xdr:spPr>
        <a:xfrm>
          <a:off x="1968500" y="13387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132402</xdr:rowOff>
    </xdr:from>
    <xdr:ext cx="534377" cy="259045"/>
    <xdr:sp macro="" textlink="">
      <xdr:nvSpPr>
        <xdr:cNvPr id="201" name="テキスト ボックス 200"/>
        <xdr:cNvSpPr txBox="1"/>
      </xdr:nvSpPr>
      <xdr:spPr>
        <a:xfrm>
          <a:off x="1752111" y="13162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36348</xdr:rowOff>
    </xdr:from>
    <xdr:to>
      <xdr:col>6</xdr:col>
      <xdr:colOff>38100</xdr:colOff>
      <xdr:row>78</xdr:row>
      <xdr:rowOff>137948</xdr:rowOff>
    </xdr:to>
    <xdr:sp macro="" textlink="">
      <xdr:nvSpPr>
        <xdr:cNvPr id="202" name="楕円 201"/>
        <xdr:cNvSpPr/>
      </xdr:nvSpPr>
      <xdr:spPr>
        <a:xfrm>
          <a:off x="1079500" y="13409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154475</xdr:rowOff>
    </xdr:from>
    <xdr:ext cx="534377" cy="259045"/>
    <xdr:sp macro="" textlink="">
      <xdr:nvSpPr>
        <xdr:cNvPr id="203" name="テキスト ボックス 202"/>
        <xdr:cNvSpPr txBox="1"/>
      </xdr:nvSpPr>
      <xdr:spPr>
        <a:xfrm>
          <a:off x="863111" y="13184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106,542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4" name="テキスト ボックス 213"/>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5" name="直線コネクタ 214"/>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6" name="テキスト ボックス 215"/>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7" name="直線コネクタ 216"/>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8" name="テキスト ボックス 217"/>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9" name="直線コネクタ 218"/>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0" name="テキスト ボックス 219"/>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1" name="直線コネクタ 220"/>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2" name="テキスト ボックス 221"/>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3" name="直線コネクタ 222"/>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4" name="テキスト ボックス 223"/>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26947</xdr:rowOff>
    </xdr:from>
    <xdr:to>
      <xdr:col>24</xdr:col>
      <xdr:colOff>62865</xdr:colOff>
      <xdr:row>97</xdr:row>
      <xdr:rowOff>142970</xdr:rowOff>
    </xdr:to>
    <xdr:cxnSp macro="">
      <xdr:nvCxnSpPr>
        <xdr:cNvPr id="228" name="直線コネクタ 227"/>
        <xdr:cNvCxnSpPr/>
      </xdr:nvCxnSpPr>
      <xdr:spPr>
        <a:xfrm flipV="1">
          <a:off x="4633595" y="15628897"/>
          <a:ext cx="1270" cy="11447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146797</xdr:rowOff>
    </xdr:from>
    <xdr:ext cx="534377" cy="259045"/>
    <xdr:sp macro="" textlink="">
      <xdr:nvSpPr>
        <xdr:cNvPr id="229" name="扶助費最小値テキスト"/>
        <xdr:cNvSpPr txBox="1"/>
      </xdr:nvSpPr>
      <xdr:spPr>
        <a:xfrm>
          <a:off x="4686300" y="16777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82,071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142970</xdr:rowOff>
    </xdr:from>
    <xdr:to>
      <xdr:col>24</xdr:col>
      <xdr:colOff>152400</xdr:colOff>
      <xdr:row>97</xdr:row>
      <xdr:rowOff>142970</xdr:rowOff>
    </xdr:to>
    <xdr:cxnSp macro="">
      <xdr:nvCxnSpPr>
        <xdr:cNvPr id="230" name="直線コネクタ 229"/>
        <xdr:cNvCxnSpPr/>
      </xdr:nvCxnSpPr>
      <xdr:spPr>
        <a:xfrm>
          <a:off x="4546600" y="16773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145074</xdr:rowOff>
    </xdr:from>
    <xdr:ext cx="599010" cy="259045"/>
    <xdr:sp macro="" textlink="">
      <xdr:nvSpPr>
        <xdr:cNvPr id="231" name="扶助費最大値テキスト"/>
        <xdr:cNvSpPr txBox="1"/>
      </xdr:nvSpPr>
      <xdr:spPr>
        <a:xfrm>
          <a:off x="4686300" y="15404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232,297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26947</xdr:rowOff>
    </xdr:from>
    <xdr:to>
      <xdr:col>24</xdr:col>
      <xdr:colOff>152400</xdr:colOff>
      <xdr:row>91</xdr:row>
      <xdr:rowOff>26947</xdr:rowOff>
    </xdr:to>
    <xdr:cxnSp macro="">
      <xdr:nvCxnSpPr>
        <xdr:cNvPr id="232" name="直線コネクタ 231"/>
        <xdr:cNvCxnSpPr/>
      </xdr:nvCxnSpPr>
      <xdr:spPr>
        <a:xfrm>
          <a:off x="4546600" y="156288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126952</xdr:rowOff>
    </xdr:from>
    <xdr:to>
      <xdr:col>24</xdr:col>
      <xdr:colOff>63500</xdr:colOff>
      <xdr:row>96</xdr:row>
      <xdr:rowOff>146055</xdr:rowOff>
    </xdr:to>
    <xdr:cxnSp macro="">
      <xdr:nvCxnSpPr>
        <xdr:cNvPr id="233" name="直線コネクタ 232"/>
        <xdr:cNvCxnSpPr/>
      </xdr:nvCxnSpPr>
      <xdr:spPr>
        <a:xfrm flipV="1">
          <a:off x="3797300" y="16586152"/>
          <a:ext cx="838200" cy="19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95676</xdr:rowOff>
    </xdr:from>
    <xdr:ext cx="599010" cy="259045"/>
    <xdr:sp macro="" textlink="">
      <xdr:nvSpPr>
        <xdr:cNvPr id="234" name="扶助費平均値テキスト"/>
        <xdr:cNvSpPr txBox="1"/>
      </xdr:nvSpPr>
      <xdr:spPr>
        <a:xfrm>
          <a:off x="4686300" y="1621197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72799</xdr:rowOff>
    </xdr:from>
    <xdr:to>
      <xdr:col>24</xdr:col>
      <xdr:colOff>114300</xdr:colOff>
      <xdr:row>96</xdr:row>
      <xdr:rowOff>2949</xdr:rowOff>
    </xdr:to>
    <xdr:sp macro="" textlink="">
      <xdr:nvSpPr>
        <xdr:cNvPr id="235" name="フローチャート: 判断 234"/>
        <xdr:cNvSpPr/>
      </xdr:nvSpPr>
      <xdr:spPr>
        <a:xfrm>
          <a:off x="4584700" y="16360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146055</xdr:rowOff>
    </xdr:from>
    <xdr:to>
      <xdr:col>19</xdr:col>
      <xdr:colOff>177800</xdr:colOff>
      <xdr:row>97</xdr:row>
      <xdr:rowOff>9970</xdr:rowOff>
    </xdr:to>
    <xdr:cxnSp macro="">
      <xdr:nvCxnSpPr>
        <xdr:cNvPr id="236" name="直線コネクタ 235"/>
        <xdr:cNvCxnSpPr/>
      </xdr:nvCxnSpPr>
      <xdr:spPr>
        <a:xfrm flipV="1">
          <a:off x="2908300" y="16605255"/>
          <a:ext cx="889000" cy="35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112469</xdr:rowOff>
    </xdr:from>
    <xdr:to>
      <xdr:col>20</xdr:col>
      <xdr:colOff>38100</xdr:colOff>
      <xdr:row>96</xdr:row>
      <xdr:rowOff>42619</xdr:rowOff>
    </xdr:to>
    <xdr:sp macro="" textlink="">
      <xdr:nvSpPr>
        <xdr:cNvPr id="237" name="フローチャート: 判断 236"/>
        <xdr:cNvSpPr/>
      </xdr:nvSpPr>
      <xdr:spPr>
        <a:xfrm>
          <a:off x="3746500" y="16400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59146</xdr:rowOff>
    </xdr:from>
    <xdr:ext cx="599010" cy="259045"/>
    <xdr:sp macro="" textlink="">
      <xdr:nvSpPr>
        <xdr:cNvPr id="238" name="テキスト ボックス 237"/>
        <xdr:cNvSpPr txBox="1"/>
      </xdr:nvSpPr>
      <xdr:spPr>
        <a:xfrm>
          <a:off x="3497795" y="161754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99017</xdr:rowOff>
    </xdr:from>
    <xdr:to>
      <xdr:col>15</xdr:col>
      <xdr:colOff>50800</xdr:colOff>
      <xdr:row>97</xdr:row>
      <xdr:rowOff>9970</xdr:rowOff>
    </xdr:to>
    <xdr:cxnSp macro="">
      <xdr:nvCxnSpPr>
        <xdr:cNvPr id="239" name="直線コネクタ 238"/>
        <xdr:cNvCxnSpPr/>
      </xdr:nvCxnSpPr>
      <xdr:spPr>
        <a:xfrm>
          <a:off x="2019300" y="16558217"/>
          <a:ext cx="889000" cy="82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10544</xdr:rowOff>
    </xdr:from>
    <xdr:to>
      <xdr:col>15</xdr:col>
      <xdr:colOff>101600</xdr:colOff>
      <xdr:row>96</xdr:row>
      <xdr:rowOff>112144</xdr:rowOff>
    </xdr:to>
    <xdr:sp macro="" textlink="">
      <xdr:nvSpPr>
        <xdr:cNvPr id="240" name="フローチャート: 判断 239"/>
        <xdr:cNvSpPr/>
      </xdr:nvSpPr>
      <xdr:spPr>
        <a:xfrm>
          <a:off x="2857500" y="16469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128671</xdr:rowOff>
    </xdr:from>
    <xdr:ext cx="599010" cy="259045"/>
    <xdr:sp macro="" textlink="">
      <xdr:nvSpPr>
        <xdr:cNvPr id="241" name="テキスト ボックス 240"/>
        <xdr:cNvSpPr txBox="1"/>
      </xdr:nvSpPr>
      <xdr:spPr>
        <a:xfrm>
          <a:off x="2608795" y="162449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99017</xdr:rowOff>
    </xdr:from>
    <xdr:to>
      <xdr:col>10</xdr:col>
      <xdr:colOff>114300</xdr:colOff>
      <xdr:row>97</xdr:row>
      <xdr:rowOff>122806</xdr:rowOff>
    </xdr:to>
    <xdr:cxnSp macro="">
      <xdr:nvCxnSpPr>
        <xdr:cNvPr id="242" name="直線コネクタ 241"/>
        <xdr:cNvCxnSpPr/>
      </xdr:nvCxnSpPr>
      <xdr:spPr>
        <a:xfrm flipV="1">
          <a:off x="1130300" y="16558217"/>
          <a:ext cx="889000" cy="19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102053</xdr:rowOff>
    </xdr:from>
    <xdr:to>
      <xdr:col>10</xdr:col>
      <xdr:colOff>165100</xdr:colOff>
      <xdr:row>96</xdr:row>
      <xdr:rowOff>32203</xdr:rowOff>
    </xdr:to>
    <xdr:sp macro="" textlink="">
      <xdr:nvSpPr>
        <xdr:cNvPr id="243" name="フローチャート: 判断 242"/>
        <xdr:cNvSpPr/>
      </xdr:nvSpPr>
      <xdr:spPr>
        <a:xfrm>
          <a:off x="1968500" y="16389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48730</xdr:rowOff>
    </xdr:from>
    <xdr:ext cx="599010" cy="259045"/>
    <xdr:sp macro="" textlink="">
      <xdr:nvSpPr>
        <xdr:cNvPr id="244" name="テキスト ボックス 243"/>
        <xdr:cNvSpPr txBox="1"/>
      </xdr:nvSpPr>
      <xdr:spPr>
        <a:xfrm>
          <a:off x="1719795" y="161650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156009</xdr:rowOff>
    </xdr:from>
    <xdr:to>
      <xdr:col>6</xdr:col>
      <xdr:colOff>38100</xdr:colOff>
      <xdr:row>97</xdr:row>
      <xdr:rowOff>86159</xdr:rowOff>
    </xdr:to>
    <xdr:sp macro="" textlink="">
      <xdr:nvSpPr>
        <xdr:cNvPr id="245" name="フローチャート: 判断 244"/>
        <xdr:cNvSpPr/>
      </xdr:nvSpPr>
      <xdr:spPr>
        <a:xfrm>
          <a:off x="1079500" y="16615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102686</xdr:rowOff>
    </xdr:from>
    <xdr:ext cx="534377" cy="259045"/>
    <xdr:sp macro="" textlink="">
      <xdr:nvSpPr>
        <xdr:cNvPr id="246" name="テキスト ボックス 245"/>
        <xdr:cNvSpPr txBox="1"/>
      </xdr:nvSpPr>
      <xdr:spPr>
        <a:xfrm>
          <a:off x="863111" y="16390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76152</xdr:rowOff>
    </xdr:from>
    <xdr:to>
      <xdr:col>24</xdr:col>
      <xdr:colOff>114300</xdr:colOff>
      <xdr:row>97</xdr:row>
      <xdr:rowOff>6302</xdr:rowOff>
    </xdr:to>
    <xdr:sp macro="" textlink="">
      <xdr:nvSpPr>
        <xdr:cNvPr id="252" name="楕円 251"/>
        <xdr:cNvSpPr/>
      </xdr:nvSpPr>
      <xdr:spPr>
        <a:xfrm>
          <a:off x="4584700" y="16535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54579</xdr:rowOff>
    </xdr:from>
    <xdr:ext cx="599010" cy="259045"/>
    <xdr:sp macro="" textlink="">
      <xdr:nvSpPr>
        <xdr:cNvPr id="253" name="扶助費該当値テキスト"/>
        <xdr:cNvSpPr txBox="1"/>
      </xdr:nvSpPr>
      <xdr:spPr>
        <a:xfrm>
          <a:off x="4686300" y="165137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95255</xdr:rowOff>
    </xdr:from>
    <xdr:to>
      <xdr:col>20</xdr:col>
      <xdr:colOff>38100</xdr:colOff>
      <xdr:row>97</xdr:row>
      <xdr:rowOff>25405</xdr:rowOff>
    </xdr:to>
    <xdr:sp macro="" textlink="">
      <xdr:nvSpPr>
        <xdr:cNvPr id="254" name="楕円 253"/>
        <xdr:cNvSpPr/>
      </xdr:nvSpPr>
      <xdr:spPr>
        <a:xfrm>
          <a:off x="3746500" y="16554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16532</xdr:rowOff>
    </xdr:from>
    <xdr:ext cx="599010" cy="259045"/>
    <xdr:sp macro="" textlink="">
      <xdr:nvSpPr>
        <xdr:cNvPr id="255" name="テキスト ボックス 254"/>
        <xdr:cNvSpPr txBox="1"/>
      </xdr:nvSpPr>
      <xdr:spPr>
        <a:xfrm>
          <a:off x="3497795" y="166471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130620</xdr:rowOff>
    </xdr:from>
    <xdr:to>
      <xdr:col>15</xdr:col>
      <xdr:colOff>101600</xdr:colOff>
      <xdr:row>97</xdr:row>
      <xdr:rowOff>60770</xdr:rowOff>
    </xdr:to>
    <xdr:sp macro="" textlink="">
      <xdr:nvSpPr>
        <xdr:cNvPr id="256" name="楕円 255"/>
        <xdr:cNvSpPr/>
      </xdr:nvSpPr>
      <xdr:spPr>
        <a:xfrm>
          <a:off x="2857500" y="1658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51897</xdr:rowOff>
    </xdr:from>
    <xdr:ext cx="534377" cy="259045"/>
    <xdr:sp macro="" textlink="">
      <xdr:nvSpPr>
        <xdr:cNvPr id="257" name="テキスト ボックス 256"/>
        <xdr:cNvSpPr txBox="1"/>
      </xdr:nvSpPr>
      <xdr:spPr>
        <a:xfrm>
          <a:off x="2641111" y="16682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48217</xdr:rowOff>
    </xdr:from>
    <xdr:to>
      <xdr:col>10</xdr:col>
      <xdr:colOff>165100</xdr:colOff>
      <xdr:row>96</xdr:row>
      <xdr:rowOff>149817</xdr:rowOff>
    </xdr:to>
    <xdr:sp macro="" textlink="">
      <xdr:nvSpPr>
        <xdr:cNvPr id="258" name="楕円 257"/>
        <xdr:cNvSpPr/>
      </xdr:nvSpPr>
      <xdr:spPr>
        <a:xfrm>
          <a:off x="1968500" y="16507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140944</xdr:rowOff>
    </xdr:from>
    <xdr:ext cx="599010" cy="259045"/>
    <xdr:sp macro="" textlink="">
      <xdr:nvSpPr>
        <xdr:cNvPr id="259" name="テキスト ボックス 258"/>
        <xdr:cNvSpPr txBox="1"/>
      </xdr:nvSpPr>
      <xdr:spPr>
        <a:xfrm>
          <a:off x="1719795" y="166001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72006</xdr:rowOff>
    </xdr:from>
    <xdr:to>
      <xdr:col>6</xdr:col>
      <xdr:colOff>38100</xdr:colOff>
      <xdr:row>98</xdr:row>
      <xdr:rowOff>2156</xdr:rowOff>
    </xdr:to>
    <xdr:sp macro="" textlink="">
      <xdr:nvSpPr>
        <xdr:cNvPr id="260" name="楕円 259"/>
        <xdr:cNvSpPr/>
      </xdr:nvSpPr>
      <xdr:spPr>
        <a:xfrm>
          <a:off x="1079500" y="16702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164733</xdr:rowOff>
    </xdr:from>
    <xdr:ext cx="534377" cy="259045"/>
    <xdr:sp macro="" textlink="">
      <xdr:nvSpPr>
        <xdr:cNvPr id="261" name="テキスト ボックス 260"/>
        <xdr:cNvSpPr txBox="1"/>
      </xdr:nvSpPr>
      <xdr:spPr>
        <a:xfrm>
          <a:off x="863111" y="16795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80,631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2" name="直線コネクタ 271"/>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3" name="テキスト ボックス 272"/>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4" name="直線コネクタ 273"/>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5" name="テキスト ボックス 274"/>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6" name="直線コネクタ 275"/>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7" name="テキスト ボックス 276"/>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8" name="直線コネクタ 277"/>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9" name="テキスト ボックス 278"/>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0" name="直線コネクタ 279"/>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1" name="テキスト ボックス 280"/>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2" name="直線コネクタ 281"/>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3" name="テキスト ボックス 282"/>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5" name="テキスト ボックス 284"/>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132783</xdr:rowOff>
    </xdr:from>
    <xdr:to>
      <xdr:col>54</xdr:col>
      <xdr:colOff>189865</xdr:colOff>
      <xdr:row>39</xdr:row>
      <xdr:rowOff>30645</xdr:rowOff>
    </xdr:to>
    <xdr:cxnSp macro="">
      <xdr:nvCxnSpPr>
        <xdr:cNvPr id="287" name="直線コネクタ 286"/>
        <xdr:cNvCxnSpPr/>
      </xdr:nvCxnSpPr>
      <xdr:spPr>
        <a:xfrm flipV="1">
          <a:off x="10475595" y="5104833"/>
          <a:ext cx="1270" cy="16123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34472</xdr:rowOff>
    </xdr:from>
    <xdr:ext cx="534377" cy="259045"/>
    <xdr:sp macro="" textlink="">
      <xdr:nvSpPr>
        <xdr:cNvPr id="288" name="補助費等最小値テキスト"/>
        <xdr:cNvSpPr txBox="1"/>
      </xdr:nvSpPr>
      <xdr:spPr>
        <a:xfrm>
          <a:off x="10528300" y="6721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30645</xdr:rowOff>
    </xdr:from>
    <xdr:to>
      <xdr:col>55</xdr:col>
      <xdr:colOff>88900</xdr:colOff>
      <xdr:row>39</xdr:row>
      <xdr:rowOff>30645</xdr:rowOff>
    </xdr:to>
    <xdr:cxnSp macro="">
      <xdr:nvCxnSpPr>
        <xdr:cNvPr id="289" name="直線コネクタ 288"/>
        <xdr:cNvCxnSpPr/>
      </xdr:nvCxnSpPr>
      <xdr:spPr>
        <a:xfrm>
          <a:off x="10388600" y="6717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79460</xdr:rowOff>
    </xdr:from>
    <xdr:ext cx="599010" cy="259045"/>
    <xdr:sp macro="" textlink="">
      <xdr:nvSpPr>
        <xdr:cNvPr id="290" name="補助費等最大値テキスト"/>
        <xdr:cNvSpPr txBox="1"/>
      </xdr:nvSpPr>
      <xdr:spPr>
        <a:xfrm>
          <a:off x="10528300" y="48800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514,618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29</xdr:row>
      <xdr:rowOff>132783</xdr:rowOff>
    </xdr:from>
    <xdr:to>
      <xdr:col>55</xdr:col>
      <xdr:colOff>88900</xdr:colOff>
      <xdr:row>29</xdr:row>
      <xdr:rowOff>132783</xdr:rowOff>
    </xdr:to>
    <xdr:cxnSp macro="">
      <xdr:nvCxnSpPr>
        <xdr:cNvPr id="291" name="直線コネクタ 290"/>
        <xdr:cNvCxnSpPr/>
      </xdr:nvCxnSpPr>
      <xdr:spPr>
        <a:xfrm>
          <a:off x="10388600" y="5104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135611</xdr:rowOff>
    </xdr:from>
    <xdr:to>
      <xdr:col>55</xdr:col>
      <xdr:colOff>0</xdr:colOff>
      <xdr:row>38</xdr:row>
      <xdr:rowOff>68</xdr:rowOff>
    </xdr:to>
    <xdr:cxnSp macro="">
      <xdr:nvCxnSpPr>
        <xdr:cNvPr id="292" name="直線コネクタ 291"/>
        <xdr:cNvCxnSpPr/>
      </xdr:nvCxnSpPr>
      <xdr:spPr>
        <a:xfrm flipV="1">
          <a:off x="9639300" y="6479261"/>
          <a:ext cx="838200" cy="35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70387</xdr:rowOff>
    </xdr:from>
    <xdr:ext cx="599010" cy="259045"/>
    <xdr:sp macro="" textlink="">
      <xdr:nvSpPr>
        <xdr:cNvPr id="293" name="補助費等平均値テキスト"/>
        <xdr:cNvSpPr txBox="1"/>
      </xdr:nvSpPr>
      <xdr:spPr>
        <a:xfrm>
          <a:off x="10528300" y="62425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47510</xdr:rowOff>
    </xdr:from>
    <xdr:to>
      <xdr:col>55</xdr:col>
      <xdr:colOff>50800</xdr:colOff>
      <xdr:row>37</xdr:row>
      <xdr:rowOff>149110</xdr:rowOff>
    </xdr:to>
    <xdr:sp macro="" textlink="">
      <xdr:nvSpPr>
        <xdr:cNvPr id="294" name="フローチャート: 判断 293"/>
        <xdr:cNvSpPr/>
      </xdr:nvSpPr>
      <xdr:spPr>
        <a:xfrm>
          <a:off x="10426700" y="639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64308</xdr:rowOff>
    </xdr:from>
    <xdr:to>
      <xdr:col>50</xdr:col>
      <xdr:colOff>114300</xdr:colOff>
      <xdr:row>38</xdr:row>
      <xdr:rowOff>68</xdr:rowOff>
    </xdr:to>
    <xdr:cxnSp macro="">
      <xdr:nvCxnSpPr>
        <xdr:cNvPr id="295" name="直線コネクタ 294"/>
        <xdr:cNvCxnSpPr/>
      </xdr:nvCxnSpPr>
      <xdr:spPr>
        <a:xfrm>
          <a:off x="8750300" y="6407958"/>
          <a:ext cx="889000" cy="107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46315</xdr:rowOff>
    </xdr:from>
    <xdr:to>
      <xdr:col>50</xdr:col>
      <xdr:colOff>165100</xdr:colOff>
      <xdr:row>37</xdr:row>
      <xdr:rowOff>147915</xdr:rowOff>
    </xdr:to>
    <xdr:sp macro="" textlink="">
      <xdr:nvSpPr>
        <xdr:cNvPr id="296" name="フローチャート: 判断 295"/>
        <xdr:cNvSpPr/>
      </xdr:nvSpPr>
      <xdr:spPr>
        <a:xfrm>
          <a:off x="9588500" y="638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164442</xdr:rowOff>
    </xdr:from>
    <xdr:ext cx="599010" cy="259045"/>
    <xdr:sp macro="" textlink="">
      <xdr:nvSpPr>
        <xdr:cNvPr id="297" name="テキスト ボックス 296"/>
        <xdr:cNvSpPr txBox="1"/>
      </xdr:nvSpPr>
      <xdr:spPr>
        <a:xfrm>
          <a:off x="9339795" y="61651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15142</xdr:rowOff>
    </xdr:from>
    <xdr:to>
      <xdr:col>45</xdr:col>
      <xdr:colOff>177800</xdr:colOff>
      <xdr:row>37</xdr:row>
      <xdr:rowOff>64308</xdr:rowOff>
    </xdr:to>
    <xdr:cxnSp macro="">
      <xdr:nvCxnSpPr>
        <xdr:cNvPr id="298" name="直線コネクタ 297"/>
        <xdr:cNvCxnSpPr/>
      </xdr:nvCxnSpPr>
      <xdr:spPr>
        <a:xfrm>
          <a:off x="7861300" y="6358792"/>
          <a:ext cx="889000" cy="49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50822</xdr:rowOff>
    </xdr:from>
    <xdr:to>
      <xdr:col>46</xdr:col>
      <xdr:colOff>38100</xdr:colOff>
      <xdr:row>37</xdr:row>
      <xdr:rowOff>152422</xdr:rowOff>
    </xdr:to>
    <xdr:sp macro="" textlink="">
      <xdr:nvSpPr>
        <xdr:cNvPr id="299" name="フローチャート: 判断 298"/>
        <xdr:cNvSpPr/>
      </xdr:nvSpPr>
      <xdr:spPr>
        <a:xfrm>
          <a:off x="8699500" y="639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143549</xdr:rowOff>
    </xdr:from>
    <xdr:ext cx="599010" cy="259045"/>
    <xdr:sp macro="" textlink="">
      <xdr:nvSpPr>
        <xdr:cNvPr id="300" name="テキスト ボックス 299"/>
        <xdr:cNvSpPr txBox="1"/>
      </xdr:nvSpPr>
      <xdr:spPr>
        <a:xfrm>
          <a:off x="8450795" y="64871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34</xdr:row>
      <xdr:rowOff>11113</xdr:rowOff>
    </xdr:from>
    <xdr:to>
      <xdr:col>41</xdr:col>
      <xdr:colOff>50800</xdr:colOff>
      <xdr:row>37</xdr:row>
      <xdr:rowOff>15142</xdr:rowOff>
    </xdr:to>
    <xdr:cxnSp macro="">
      <xdr:nvCxnSpPr>
        <xdr:cNvPr id="301" name="直線コネクタ 300"/>
        <xdr:cNvCxnSpPr/>
      </xdr:nvCxnSpPr>
      <xdr:spPr>
        <a:xfrm>
          <a:off x="6972300" y="5840413"/>
          <a:ext cx="889000" cy="518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60276</xdr:rowOff>
    </xdr:from>
    <xdr:to>
      <xdr:col>41</xdr:col>
      <xdr:colOff>101600</xdr:colOff>
      <xdr:row>37</xdr:row>
      <xdr:rowOff>161876</xdr:rowOff>
    </xdr:to>
    <xdr:sp macro="" textlink="">
      <xdr:nvSpPr>
        <xdr:cNvPr id="302" name="フローチャート: 判断 301"/>
        <xdr:cNvSpPr/>
      </xdr:nvSpPr>
      <xdr:spPr>
        <a:xfrm>
          <a:off x="7810500" y="6403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153003</xdr:rowOff>
    </xdr:from>
    <xdr:ext cx="599010" cy="259045"/>
    <xdr:sp macro="" textlink="">
      <xdr:nvSpPr>
        <xdr:cNvPr id="303" name="テキスト ボックス 302"/>
        <xdr:cNvSpPr txBox="1"/>
      </xdr:nvSpPr>
      <xdr:spPr>
        <a:xfrm>
          <a:off x="7561795" y="64966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84713</xdr:rowOff>
    </xdr:from>
    <xdr:to>
      <xdr:col>36</xdr:col>
      <xdr:colOff>165100</xdr:colOff>
      <xdr:row>36</xdr:row>
      <xdr:rowOff>14863</xdr:rowOff>
    </xdr:to>
    <xdr:sp macro="" textlink="">
      <xdr:nvSpPr>
        <xdr:cNvPr id="304" name="フローチャート: 判断 303"/>
        <xdr:cNvSpPr/>
      </xdr:nvSpPr>
      <xdr:spPr>
        <a:xfrm>
          <a:off x="6921500" y="6085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5990</xdr:rowOff>
    </xdr:from>
    <xdr:ext cx="599010" cy="259045"/>
    <xdr:sp macro="" textlink="">
      <xdr:nvSpPr>
        <xdr:cNvPr id="305" name="テキスト ボックス 304"/>
        <xdr:cNvSpPr txBox="1"/>
      </xdr:nvSpPr>
      <xdr:spPr>
        <a:xfrm>
          <a:off x="6672795" y="61781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84811</xdr:rowOff>
    </xdr:from>
    <xdr:to>
      <xdr:col>55</xdr:col>
      <xdr:colOff>50800</xdr:colOff>
      <xdr:row>38</xdr:row>
      <xdr:rowOff>14962</xdr:rowOff>
    </xdr:to>
    <xdr:sp macro="" textlink="">
      <xdr:nvSpPr>
        <xdr:cNvPr id="311" name="楕円 310"/>
        <xdr:cNvSpPr/>
      </xdr:nvSpPr>
      <xdr:spPr>
        <a:xfrm>
          <a:off x="10426700" y="642846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63238</xdr:rowOff>
    </xdr:from>
    <xdr:ext cx="534377" cy="259045"/>
    <xdr:sp macro="" textlink="">
      <xdr:nvSpPr>
        <xdr:cNvPr id="312" name="補助費等該当値テキスト"/>
        <xdr:cNvSpPr txBox="1"/>
      </xdr:nvSpPr>
      <xdr:spPr>
        <a:xfrm>
          <a:off x="10528300" y="6406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120718</xdr:rowOff>
    </xdr:from>
    <xdr:to>
      <xdr:col>50</xdr:col>
      <xdr:colOff>165100</xdr:colOff>
      <xdr:row>38</xdr:row>
      <xdr:rowOff>50868</xdr:rowOff>
    </xdr:to>
    <xdr:sp macro="" textlink="">
      <xdr:nvSpPr>
        <xdr:cNvPr id="313" name="楕円 312"/>
        <xdr:cNvSpPr/>
      </xdr:nvSpPr>
      <xdr:spPr>
        <a:xfrm>
          <a:off x="9588500" y="6464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38</xdr:row>
      <xdr:rowOff>41995</xdr:rowOff>
    </xdr:from>
    <xdr:ext cx="534377" cy="259045"/>
    <xdr:sp macro="" textlink="">
      <xdr:nvSpPr>
        <xdr:cNvPr id="314" name="テキスト ボックス 313"/>
        <xdr:cNvSpPr txBox="1"/>
      </xdr:nvSpPr>
      <xdr:spPr>
        <a:xfrm>
          <a:off x="9372111" y="6557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13508</xdr:rowOff>
    </xdr:from>
    <xdr:to>
      <xdr:col>46</xdr:col>
      <xdr:colOff>38100</xdr:colOff>
      <xdr:row>37</xdr:row>
      <xdr:rowOff>115108</xdr:rowOff>
    </xdr:to>
    <xdr:sp macro="" textlink="">
      <xdr:nvSpPr>
        <xdr:cNvPr id="315" name="楕円 314"/>
        <xdr:cNvSpPr/>
      </xdr:nvSpPr>
      <xdr:spPr>
        <a:xfrm>
          <a:off x="8699500" y="6357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131635</xdr:rowOff>
    </xdr:from>
    <xdr:ext cx="599010" cy="259045"/>
    <xdr:sp macro="" textlink="">
      <xdr:nvSpPr>
        <xdr:cNvPr id="316" name="テキスト ボックス 315"/>
        <xdr:cNvSpPr txBox="1"/>
      </xdr:nvSpPr>
      <xdr:spPr>
        <a:xfrm>
          <a:off x="8450795" y="61323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135792</xdr:rowOff>
    </xdr:from>
    <xdr:to>
      <xdr:col>41</xdr:col>
      <xdr:colOff>101600</xdr:colOff>
      <xdr:row>37</xdr:row>
      <xdr:rowOff>65942</xdr:rowOff>
    </xdr:to>
    <xdr:sp macro="" textlink="">
      <xdr:nvSpPr>
        <xdr:cNvPr id="317" name="楕円 316"/>
        <xdr:cNvSpPr/>
      </xdr:nvSpPr>
      <xdr:spPr>
        <a:xfrm>
          <a:off x="7810500" y="630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82469</xdr:rowOff>
    </xdr:from>
    <xdr:ext cx="599010" cy="259045"/>
    <xdr:sp macro="" textlink="">
      <xdr:nvSpPr>
        <xdr:cNvPr id="318" name="テキスト ボックス 317"/>
        <xdr:cNvSpPr txBox="1"/>
      </xdr:nvSpPr>
      <xdr:spPr>
        <a:xfrm>
          <a:off x="7561795" y="60832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131763</xdr:rowOff>
    </xdr:from>
    <xdr:to>
      <xdr:col>36</xdr:col>
      <xdr:colOff>165100</xdr:colOff>
      <xdr:row>34</xdr:row>
      <xdr:rowOff>61913</xdr:rowOff>
    </xdr:to>
    <xdr:sp macro="" textlink="">
      <xdr:nvSpPr>
        <xdr:cNvPr id="319" name="楕円 318"/>
        <xdr:cNvSpPr/>
      </xdr:nvSpPr>
      <xdr:spPr>
        <a:xfrm>
          <a:off x="6921500" y="5789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78440</xdr:rowOff>
    </xdr:from>
    <xdr:ext cx="599010" cy="259045"/>
    <xdr:sp macro="" textlink="">
      <xdr:nvSpPr>
        <xdr:cNvPr id="320" name="テキスト ボックス 319"/>
        <xdr:cNvSpPr txBox="1"/>
      </xdr:nvSpPr>
      <xdr:spPr>
        <a:xfrm>
          <a:off x="6672795" y="55648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98,270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1" name="直線コネクタ 330"/>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2" name="テキスト ボックス 331"/>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3" name="直線コネクタ 332"/>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4" name="テキスト ボックス 333"/>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5" name="直線コネクタ 334"/>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6" name="テキスト ボックス 335"/>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7" name="直線コネクタ 336"/>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8" name="テキスト ボックス 337"/>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13463</xdr:rowOff>
    </xdr:from>
    <xdr:to>
      <xdr:col>54</xdr:col>
      <xdr:colOff>189865</xdr:colOff>
      <xdr:row>58</xdr:row>
      <xdr:rowOff>27599</xdr:rowOff>
    </xdr:to>
    <xdr:cxnSp macro="">
      <xdr:nvCxnSpPr>
        <xdr:cNvPr id="342" name="直線コネクタ 341"/>
        <xdr:cNvCxnSpPr/>
      </xdr:nvCxnSpPr>
      <xdr:spPr>
        <a:xfrm flipV="1">
          <a:off x="10475595" y="8757413"/>
          <a:ext cx="1270" cy="1214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31426</xdr:rowOff>
    </xdr:from>
    <xdr:ext cx="534377" cy="259045"/>
    <xdr:sp macro="" textlink="">
      <xdr:nvSpPr>
        <xdr:cNvPr id="343" name="普通建設事業費最小値テキスト"/>
        <xdr:cNvSpPr txBox="1"/>
      </xdr:nvSpPr>
      <xdr:spPr>
        <a:xfrm>
          <a:off x="10528300" y="9975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27599</xdr:rowOff>
    </xdr:from>
    <xdr:to>
      <xdr:col>55</xdr:col>
      <xdr:colOff>88900</xdr:colOff>
      <xdr:row>58</xdr:row>
      <xdr:rowOff>27599</xdr:rowOff>
    </xdr:to>
    <xdr:cxnSp macro="">
      <xdr:nvCxnSpPr>
        <xdr:cNvPr id="344" name="直線コネクタ 343"/>
        <xdr:cNvCxnSpPr/>
      </xdr:nvCxnSpPr>
      <xdr:spPr>
        <a:xfrm>
          <a:off x="10388600" y="99716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131590</xdr:rowOff>
    </xdr:from>
    <xdr:ext cx="599010" cy="259045"/>
    <xdr:sp macro="" textlink="">
      <xdr:nvSpPr>
        <xdr:cNvPr id="345" name="普通建設事業費最大値テキスト"/>
        <xdr:cNvSpPr txBox="1"/>
      </xdr:nvSpPr>
      <xdr:spPr>
        <a:xfrm>
          <a:off x="10528300" y="85326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290,111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13463</xdr:rowOff>
    </xdr:from>
    <xdr:to>
      <xdr:col>55</xdr:col>
      <xdr:colOff>88900</xdr:colOff>
      <xdr:row>51</xdr:row>
      <xdr:rowOff>13463</xdr:rowOff>
    </xdr:to>
    <xdr:cxnSp macro="">
      <xdr:nvCxnSpPr>
        <xdr:cNvPr id="346" name="直線コネクタ 345"/>
        <xdr:cNvCxnSpPr/>
      </xdr:nvCxnSpPr>
      <xdr:spPr>
        <a:xfrm>
          <a:off x="10388600" y="8757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54</xdr:row>
      <xdr:rowOff>97399</xdr:rowOff>
    </xdr:from>
    <xdr:to>
      <xdr:col>55</xdr:col>
      <xdr:colOff>0</xdr:colOff>
      <xdr:row>56</xdr:row>
      <xdr:rowOff>141680</xdr:rowOff>
    </xdr:to>
    <xdr:cxnSp macro="">
      <xdr:nvCxnSpPr>
        <xdr:cNvPr id="347" name="直線コネクタ 346"/>
        <xdr:cNvCxnSpPr/>
      </xdr:nvCxnSpPr>
      <xdr:spPr>
        <a:xfrm>
          <a:off x="9639300" y="9355699"/>
          <a:ext cx="838200" cy="387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4134</xdr:rowOff>
    </xdr:from>
    <xdr:ext cx="534377" cy="259045"/>
    <xdr:sp macro="" textlink="">
      <xdr:nvSpPr>
        <xdr:cNvPr id="348" name="普通建設事業費平均値テキスト"/>
        <xdr:cNvSpPr txBox="1"/>
      </xdr:nvSpPr>
      <xdr:spPr>
        <a:xfrm>
          <a:off x="10528300" y="94338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152707</xdr:rowOff>
    </xdr:from>
    <xdr:to>
      <xdr:col>55</xdr:col>
      <xdr:colOff>50800</xdr:colOff>
      <xdr:row>56</xdr:row>
      <xdr:rowOff>82857</xdr:rowOff>
    </xdr:to>
    <xdr:sp macro="" textlink="">
      <xdr:nvSpPr>
        <xdr:cNvPr id="349" name="フローチャート: 判断 348"/>
        <xdr:cNvSpPr/>
      </xdr:nvSpPr>
      <xdr:spPr>
        <a:xfrm>
          <a:off x="10426700" y="9582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97399</xdr:rowOff>
    </xdr:from>
    <xdr:to>
      <xdr:col>50</xdr:col>
      <xdr:colOff>114300</xdr:colOff>
      <xdr:row>54</xdr:row>
      <xdr:rowOff>146951</xdr:rowOff>
    </xdr:to>
    <xdr:cxnSp macro="">
      <xdr:nvCxnSpPr>
        <xdr:cNvPr id="350" name="直線コネクタ 349"/>
        <xdr:cNvCxnSpPr/>
      </xdr:nvCxnSpPr>
      <xdr:spPr>
        <a:xfrm flipV="1">
          <a:off x="8750300" y="9355699"/>
          <a:ext cx="889000" cy="49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8849</xdr:rowOff>
    </xdr:from>
    <xdr:to>
      <xdr:col>50</xdr:col>
      <xdr:colOff>165100</xdr:colOff>
      <xdr:row>56</xdr:row>
      <xdr:rowOff>110449</xdr:rowOff>
    </xdr:to>
    <xdr:sp macro="" textlink="">
      <xdr:nvSpPr>
        <xdr:cNvPr id="351" name="フローチャート: 判断 350"/>
        <xdr:cNvSpPr/>
      </xdr:nvSpPr>
      <xdr:spPr>
        <a:xfrm>
          <a:off x="9588500" y="9610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101576</xdr:rowOff>
    </xdr:from>
    <xdr:ext cx="534377" cy="259045"/>
    <xdr:sp macro="" textlink="">
      <xdr:nvSpPr>
        <xdr:cNvPr id="352" name="テキスト ボックス 351"/>
        <xdr:cNvSpPr txBox="1"/>
      </xdr:nvSpPr>
      <xdr:spPr>
        <a:xfrm>
          <a:off x="9372111" y="9702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146951</xdr:rowOff>
    </xdr:from>
    <xdr:to>
      <xdr:col>45</xdr:col>
      <xdr:colOff>177800</xdr:colOff>
      <xdr:row>56</xdr:row>
      <xdr:rowOff>140555</xdr:rowOff>
    </xdr:to>
    <xdr:cxnSp macro="">
      <xdr:nvCxnSpPr>
        <xdr:cNvPr id="353" name="直線コネクタ 352"/>
        <xdr:cNvCxnSpPr/>
      </xdr:nvCxnSpPr>
      <xdr:spPr>
        <a:xfrm flipV="1">
          <a:off x="7861300" y="9405251"/>
          <a:ext cx="889000" cy="336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39783</xdr:rowOff>
    </xdr:from>
    <xdr:to>
      <xdr:col>46</xdr:col>
      <xdr:colOff>38100</xdr:colOff>
      <xdr:row>56</xdr:row>
      <xdr:rowOff>141383</xdr:rowOff>
    </xdr:to>
    <xdr:sp macro="" textlink="">
      <xdr:nvSpPr>
        <xdr:cNvPr id="354" name="フローチャート: 判断 353"/>
        <xdr:cNvSpPr/>
      </xdr:nvSpPr>
      <xdr:spPr>
        <a:xfrm>
          <a:off x="8699500" y="9640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132510</xdr:rowOff>
    </xdr:from>
    <xdr:ext cx="534377" cy="259045"/>
    <xdr:sp macro="" textlink="">
      <xdr:nvSpPr>
        <xdr:cNvPr id="355" name="テキスト ボックス 354"/>
        <xdr:cNvSpPr txBox="1"/>
      </xdr:nvSpPr>
      <xdr:spPr>
        <a:xfrm>
          <a:off x="8483111" y="9733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54</xdr:row>
      <xdr:rowOff>52260</xdr:rowOff>
    </xdr:from>
    <xdr:to>
      <xdr:col>41</xdr:col>
      <xdr:colOff>50800</xdr:colOff>
      <xdr:row>56</xdr:row>
      <xdr:rowOff>140555</xdr:rowOff>
    </xdr:to>
    <xdr:cxnSp macro="">
      <xdr:nvCxnSpPr>
        <xdr:cNvPr id="356" name="直線コネクタ 355"/>
        <xdr:cNvCxnSpPr/>
      </xdr:nvCxnSpPr>
      <xdr:spPr>
        <a:xfrm>
          <a:off x="6972300" y="9310560"/>
          <a:ext cx="889000" cy="431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162194</xdr:rowOff>
    </xdr:from>
    <xdr:to>
      <xdr:col>41</xdr:col>
      <xdr:colOff>101600</xdr:colOff>
      <xdr:row>56</xdr:row>
      <xdr:rowOff>92344</xdr:rowOff>
    </xdr:to>
    <xdr:sp macro="" textlink="">
      <xdr:nvSpPr>
        <xdr:cNvPr id="357" name="フローチャート: 判断 356"/>
        <xdr:cNvSpPr/>
      </xdr:nvSpPr>
      <xdr:spPr>
        <a:xfrm>
          <a:off x="7810500" y="9591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108871</xdr:rowOff>
    </xdr:from>
    <xdr:ext cx="534377" cy="259045"/>
    <xdr:sp macro="" textlink="">
      <xdr:nvSpPr>
        <xdr:cNvPr id="358" name="テキスト ボックス 357"/>
        <xdr:cNvSpPr txBox="1"/>
      </xdr:nvSpPr>
      <xdr:spPr>
        <a:xfrm>
          <a:off x="7594111" y="9367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15643</xdr:rowOff>
    </xdr:from>
    <xdr:to>
      <xdr:col>36</xdr:col>
      <xdr:colOff>165100</xdr:colOff>
      <xdr:row>55</xdr:row>
      <xdr:rowOff>117243</xdr:rowOff>
    </xdr:to>
    <xdr:sp macro="" textlink="">
      <xdr:nvSpPr>
        <xdr:cNvPr id="359" name="フローチャート: 判断 358"/>
        <xdr:cNvSpPr/>
      </xdr:nvSpPr>
      <xdr:spPr>
        <a:xfrm>
          <a:off x="6921500" y="9445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55</xdr:row>
      <xdr:rowOff>108370</xdr:rowOff>
    </xdr:from>
    <xdr:ext cx="599010" cy="259045"/>
    <xdr:sp macro="" textlink="">
      <xdr:nvSpPr>
        <xdr:cNvPr id="360" name="テキスト ボックス 359"/>
        <xdr:cNvSpPr txBox="1"/>
      </xdr:nvSpPr>
      <xdr:spPr>
        <a:xfrm>
          <a:off x="6672795" y="95381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90880</xdr:rowOff>
    </xdr:from>
    <xdr:to>
      <xdr:col>55</xdr:col>
      <xdr:colOff>50800</xdr:colOff>
      <xdr:row>57</xdr:row>
      <xdr:rowOff>21030</xdr:rowOff>
    </xdr:to>
    <xdr:sp macro="" textlink="">
      <xdr:nvSpPr>
        <xdr:cNvPr id="366" name="楕円 365"/>
        <xdr:cNvSpPr/>
      </xdr:nvSpPr>
      <xdr:spPr>
        <a:xfrm>
          <a:off x="10426700" y="969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69307</xdr:rowOff>
    </xdr:from>
    <xdr:ext cx="534377" cy="259045"/>
    <xdr:sp macro="" textlink="">
      <xdr:nvSpPr>
        <xdr:cNvPr id="367" name="普通建設事業費該当値テキスト"/>
        <xdr:cNvSpPr txBox="1"/>
      </xdr:nvSpPr>
      <xdr:spPr>
        <a:xfrm>
          <a:off x="10528300" y="9670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54</xdr:row>
      <xdr:rowOff>46599</xdr:rowOff>
    </xdr:from>
    <xdr:to>
      <xdr:col>50</xdr:col>
      <xdr:colOff>165100</xdr:colOff>
      <xdr:row>54</xdr:row>
      <xdr:rowOff>148199</xdr:rowOff>
    </xdr:to>
    <xdr:sp macro="" textlink="">
      <xdr:nvSpPr>
        <xdr:cNvPr id="368" name="楕円 367"/>
        <xdr:cNvSpPr/>
      </xdr:nvSpPr>
      <xdr:spPr>
        <a:xfrm>
          <a:off x="9588500" y="9304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52</xdr:row>
      <xdr:rowOff>164726</xdr:rowOff>
    </xdr:from>
    <xdr:ext cx="599010" cy="259045"/>
    <xdr:sp macro="" textlink="">
      <xdr:nvSpPr>
        <xdr:cNvPr id="369" name="テキスト ボックス 368"/>
        <xdr:cNvSpPr txBox="1"/>
      </xdr:nvSpPr>
      <xdr:spPr>
        <a:xfrm>
          <a:off x="9339795" y="9080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96151</xdr:rowOff>
    </xdr:from>
    <xdr:to>
      <xdr:col>46</xdr:col>
      <xdr:colOff>38100</xdr:colOff>
      <xdr:row>55</xdr:row>
      <xdr:rowOff>26301</xdr:rowOff>
    </xdr:to>
    <xdr:sp macro="" textlink="">
      <xdr:nvSpPr>
        <xdr:cNvPr id="370" name="楕円 369"/>
        <xdr:cNvSpPr/>
      </xdr:nvSpPr>
      <xdr:spPr>
        <a:xfrm>
          <a:off x="8699500" y="9354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53</xdr:row>
      <xdr:rowOff>42828</xdr:rowOff>
    </xdr:from>
    <xdr:ext cx="599010" cy="259045"/>
    <xdr:sp macro="" textlink="">
      <xdr:nvSpPr>
        <xdr:cNvPr id="371" name="テキスト ボックス 370"/>
        <xdr:cNvSpPr txBox="1"/>
      </xdr:nvSpPr>
      <xdr:spPr>
        <a:xfrm>
          <a:off x="8450795" y="91296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89755</xdr:rowOff>
    </xdr:from>
    <xdr:to>
      <xdr:col>41</xdr:col>
      <xdr:colOff>101600</xdr:colOff>
      <xdr:row>57</xdr:row>
      <xdr:rowOff>19905</xdr:rowOff>
    </xdr:to>
    <xdr:sp macro="" textlink="">
      <xdr:nvSpPr>
        <xdr:cNvPr id="372" name="楕円 371"/>
        <xdr:cNvSpPr/>
      </xdr:nvSpPr>
      <xdr:spPr>
        <a:xfrm>
          <a:off x="7810500" y="9690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11032</xdr:rowOff>
    </xdr:from>
    <xdr:ext cx="534377" cy="259045"/>
    <xdr:sp macro="" textlink="">
      <xdr:nvSpPr>
        <xdr:cNvPr id="373" name="テキスト ボックス 372"/>
        <xdr:cNvSpPr txBox="1"/>
      </xdr:nvSpPr>
      <xdr:spPr>
        <a:xfrm>
          <a:off x="7594111" y="9783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1460</xdr:rowOff>
    </xdr:from>
    <xdr:to>
      <xdr:col>36</xdr:col>
      <xdr:colOff>165100</xdr:colOff>
      <xdr:row>54</xdr:row>
      <xdr:rowOff>103060</xdr:rowOff>
    </xdr:to>
    <xdr:sp macro="" textlink="">
      <xdr:nvSpPr>
        <xdr:cNvPr id="374" name="楕円 373"/>
        <xdr:cNvSpPr/>
      </xdr:nvSpPr>
      <xdr:spPr>
        <a:xfrm>
          <a:off x="6921500" y="925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52</xdr:row>
      <xdr:rowOff>119587</xdr:rowOff>
    </xdr:from>
    <xdr:ext cx="599010" cy="259045"/>
    <xdr:sp macro="" textlink="">
      <xdr:nvSpPr>
        <xdr:cNvPr id="375" name="テキスト ボックス 374"/>
        <xdr:cNvSpPr txBox="1"/>
      </xdr:nvSpPr>
      <xdr:spPr>
        <a:xfrm>
          <a:off x="6672795" y="90349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6" name="直線コネクタ 385"/>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7" name="テキスト ボックス 386"/>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8" name="直線コネクタ 387"/>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9" name="テキスト ボックス 388"/>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0" name="直線コネクタ 389"/>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1" name="テキスト ボックス 390"/>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2" name="直線コネクタ 391"/>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3" name="テキスト ボックス 392"/>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4" name="直線コネクタ 393"/>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5" name="テキスト ボックス 394"/>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6" name="直線コネクタ 395"/>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7" name="テキスト ボックス 396"/>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9" name="テキスト ボックス 398"/>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1974</xdr:rowOff>
    </xdr:from>
    <xdr:to>
      <xdr:col>54</xdr:col>
      <xdr:colOff>189865</xdr:colOff>
      <xdr:row>79</xdr:row>
      <xdr:rowOff>98879</xdr:rowOff>
    </xdr:to>
    <xdr:cxnSp macro="">
      <xdr:nvCxnSpPr>
        <xdr:cNvPr id="401" name="直線コネクタ 400"/>
        <xdr:cNvCxnSpPr/>
      </xdr:nvCxnSpPr>
      <xdr:spPr>
        <a:xfrm flipV="1">
          <a:off x="10475595" y="12174924"/>
          <a:ext cx="1270" cy="14685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2" name="普通建設事業費 （ うち新規整備　）最小値テキスト"/>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3" name="直線コネクタ 402"/>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120101</xdr:rowOff>
    </xdr:from>
    <xdr:ext cx="599010" cy="259045"/>
    <xdr:sp macro="" textlink="">
      <xdr:nvSpPr>
        <xdr:cNvPr id="404" name="普通建設事業費 （ うち新規整備　）最大値テキスト"/>
        <xdr:cNvSpPr txBox="1"/>
      </xdr:nvSpPr>
      <xdr:spPr>
        <a:xfrm>
          <a:off x="10528300" y="119501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134,902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1974</xdr:rowOff>
    </xdr:from>
    <xdr:to>
      <xdr:col>55</xdr:col>
      <xdr:colOff>88900</xdr:colOff>
      <xdr:row>71</xdr:row>
      <xdr:rowOff>1974</xdr:rowOff>
    </xdr:to>
    <xdr:cxnSp macro="">
      <xdr:nvCxnSpPr>
        <xdr:cNvPr id="405" name="直線コネクタ 404"/>
        <xdr:cNvCxnSpPr/>
      </xdr:nvCxnSpPr>
      <xdr:spPr>
        <a:xfrm>
          <a:off x="10388600" y="12174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8320</xdr:rowOff>
    </xdr:from>
    <xdr:to>
      <xdr:col>55</xdr:col>
      <xdr:colOff>0</xdr:colOff>
      <xdr:row>79</xdr:row>
      <xdr:rowOff>31931</xdr:rowOff>
    </xdr:to>
    <xdr:cxnSp macro="">
      <xdr:nvCxnSpPr>
        <xdr:cNvPr id="406" name="直線コネクタ 405"/>
        <xdr:cNvCxnSpPr/>
      </xdr:nvCxnSpPr>
      <xdr:spPr>
        <a:xfrm flipV="1">
          <a:off x="9639300" y="13381420"/>
          <a:ext cx="838200" cy="195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113755</xdr:rowOff>
    </xdr:from>
    <xdr:ext cx="534377" cy="259045"/>
    <xdr:sp macro="" textlink="">
      <xdr:nvSpPr>
        <xdr:cNvPr id="407" name="普通建設事業費 （ うち新規整備　）平均値テキスト"/>
        <xdr:cNvSpPr txBox="1"/>
      </xdr:nvSpPr>
      <xdr:spPr>
        <a:xfrm>
          <a:off x="10528300" y="133154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135328</xdr:rowOff>
    </xdr:from>
    <xdr:to>
      <xdr:col>55</xdr:col>
      <xdr:colOff>50800</xdr:colOff>
      <xdr:row>78</xdr:row>
      <xdr:rowOff>65478</xdr:rowOff>
    </xdr:to>
    <xdr:sp macro="" textlink="">
      <xdr:nvSpPr>
        <xdr:cNvPr id="408" name="フローチャート: 判断 407"/>
        <xdr:cNvSpPr/>
      </xdr:nvSpPr>
      <xdr:spPr>
        <a:xfrm>
          <a:off x="10426700" y="13336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12740</xdr:rowOff>
    </xdr:from>
    <xdr:to>
      <xdr:col>50</xdr:col>
      <xdr:colOff>114300</xdr:colOff>
      <xdr:row>79</xdr:row>
      <xdr:rowOff>31931</xdr:rowOff>
    </xdr:to>
    <xdr:cxnSp macro="">
      <xdr:nvCxnSpPr>
        <xdr:cNvPr id="409" name="直線コネクタ 408"/>
        <xdr:cNvCxnSpPr/>
      </xdr:nvCxnSpPr>
      <xdr:spPr>
        <a:xfrm>
          <a:off x="8750300" y="13557290"/>
          <a:ext cx="889000" cy="19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12373</xdr:rowOff>
    </xdr:from>
    <xdr:to>
      <xdr:col>50</xdr:col>
      <xdr:colOff>165100</xdr:colOff>
      <xdr:row>78</xdr:row>
      <xdr:rowOff>113973</xdr:rowOff>
    </xdr:to>
    <xdr:sp macro="" textlink="">
      <xdr:nvSpPr>
        <xdr:cNvPr id="410" name="フローチャート: 判断 409"/>
        <xdr:cNvSpPr/>
      </xdr:nvSpPr>
      <xdr:spPr>
        <a:xfrm>
          <a:off x="9588500" y="13385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130500</xdr:rowOff>
    </xdr:from>
    <xdr:ext cx="534377" cy="259045"/>
    <xdr:sp macro="" textlink="">
      <xdr:nvSpPr>
        <xdr:cNvPr id="411" name="テキスト ボックス 410"/>
        <xdr:cNvSpPr txBox="1"/>
      </xdr:nvSpPr>
      <xdr:spPr>
        <a:xfrm>
          <a:off x="9372111" y="13160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8832</xdr:rowOff>
    </xdr:from>
    <xdr:to>
      <xdr:col>45</xdr:col>
      <xdr:colOff>177800</xdr:colOff>
      <xdr:row>79</xdr:row>
      <xdr:rowOff>12740</xdr:rowOff>
    </xdr:to>
    <xdr:cxnSp macro="">
      <xdr:nvCxnSpPr>
        <xdr:cNvPr id="412" name="直線コネクタ 411"/>
        <xdr:cNvCxnSpPr/>
      </xdr:nvCxnSpPr>
      <xdr:spPr>
        <a:xfrm>
          <a:off x="7861300" y="13553382"/>
          <a:ext cx="889000" cy="3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18154</xdr:rowOff>
    </xdr:from>
    <xdr:to>
      <xdr:col>46</xdr:col>
      <xdr:colOff>38100</xdr:colOff>
      <xdr:row>78</xdr:row>
      <xdr:rowOff>119754</xdr:rowOff>
    </xdr:to>
    <xdr:sp macro="" textlink="">
      <xdr:nvSpPr>
        <xdr:cNvPr id="413" name="フローチャート: 判断 412"/>
        <xdr:cNvSpPr/>
      </xdr:nvSpPr>
      <xdr:spPr>
        <a:xfrm>
          <a:off x="8699500" y="13391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136281</xdr:rowOff>
    </xdr:from>
    <xdr:ext cx="534377" cy="259045"/>
    <xdr:sp macro="" textlink="">
      <xdr:nvSpPr>
        <xdr:cNvPr id="414" name="テキスト ボックス 413"/>
        <xdr:cNvSpPr txBox="1"/>
      </xdr:nvSpPr>
      <xdr:spPr>
        <a:xfrm>
          <a:off x="8483111" y="13166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6840</xdr:rowOff>
    </xdr:from>
    <xdr:to>
      <xdr:col>41</xdr:col>
      <xdr:colOff>50800</xdr:colOff>
      <xdr:row>79</xdr:row>
      <xdr:rowOff>8832</xdr:rowOff>
    </xdr:to>
    <xdr:cxnSp macro="">
      <xdr:nvCxnSpPr>
        <xdr:cNvPr id="415" name="直線コネクタ 414"/>
        <xdr:cNvCxnSpPr/>
      </xdr:nvCxnSpPr>
      <xdr:spPr>
        <a:xfrm>
          <a:off x="6972300" y="13037040"/>
          <a:ext cx="889000" cy="516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122472</xdr:rowOff>
    </xdr:from>
    <xdr:to>
      <xdr:col>41</xdr:col>
      <xdr:colOff>101600</xdr:colOff>
      <xdr:row>78</xdr:row>
      <xdr:rowOff>52622</xdr:rowOff>
    </xdr:to>
    <xdr:sp macro="" textlink="">
      <xdr:nvSpPr>
        <xdr:cNvPr id="416" name="フローチャート: 判断 415"/>
        <xdr:cNvSpPr/>
      </xdr:nvSpPr>
      <xdr:spPr>
        <a:xfrm>
          <a:off x="7810500" y="13324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69149</xdr:rowOff>
    </xdr:from>
    <xdr:ext cx="534377" cy="259045"/>
    <xdr:sp macro="" textlink="">
      <xdr:nvSpPr>
        <xdr:cNvPr id="417" name="テキスト ボックス 416"/>
        <xdr:cNvSpPr txBox="1"/>
      </xdr:nvSpPr>
      <xdr:spPr>
        <a:xfrm>
          <a:off x="7594111" y="13099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50843</xdr:rowOff>
    </xdr:from>
    <xdr:to>
      <xdr:col>36</xdr:col>
      <xdr:colOff>165100</xdr:colOff>
      <xdr:row>75</xdr:row>
      <xdr:rowOff>152443</xdr:rowOff>
    </xdr:to>
    <xdr:sp macro="" textlink="">
      <xdr:nvSpPr>
        <xdr:cNvPr id="418" name="フローチャート: 判断 417"/>
        <xdr:cNvSpPr/>
      </xdr:nvSpPr>
      <xdr:spPr>
        <a:xfrm>
          <a:off x="6921500" y="12909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73</xdr:row>
      <xdr:rowOff>168970</xdr:rowOff>
    </xdr:from>
    <xdr:ext cx="534377" cy="259045"/>
    <xdr:sp macro="" textlink="">
      <xdr:nvSpPr>
        <xdr:cNvPr id="419" name="テキスト ボックス 418"/>
        <xdr:cNvSpPr txBox="1"/>
      </xdr:nvSpPr>
      <xdr:spPr>
        <a:xfrm>
          <a:off x="6705111" y="12684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128970</xdr:rowOff>
    </xdr:from>
    <xdr:to>
      <xdr:col>55</xdr:col>
      <xdr:colOff>50800</xdr:colOff>
      <xdr:row>78</xdr:row>
      <xdr:rowOff>59120</xdr:rowOff>
    </xdr:to>
    <xdr:sp macro="" textlink="">
      <xdr:nvSpPr>
        <xdr:cNvPr id="425" name="楕円 424"/>
        <xdr:cNvSpPr/>
      </xdr:nvSpPr>
      <xdr:spPr>
        <a:xfrm>
          <a:off x="10426700" y="13330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151847</xdr:rowOff>
    </xdr:from>
    <xdr:ext cx="534377" cy="259045"/>
    <xdr:sp macro="" textlink="">
      <xdr:nvSpPr>
        <xdr:cNvPr id="426" name="普通建設事業費 （ うち新規整備　）該当値テキスト"/>
        <xdr:cNvSpPr txBox="1"/>
      </xdr:nvSpPr>
      <xdr:spPr>
        <a:xfrm>
          <a:off x="10528300" y="13182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152581</xdr:rowOff>
    </xdr:from>
    <xdr:to>
      <xdr:col>50</xdr:col>
      <xdr:colOff>165100</xdr:colOff>
      <xdr:row>79</xdr:row>
      <xdr:rowOff>82731</xdr:rowOff>
    </xdr:to>
    <xdr:sp macro="" textlink="">
      <xdr:nvSpPr>
        <xdr:cNvPr id="427" name="楕円 426"/>
        <xdr:cNvSpPr/>
      </xdr:nvSpPr>
      <xdr:spPr>
        <a:xfrm>
          <a:off x="9588500" y="13525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73858</xdr:rowOff>
    </xdr:from>
    <xdr:ext cx="469744" cy="259045"/>
    <xdr:sp macro="" textlink="">
      <xdr:nvSpPr>
        <xdr:cNvPr id="428" name="テキスト ボックス 427"/>
        <xdr:cNvSpPr txBox="1"/>
      </xdr:nvSpPr>
      <xdr:spPr>
        <a:xfrm>
          <a:off x="9404428" y="136184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133390</xdr:rowOff>
    </xdr:from>
    <xdr:to>
      <xdr:col>46</xdr:col>
      <xdr:colOff>38100</xdr:colOff>
      <xdr:row>79</xdr:row>
      <xdr:rowOff>63540</xdr:rowOff>
    </xdr:to>
    <xdr:sp macro="" textlink="">
      <xdr:nvSpPr>
        <xdr:cNvPr id="429" name="楕円 428"/>
        <xdr:cNvSpPr/>
      </xdr:nvSpPr>
      <xdr:spPr>
        <a:xfrm>
          <a:off x="8699500" y="13506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54667</xdr:rowOff>
    </xdr:from>
    <xdr:ext cx="469744" cy="259045"/>
    <xdr:sp macro="" textlink="">
      <xdr:nvSpPr>
        <xdr:cNvPr id="430" name="テキスト ボックス 429"/>
        <xdr:cNvSpPr txBox="1"/>
      </xdr:nvSpPr>
      <xdr:spPr>
        <a:xfrm>
          <a:off x="8515428" y="13599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129482</xdr:rowOff>
    </xdr:from>
    <xdr:to>
      <xdr:col>41</xdr:col>
      <xdr:colOff>101600</xdr:colOff>
      <xdr:row>79</xdr:row>
      <xdr:rowOff>59632</xdr:rowOff>
    </xdr:to>
    <xdr:sp macro="" textlink="">
      <xdr:nvSpPr>
        <xdr:cNvPr id="431" name="楕円 430"/>
        <xdr:cNvSpPr/>
      </xdr:nvSpPr>
      <xdr:spPr>
        <a:xfrm>
          <a:off x="7810500" y="13502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50759</xdr:rowOff>
    </xdr:from>
    <xdr:ext cx="469744" cy="259045"/>
    <xdr:sp macro="" textlink="">
      <xdr:nvSpPr>
        <xdr:cNvPr id="432" name="テキスト ボックス 431"/>
        <xdr:cNvSpPr txBox="1"/>
      </xdr:nvSpPr>
      <xdr:spPr>
        <a:xfrm>
          <a:off x="7626428" y="135953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127490</xdr:rowOff>
    </xdr:from>
    <xdr:to>
      <xdr:col>36</xdr:col>
      <xdr:colOff>165100</xdr:colOff>
      <xdr:row>76</xdr:row>
      <xdr:rowOff>57640</xdr:rowOff>
    </xdr:to>
    <xdr:sp macro="" textlink="">
      <xdr:nvSpPr>
        <xdr:cNvPr id="433" name="楕円 432"/>
        <xdr:cNvSpPr/>
      </xdr:nvSpPr>
      <xdr:spPr>
        <a:xfrm>
          <a:off x="6921500" y="1298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48767</xdr:rowOff>
    </xdr:from>
    <xdr:ext cx="534377" cy="259045"/>
    <xdr:sp macro="" textlink="">
      <xdr:nvSpPr>
        <xdr:cNvPr id="434" name="テキスト ボックス 433"/>
        <xdr:cNvSpPr txBox="1"/>
      </xdr:nvSpPr>
      <xdr:spPr>
        <a:xfrm>
          <a:off x="6705111" y="130789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45" name="直線コネクタ 444"/>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54627</xdr:rowOff>
    </xdr:from>
    <xdr:ext cx="248786" cy="259045"/>
    <xdr:sp macro="" textlink="">
      <xdr:nvSpPr>
        <xdr:cNvPr id="446" name="テキスト ボックス 445"/>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8" name="テキスト ボックス 447"/>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49" name="直線コネクタ 448"/>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90</xdr:row>
      <xdr:rowOff>111777</xdr:rowOff>
    </xdr:from>
    <xdr:ext cx="595419" cy="259045"/>
    <xdr:sp macro="" textlink="">
      <xdr:nvSpPr>
        <xdr:cNvPr id="450" name="テキスト ボックス 449"/>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2" name="テキスト ボックス 451"/>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108010</xdr:rowOff>
    </xdr:from>
    <xdr:to>
      <xdr:col>54</xdr:col>
      <xdr:colOff>189865</xdr:colOff>
      <xdr:row>97</xdr:row>
      <xdr:rowOff>147369</xdr:rowOff>
    </xdr:to>
    <xdr:cxnSp macro="">
      <xdr:nvCxnSpPr>
        <xdr:cNvPr id="454" name="直線コネクタ 453"/>
        <xdr:cNvCxnSpPr/>
      </xdr:nvCxnSpPr>
      <xdr:spPr>
        <a:xfrm flipV="1">
          <a:off x="10475595" y="15538510"/>
          <a:ext cx="1270" cy="12395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151196</xdr:rowOff>
    </xdr:from>
    <xdr:ext cx="469744" cy="259045"/>
    <xdr:sp macro="" textlink="">
      <xdr:nvSpPr>
        <xdr:cNvPr id="455" name="普通建設事業費 （ うち更新整備　）最小値テキスト"/>
        <xdr:cNvSpPr txBox="1"/>
      </xdr:nvSpPr>
      <xdr:spPr>
        <a:xfrm>
          <a:off x="10528300" y="167818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147369</xdr:rowOff>
    </xdr:from>
    <xdr:to>
      <xdr:col>55</xdr:col>
      <xdr:colOff>88900</xdr:colOff>
      <xdr:row>97</xdr:row>
      <xdr:rowOff>147369</xdr:rowOff>
    </xdr:to>
    <xdr:cxnSp macro="">
      <xdr:nvCxnSpPr>
        <xdr:cNvPr id="456" name="直線コネクタ 455"/>
        <xdr:cNvCxnSpPr/>
      </xdr:nvCxnSpPr>
      <xdr:spPr>
        <a:xfrm>
          <a:off x="10388600" y="167780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54687</xdr:rowOff>
    </xdr:from>
    <xdr:ext cx="599010" cy="259045"/>
    <xdr:sp macro="" textlink="">
      <xdr:nvSpPr>
        <xdr:cNvPr id="457" name="普通建設事業費 （ うち更新整備　）最大値テキスト"/>
        <xdr:cNvSpPr txBox="1"/>
      </xdr:nvSpPr>
      <xdr:spPr>
        <a:xfrm>
          <a:off x="10528300" y="15313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225,545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108010</xdr:rowOff>
    </xdr:from>
    <xdr:to>
      <xdr:col>55</xdr:col>
      <xdr:colOff>88900</xdr:colOff>
      <xdr:row>90</xdr:row>
      <xdr:rowOff>108010</xdr:rowOff>
    </xdr:to>
    <xdr:cxnSp macro="">
      <xdr:nvCxnSpPr>
        <xdr:cNvPr id="458" name="直線コネクタ 457"/>
        <xdr:cNvCxnSpPr/>
      </xdr:nvCxnSpPr>
      <xdr:spPr>
        <a:xfrm>
          <a:off x="10388600" y="1553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93</xdr:row>
      <xdr:rowOff>62348</xdr:rowOff>
    </xdr:from>
    <xdr:to>
      <xdr:col>55</xdr:col>
      <xdr:colOff>0</xdr:colOff>
      <xdr:row>96</xdr:row>
      <xdr:rowOff>130961</xdr:rowOff>
    </xdr:to>
    <xdr:cxnSp macro="">
      <xdr:nvCxnSpPr>
        <xdr:cNvPr id="459" name="直線コネクタ 458"/>
        <xdr:cNvCxnSpPr/>
      </xdr:nvCxnSpPr>
      <xdr:spPr>
        <a:xfrm>
          <a:off x="9639300" y="16007198"/>
          <a:ext cx="838200" cy="582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160515</xdr:rowOff>
    </xdr:from>
    <xdr:ext cx="534377" cy="259045"/>
    <xdr:sp macro="" textlink="">
      <xdr:nvSpPr>
        <xdr:cNvPr id="460" name="普通建設事業費 （ うち更新整備　）平均値テキスト"/>
        <xdr:cNvSpPr txBox="1"/>
      </xdr:nvSpPr>
      <xdr:spPr>
        <a:xfrm>
          <a:off x="10528300" y="162768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61,472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137638</xdr:rowOff>
    </xdr:from>
    <xdr:to>
      <xdr:col>55</xdr:col>
      <xdr:colOff>50800</xdr:colOff>
      <xdr:row>96</xdr:row>
      <xdr:rowOff>67788</xdr:rowOff>
    </xdr:to>
    <xdr:sp macro="" textlink="">
      <xdr:nvSpPr>
        <xdr:cNvPr id="461" name="フローチャート: 判断 460"/>
        <xdr:cNvSpPr/>
      </xdr:nvSpPr>
      <xdr:spPr>
        <a:xfrm>
          <a:off x="10426700" y="16425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93</xdr:row>
      <xdr:rowOff>62348</xdr:rowOff>
    </xdr:from>
    <xdr:to>
      <xdr:col>50</xdr:col>
      <xdr:colOff>114300</xdr:colOff>
      <xdr:row>94</xdr:row>
      <xdr:rowOff>39898</xdr:rowOff>
    </xdr:to>
    <xdr:cxnSp macro="">
      <xdr:nvCxnSpPr>
        <xdr:cNvPr id="462" name="直線コネクタ 461"/>
        <xdr:cNvCxnSpPr/>
      </xdr:nvCxnSpPr>
      <xdr:spPr>
        <a:xfrm flipV="1">
          <a:off x="8750300" y="16007198"/>
          <a:ext cx="889000" cy="149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155789</xdr:rowOff>
    </xdr:from>
    <xdr:to>
      <xdr:col>50</xdr:col>
      <xdr:colOff>165100</xdr:colOff>
      <xdr:row>96</xdr:row>
      <xdr:rowOff>85939</xdr:rowOff>
    </xdr:to>
    <xdr:sp macro="" textlink="">
      <xdr:nvSpPr>
        <xdr:cNvPr id="463" name="フローチャート: 判断 462"/>
        <xdr:cNvSpPr/>
      </xdr:nvSpPr>
      <xdr:spPr>
        <a:xfrm>
          <a:off x="9588500" y="1644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77066</xdr:rowOff>
    </xdr:from>
    <xdr:ext cx="534377" cy="259045"/>
    <xdr:sp macro="" textlink="">
      <xdr:nvSpPr>
        <xdr:cNvPr id="464" name="テキスト ボックス 463"/>
        <xdr:cNvSpPr txBox="1"/>
      </xdr:nvSpPr>
      <xdr:spPr>
        <a:xfrm>
          <a:off x="9372111" y="16536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39898</xdr:rowOff>
    </xdr:from>
    <xdr:to>
      <xdr:col>45</xdr:col>
      <xdr:colOff>177800</xdr:colOff>
      <xdr:row>96</xdr:row>
      <xdr:rowOff>130231</xdr:rowOff>
    </xdr:to>
    <xdr:cxnSp macro="">
      <xdr:nvCxnSpPr>
        <xdr:cNvPr id="465" name="直線コネクタ 464"/>
        <xdr:cNvCxnSpPr/>
      </xdr:nvCxnSpPr>
      <xdr:spPr>
        <a:xfrm flipV="1">
          <a:off x="7861300" y="16156198"/>
          <a:ext cx="889000" cy="433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17526</xdr:rowOff>
    </xdr:from>
    <xdr:to>
      <xdr:col>46</xdr:col>
      <xdr:colOff>38100</xdr:colOff>
      <xdr:row>96</xdr:row>
      <xdr:rowOff>119126</xdr:rowOff>
    </xdr:to>
    <xdr:sp macro="" textlink="">
      <xdr:nvSpPr>
        <xdr:cNvPr id="466" name="フローチャート: 判断 465"/>
        <xdr:cNvSpPr/>
      </xdr:nvSpPr>
      <xdr:spPr>
        <a:xfrm>
          <a:off x="8699500" y="16476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110253</xdr:rowOff>
    </xdr:from>
    <xdr:ext cx="534377" cy="259045"/>
    <xdr:sp macro="" textlink="">
      <xdr:nvSpPr>
        <xdr:cNvPr id="467" name="テキスト ボックス 466"/>
        <xdr:cNvSpPr txBox="1"/>
      </xdr:nvSpPr>
      <xdr:spPr>
        <a:xfrm>
          <a:off x="8483111" y="16569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38145</xdr:rowOff>
    </xdr:from>
    <xdr:to>
      <xdr:col>41</xdr:col>
      <xdr:colOff>50800</xdr:colOff>
      <xdr:row>96</xdr:row>
      <xdr:rowOff>130231</xdr:rowOff>
    </xdr:to>
    <xdr:cxnSp macro="">
      <xdr:nvCxnSpPr>
        <xdr:cNvPr id="468" name="直線コネクタ 467"/>
        <xdr:cNvCxnSpPr/>
      </xdr:nvCxnSpPr>
      <xdr:spPr>
        <a:xfrm>
          <a:off x="6972300" y="16325895"/>
          <a:ext cx="889000" cy="263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1924</xdr:rowOff>
    </xdr:from>
    <xdr:to>
      <xdr:col>41</xdr:col>
      <xdr:colOff>101600</xdr:colOff>
      <xdr:row>96</xdr:row>
      <xdr:rowOff>103524</xdr:rowOff>
    </xdr:to>
    <xdr:sp macro="" textlink="">
      <xdr:nvSpPr>
        <xdr:cNvPr id="469" name="フローチャート: 判断 468"/>
        <xdr:cNvSpPr/>
      </xdr:nvSpPr>
      <xdr:spPr>
        <a:xfrm>
          <a:off x="7810500" y="16461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120051</xdr:rowOff>
    </xdr:from>
    <xdr:ext cx="534377" cy="259045"/>
    <xdr:sp macro="" textlink="">
      <xdr:nvSpPr>
        <xdr:cNvPr id="470" name="テキスト ボックス 469"/>
        <xdr:cNvSpPr txBox="1"/>
      </xdr:nvSpPr>
      <xdr:spPr>
        <a:xfrm>
          <a:off x="7594111" y="16236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52662</xdr:rowOff>
    </xdr:from>
    <xdr:to>
      <xdr:col>36</xdr:col>
      <xdr:colOff>165100</xdr:colOff>
      <xdr:row>96</xdr:row>
      <xdr:rowOff>154262</xdr:rowOff>
    </xdr:to>
    <xdr:sp macro="" textlink="">
      <xdr:nvSpPr>
        <xdr:cNvPr id="471" name="フローチャート: 判断 470"/>
        <xdr:cNvSpPr/>
      </xdr:nvSpPr>
      <xdr:spPr>
        <a:xfrm>
          <a:off x="6921500" y="16511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145389</xdr:rowOff>
    </xdr:from>
    <xdr:ext cx="534377" cy="259045"/>
    <xdr:sp macro="" textlink="">
      <xdr:nvSpPr>
        <xdr:cNvPr id="472" name="テキスト ボックス 471"/>
        <xdr:cNvSpPr txBox="1"/>
      </xdr:nvSpPr>
      <xdr:spPr>
        <a:xfrm>
          <a:off x="6705111" y="16604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3" name="テキスト ボックス 472"/>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4" name="テキスト ボックス 473"/>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5" name="テキスト ボックス 474"/>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6" name="テキスト ボックス 475"/>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7" name="テキスト ボックス 476"/>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80161</xdr:rowOff>
    </xdr:from>
    <xdr:to>
      <xdr:col>55</xdr:col>
      <xdr:colOff>50800</xdr:colOff>
      <xdr:row>97</xdr:row>
      <xdr:rowOff>10311</xdr:rowOff>
    </xdr:to>
    <xdr:sp macro="" textlink="">
      <xdr:nvSpPr>
        <xdr:cNvPr id="478" name="楕円 477"/>
        <xdr:cNvSpPr/>
      </xdr:nvSpPr>
      <xdr:spPr>
        <a:xfrm>
          <a:off x="10426700" y="16539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58588</xdr:rowOff>
    </xdr:from>
    <xdr:ext cx="534377" cy="259045"/>
    <xdr:sp macro="" textlink="">
      <xdr:nvSpPr>
        <xdr:cNvPr id="479" name="普通建設事業費 （ うち更新整備　）該当値テキスト"/>
        <xdr:cNvSpPr txBox="1"/>
      </xdr:nvSpPr>
      <xdr:spPr>
        <a:xfrm>
          <a:off x="10528300" y="16517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93</xdr:row>
      <xdr:rowOff>11548</xdr:rowOff>
    </xdr:from>
    <xdr:to>
      <xdr:col>50</xdr:col>
      <xdr:colOff>165100</xdr:colOff>
      <xdr:row>93</xdr:row>
      <xdr:rowOff>113148</xdr:rowOff>
    </xdr:to>
    <xdr:sp macro="" textlink="">
      <xdr:nvSpPr>
        <xdr:cNvPr id="480" name="楕円 479"/>
        <xdr:cNvSpPr/>
      </xdr:nvSpPr>
      <xdr:spPr>
        <a:xfrm>
          <a:off x="9588500" y="15956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91</xdr:row>
      <xdr:rowOff>129675</xdr:rowOff>
    </xdr:from>
    <xdr:ext cx="599010" cy="259045"/>
    <xdr:sp macro="" textlink="">
      <xdr:nvSpPr>
        <xdr:cNvPr id="481" name="テキスト ボックス 480"/>
        <xdr:cNvSpPr txBox="1"/>
      </xdr:nvSpPr>
      <xdr:spPr>
        <a:xfrm>
          <a:off x="9339795" y="157316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93</xdr:row>
      <xdr:rowOff>160548</xdr:rowOff>
    </xdr:from>
    <xdr:to>
      <xdr:col>46</xdr:col>
      <xdr:colOff>38100</xdr:colOff>
      <xdr:row>94</xdr:row>
      <xdr:rowOff>90698</xdr:rowOff>
    </xdr:to>
    <xdr:sp macro="" textlink="">
      <xdr:nvSpPr>
        <xdr:cNvPr id="482" name="楕円 481"/>
        <xdr:cNvSpPr/>
      </xdr:nvSpPr>
      <xdr:spPr>
        <a:xfrm>
          <a:off x="8699500" y="16105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92</xdr:row>
      <xdr:rowOff>107225</xdr:rowOff>
    </xdr:from>
    <xdr:ext cx="599010" cy="259045"/>
    <xdr:sp macro="" textlink="">
      <xdr:nvSpPr>
        <xdr:cNvPr id="483" name="テキスト ボックス 482"/>
        <xdr:cNvSpPr txBox="1"/>
      </xdr:nvSpPr>
      <xdr:spPr>
        <a:xfrm>
          <a:off x="8450795" y="158806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79431</xdr:rowOff>
    </xdr:from>
    <xdr:to>
      <xdr:col>41</xdr:col>
      <xdr:colOff>101600</xdr:colOff>
      <xdr:row>97</xdr:row>
      <xdr:rowOff>9581</xdr:rowOff>
    </xdr:to>
    <xdr:sp macro="" textlink="">
      <xdr:nvSpPr>
        <xdr:cNvPr id="484" name="楕円 483"/>
        <xdr:cNvSpPr/>
      </xdr:nvSpPr>
      <xdr:spPr>
        <a:xfrm>
          <a:off x="7810500" y="16538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708</xdr:rowOff>
    </xdr:from>
    <xdr:ext cx="534377" cy="259045"/>
    <xdr:sp macro="" textlink="">
      <xdr:nvSpPr>
        <xdr:cNvPr id="485" name="テキスト ボックス 484"/>
        <xdr:cNvSpPr txBox="1"/>
      </xdr:nvSpPr>
      <xdr:spPr>
        <a:xfrm>
          <a:off x="7594111" y="16631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158795</xdr:rowOff>
    </xdr:from>
    <xdr:to>
      <xdr:col>36</xdr:col>
      <xdr:colOff>165100</xdr:colOff>
      <xdr:row>95</xdr:row>
      <xdr:rowOff>88945</xdr:rowOff>
    </xdr:to>
    <xdr:sp macro="" textlink="">
      <xdr:nvSpPr>
        <xdr:cNvPr id="486" name="楕円 485"/>
        <xdr:cNvSpPr/>
      </xdr:nvSpPr>
      <xdr:spPr>
        <a:xfrm>
          <a:off x="6921500" y="16275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105472</xdr:rowOff>
    </xdr:from>
    <xdr:ext cx="534377" cy="259045"/>
    <xdr:sp macro="" textlink="">
      <xdr:nvSpPr>
        <xdr:cNvPr id="487" name="テキスト ボックス 486"/>
        <xdr:cNvSpPr txBox="1"/>
      </xdr:nvSpPr>
      <xdr:spPr>
        <a:xfrm>
          <a:off x="6705111" y="16050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8" name="正方形/長方形 487"/>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9" name="正方形/長方形 488"/>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1" name="正方形/長方形 490"/>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3" name="正方形/長方形 492"/>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5" name="正方形/長方形 494"/>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6" name="テキスト ボックス 495"/>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7" name="直線コネクタ 496"/>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8" name="直線コネクタ 497"/>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499" name="テキスト ボックス 498"/>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0" name="直線コネクタ 499"/>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144434</xdr:rowOff>
    </xdr:from>
    <xdr:ext cx="595419" cy="259045"/>
    <xdr:sp macro="" textlink="">
      <xdr:nvSpPr>
        <xdr:cNvPr id="501" name="テキスト ボックス 500"/>
        <xdr:cNvSpPr txBox="1"/>
      </xdr:nvSpPr>
      <xdr:spPr>
        <a:xfrm>
          <a:off x="11850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2" name="直線コネクタ 501"/>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34</xdr:row>
      <xdr:rowOff>160763</xdr:rowOff>
    </xdr:from>
    <xdr:ext cx="595419" cy="259045"/>
    <xdr:sp macro="" textlink="">
      <xdr:nvSpPr>
        <xdr:cNvPr id="503" name="テキスト ボックス 502"/>
        <xdr:cNvSpPr txBox="1"/>
      </xdr:nvSpPr>
      <xdr:spPr>
        <a:xfrm>
          <a:off x="11850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4" name="直線コネクタ 503"/>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5641</xdr:rowOff>
    </xdr:from>
    <xdr:ext cx="595419" cy="259045"/>
    <xdr:sp macro="" textlink="">
      <xdr:nvSpPr>
        <xdr:cNvPr id="505" name="テキスト ボックス 504"/>
        <xdr:cNvSpPr txBox="1"/>
      </xdr:nvSpPr>
      <xdr:spPr>
        <a:xfrm>
          <a:off x="11850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6" name="直線コネクタ 505"/>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07" name="テキスト ボックス 506"/>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8" name="直線コネクタ 507"/>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09" name="テキスト ボックス 508"/>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1" name="テキスト ボックス 510"/>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20175</xdr:rowOff>
    </xdr:from>
    <xdr:to>
      <xdr:col>85</xdr:col>
      <xdr:colOff>126364</xdr:colOff>
      <xdr:row>39</xdr:row>
      <xdr:rowOff>98878</xdr:rowOff>
    </xdr:to>
    <xdr:cxnSp macro="">
      <xdr:nvCxnSpPr>
        <xdr:cNvPr id="513" name="直線コネクタ 512"/>
        <xdr:cNvCxnSpPr/>
      </xdr:nvCxnSpPr>
      <xdr:spPr>
        <a:xfrm flipV="1">
          <a:off x="16317595" y="5163675"/>
          <a:ext cx="1269" cy="16217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131824</xdr:rowOff>
    </xdr:from>
    <xdr:ext cx="249299" cy="259045"/>
    <xdr:sp macro="" textlink="">
      <xdr:nvSpPr>
        <xdr:cNvPr id="514" name="災害復旧事業費最小値テキスト"/>
        <xdr:cNvSpPr txBox="1"/>
      </xdr:nvSpPr>
      <xdr:spPr>
        <a:xfrm>
          <a:off x="16370300" y="681837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5" name="直線コネクタ 514"/>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138302</xdr:rowOff>
    </xdr:from>
    <xdr:ext cx="599010" cy="259045"/>
    <xdr:sp macro="" textlink="">
      <xdr:nvSpPr>
        <xdr:cNvPr id="516" name="災害復旧事業費最大値テキスト"/>
        <xdr:cNvSpPr txBox="1"/>
      </xdr:nvSpPr>
      <xdr:spPr>
        <a:xfrm>
          <a:off x="16370300" y="4938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496,600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20175</xdr:rowOff>
    </xdr:from>
    <xdr:to>
      <xdr:col>86</xdr:col>
      <xdr:colOff>25400</xdr:colOff>
      <xdr:row>30</xdr:row>
      <xdr:rowOff>20175</xdr:rowOff>
    </xdr:to>
    <xdr:cxnSp macro="">
      <xdr:nvCxnSpPr>
        <xdr:cNvPr id="517" name="直線コネクタ 516"/>
        <xdr:cNvCxnSpPr/>
      </xdr:nvCxnSpPr>
      <xdr:spPr>
        <a:xfrm>
          <a:off x="16230600" y="5163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391</xdr:rowOff>
    </xdr:from>
    <xdr:to>
      <xdr:col>85</xdr:col>
      <xdr:colOff>127000</xdr:colOff>
      <xdr:row>39</xdr:row>
      <xdr:rowOff>90936</xdr:rowOff>
    </xdr:to>
    <xdr:cxnSp macro="">
      <xdr:nvCxnSpPr>
        <xdr:cNvPr id="518" name="直線コネクタ 517"/>
        <xdr:cNvCxnSpPr/>
      </xdr:nvCxnSpPr>
      <xdr:spPr>
        <a:xfrm>
          <a:off x="15481300" y="6686941"/>
          <a:ext cx="838200" cy="90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49275</xdr:rowOff>
    </xdr:from>
    <xdr:ext cx="469744" cy="259045"/>
    <xdr:sp macro="" textlink="">
      <xdr:nvSpPr>
        <xdr:cNvPr id="519" name="災害復旧事業費平均値テキスト"/>
        <xdr:cNvSpPr txBox="1"/>
      </xdr:nvSpPr>
      <xdr:spPr>
        <a:xfrm>
          <a:off x="16370300" y="65643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26398</xdr:rowOff>
    </xdr:from>
    <xdr:to>
      <xdr:col>85</xdr:col>
      <xdr:colOff>177800</xdr:colOff>
      <xdr:row>39</xdr:row>
      <xdr:rowOff>127998</xdr:rowOff>
    </xdr:to>
    <xdr:sp macro="" textlink="">
      <xdr:nvSpPr>
        <xdr:cNvPr id="520" name="フローチャート: 判断 519"/>
        <xdr:cNvSpPr/>
      </xdr:nvSpPr>
      <xdr:spPr>
        <a:xfrm>
          <a:off x="16268700" y="6712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85054</xdr:rowOff>
    </xdr:from>
    <xdr:to>
      <xdr:col>81</xdr:col>
      <xdr:colOff>50800</xdr:colOff>
      <xdr:row>39</xdr:row>
      <xdr:rowOff>391</xdr:rowOff>
    </xdr:to>
    <xdr:cxnSp macro="">
      <xdr:nvCxnSpPr>
        <xdr:cNvPr id="521" name="直線コネクタ 520"/>
        <xdr:cNvCxnSpPr/>
      </xdr:nvCxnSpPr>
      <xdr:spPr>
        <a:xfrm>
          <a:off x="14592300" y="6600154"/>
          <a:ext cx="889000" cy="86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39</xdr:row>
      <xdr:rowOff>22652</xdr:rowOff>
    </xdr:from>
    <xdr:to>
      <xdr:col>81</xdr:col>
      <xdr:colOff>101600</xdr:colOff>
      <xdr:row>39</xdr:row>
      <xdr:rowOff>124252</xdr:rowOff>
    </xdr:to>
    <xdr:sp macro="" textlink="">
      <xdr:nvSpPr>
        <xdr:cNvPr id="522" name="フローチャート: 判断 521"/>
        <xdr:cNvSpPr/>
      </xdr:nvSpPr>
      <xdr:spPr>
        <a:xfrm>
          <a:off x="15430500" y="6709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115379</xdr:rowOff>
    </xdr:from>
    <xdr:ext cx="469744" cy="259045"/>
    <xdr:sp macro="" textlink="">
      <xdr:nvSpPr>
        <xdr:cNvPr id="523" name="テキスト ボックス 522"/>
        <xdr:cNvSpPr txBox="1"/>
      </xdr:nvSpPr>
      <xdr:spPr>
        <a:xfrm>
          <a:off x="15246428" y="68019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85054</xdr:rowOff>
    </xdr:from>
    <xdr:to>
      <xdr:col>76</xdr:col>
      <xdr:colOff>114300</xdr:colOff>
      <xdr:row>38</xdr:row>
      <xdr:rowOff>98706</xdr:rowOff>
    </xdr:to>
    <xdr:cxnSp macro="">
      <xdr:nvCxnSpPr>
        <xdr:cNvPr id="524" name="直線コネクタ 523"/>
        <xdr:cNvCxnSpPr/>
      </xdr:nvCxnSpPr>
      <xdr:spPr>
        <a:xfrm flipV="1">
          <a:off x="13703300" y="6600154"/>
          <a:ext cx="889000" cy="13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19190</xdr:rowOff>
    </xdr:from>
    <xdr:to>
      <xdr:col>76</xdr:col>
      <xdr:colOff>165100</xdr:colOff>
      <xdr:row>39</xdr:row>
      <xdr:rowOff>120790</xdr:rowOff>
    </xdr:to>
    <xdr:sp macro="" textlink="">
      <xdr:nvSpPr>
        <xdr:cNvPr id="525" name="フローチャート: 判断 524"/>
        <xdr:cNvSpPr/>
      </xdr:nvSpPr>
      <xdr:spPr>
        <a:xfrm>
          <a:off x="14541500" y="670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111917</xdr:rowOff>
    </xdr:from>
    <xdr:ext cx="469744" cy="259045"/>
    <xdr:sp macro="" textlink="">
      <xdr:nvSpPr>
        <xdr:cNvPr id="526" name="テキスト ボックス 525"/>
        <xdr:cNvSpPr txBox="1"/>
      </xdr:nvSpPr>
      <xdr:spPr>
        <a:xfrm>
          <a:off x="14357428" y="6798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98706</xdr:rowOff>
    </xdr:from>
    <xdr:to>
      <xdr:col>71</xdr:col>
      <xdr:colOff>177800</xdr:colOff>
      <xdr:row>38</xdr:row>
      <xdr:rowOff>98778</xdr:rowOff>
    </xdr:to>
    <xdr:cxnSp macro="">
      <xdr:nvCxnSpPr>
        <xdr:cNvPr id="527" name="直線コネクタ 526"/>
        <xdr:cNvCxnSpPr/>
      </xdr:nvCxnSpPr>
      <xdr:spPr>
        <a:xfrm flipV="1">
          <a:off x="12814300" y="6613806"/>
          <a:ext cx="889000" cy="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15212</xdr:rowOff>
    </xdr:from>
    <xdr:to>
      <xdr:col>72</xdr:col>
      <xdr:colOff>38100</xdr:colOff>
      <xdr:row>39</xdr:row>
      <xdr:rowOff>116812</xdr:rowOff>
    </xdr:to>
    <xdr:sp macro="" textlink="">
      <xdr:nvSpPr>
        <xdr:cNvPr id="528" name="フローチャート: 判断 527"/>
        <xdr:cNvSpPr/>
      </xdr:nvSpPr>
      <xdr:spPr>
        <a:xfrm>
          <a:off x="13652500" y="6701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39</xdr:row>
      <xdr:rowOff>107939</xdr:rowOff>
    </xdr:from>
    <xdr:ext cx="534377" cy="259045"/>
    <xdr:sp macro="" textlink="">
      <xdr:nvSpPr>
        <xdr:cNvPr id="529" name="テキスト ボックス 528"/>
        <xdr:cNvSpPr txBox="1"/>
      </xdr:nvSpPr>
      <xdr:spPr>
        <a:xfrm>
          <a:off x="13436111" y="6794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155671</xdr:rowOff>
    </xdr:from>
    <xdr:to>
      <xdr:col>67</xdr:col>
      <xdr:colOff>101600</xdr:colOff>
      <xdr:row>39</xdr:row>
      <xdr:rowOff>85821</xdr:rowOff>
    </xdr:to>
    <xdr:sp macro="" textlink="">
      <xdr:nvSpPr>
        <xdr:cNvPr id="530" name="フローチャート: 判断 529"/>
        <xdr:cNvSpPr/>
      </xdr:nvSpPr>
      <xdr:spPr>
        <a:xfrm>
          <a:off x="12763500" y="6670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39</xdr:row>
      <xdr:rowOff>76948</xdr:rowOff>
    </xdr:from>
    <xdr:ext cx="534377" cy="259045"/>
    <xdr:sp macro="" textlink="">
      <xdr:nvSpPr>
        <xdr:cNvPr id="531" name="テキスト ボックス 530"/>
        <xdr:cNvSpPr txBox="1"/>
      </xdr:nvSpPr>
      <xdr:spPr>
        <a:xfrm>
          <a:off x="12547111" y="6763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40136</xdr:rowOff>
    </xdr:from>
    <xdr:to>
      <xdr:col>85</xdr:col>
      <xdr:colOff>177800</xdr:colOff>
      <xdr:row>39</xdr:row>
      <xdr:rowOff>141736</xdr:rowOff>
    </xdr:to>
    <xdr:sp macro="" textlink="">
      <xdr:nvSpPr>
        <xdr:cNvPr id="537" name="楕円 536"/>
        <xdr:cNvSpPr/>
      </xdr:nvSpPr>
      <xdr:spPr>
        <a:xfrm>
          <a:off x="16268700" y="6726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39</xdr:row>
      <xdr:rowOff>4824</xdr:rowOff>
    </xdr:from>
    <xdr:ext cx="469744" cy="259045"/>
    <xdr:sp macro="" textlink="">
      <xdr:nvSpPr>
        <xdr:cNvPr id="538" name="災害復旧事業費該当値テキスト"/>
        <xdr:cNvSpPr txBox="1"/>
      </xdr:nvSpPr>
      <xdr:spPr>
        <a:xfrm>
          <a:off x="16370300" y="66913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121041</xdr:rowOff>
    </xdr:from>
    <xdr:to>
      <xdr:col>81</xdr:col>
      <xdr:colOff>101600</xdr:colOff>
      <xdr:row>39</xdr:row>
      <xdr:rowOff>51191</xdr:rowOff>
    </xdr:to>
    <xdr:sp macro="" textlink="">
      <xdr:nvSpPr>
        <xdr:cNvPr id="539" name="楕円 538"/>
        <xdr:cNvSpPr/>
      </xdr:nvSpPr>
      <xdr:spPr>
        <a:xfrm>
          <a:off x="15430500" y="6636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67718</xdr:rowOff>
    </xdr:from>
    <xdr:ext cx="534377" cy="259045"/>
    <xdr:sp macro="" textlink="">
      <xdr:nvSpPr>
        <xdr:cNvPr id="540" name="テキスト ボックス 539"/>
        <xdr:cNvSpPr txBox="1"/>
      </xdr:nvSpPr>
      <xdr:spPr>
        <a:xfrm>
          <a:off x="15214111" y="6411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34254</xdr:rowOff>
    </xdr:from>
    <xdr:to>
      <xdr:col>76</xdr:col>
      <xdr:colOff>165100</xdr:colOff>
      <xdr:row>38</xdr:row>
      <xdr:rowOff>135854</xdr:rowOff>
    </xdr:to>
    <xdr:sp macro="" textlink="">
      <xdr:nvSpPr>
        <xdr:cNvPr id="541" name="楕円 540"/>
        <xdr:cNvSpPr/>
      </xdr:nvSpPr>
      <xdr:spPr>
        <a:xfrm>
          <a:off x="14541500" y="6549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152382</xdr:rowOff>
    </xdr:from>
    <xdr:ext cx="534377" cy="259045"/>
    <xdr:sp macro="" textlink="">
      <xdr:nvSpPr>
        <xdr:cNvPr id="542" name="テキスト ボックス 541"/>
        <xdr:cNvSpPr txBox="1"/>
      </xdr:nvSpPr>
      <xdr:spPr>
        <a:xfrm>
          <a:off x="14325111" y="6324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47906</xdr:rowOff>
    </xdr:from>
    <xdr:to>
      <xdr:col>72</xdr:col>
      <xdr:colOff>38100</xdr:colOff>
      <xdr:row>38</xdr:row>
      <xdr:rowOff>149506</xdr:rowOff>
    </xdr:to>
    <xdr:sp macro="" textlink="">
      <xdr:nvSpPr>
        <xdr:cNvPr id="543" name="楕円 542"/>
        <xdr:cNvSpPr/>
      </xdr:nvSpPr>
      <xdr:spPr>
        <a:xfrm>
          <a:off x="13652500" y="6563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166033</xdr:rowOff>
    </xdr:from>
    <xdr:ext cx="534377" cy="259045"/>
    <xdr:sp macro="" textlink="">
      <xdr:nvSpPr>
        <xdr:cNvPr id="544" name="テキスト ボックス 543"/>
        <xdr:cNvSpPr txBox="1"/>
      </xdr:nvSpPr>
      <xdr:spPr>
        <a:xfrm>
          <a:off x="13436111" y="6338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47978</xdr:rowOff>
    </xdr:from>
    <xdr:to>
      <xdr:col>67</xdr:col>
      <xdr:colOff>101600</xdr:colOff>
      <xdr:row>38</xdr:row>
      <xdr:rowOff>149578</xdr:rowOff>
    </xdr:to>
    <xdr:sp macro="" textlink="">
      <xdr:nvSpPr>
        <xdr:cNvPr id="545" name="楕円 544"/>
        <xdr:cNvSpPr/>
      </xdr:nvSpPr>
      <xdr:spPr>
        <a:xfrm>
          <a:off x="12763500" y="6563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166104</xdr:rowOff>
    </xdr:from>
    <xdr:ext cx="534377" cy="259045"/>
    <xdr:sp macro="" textlink="">
      <xdr:nvSpPr>
        <xdr:cNvPr id="546" name="テキスト ボックス 545"/>
        <xdr:cNvSpPr txBox="1"/>
      </xdr:nvSpPr>
      <xdr:spPr>
        <a:xfrm>
          <a:off x="12547111" y="6338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7" name="直線コネクタ 556"/>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8" name="テキスト ボックス 557"/>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9" name="直線コネクタ 558"/>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0" name="テキスト ボックス 559"/>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1"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2" name="直線コネクタ 561"/>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3"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5"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6" name="直線コネクタ 565"/>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7" name="直線コネクタ 566"/>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8"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9" name="フローチャート: 判断 568"/>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0" name="直線コネクタ 569"/>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1" name="フローチャート: 判断 570"/>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2" name="テキスト ボックス 571"/>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3" name="直線コネクタ 572"/>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4" name="フローチャート: 判断 573"/>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5" name="テキスト ボックス 574"/>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6" name="直線コネクタ 575"/>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7" name="フローチャート: 判断 576"/>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8" name="テキスト ボックス 577"/>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9" name="フローチャート: 判断 578"/>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0" name="テキスト ボックス 579"/>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1" name="テキスト ボックス 580"/>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2" name="テキスト ボックス 581"/>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3" name="テキスト ボックス 582"/>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4" name="テキスト ボックス 583"/>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5" name="テキスト ボックス 584"/>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6" name="楕円 585"/>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7"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8" name="楕円 587"/>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9" name="テキスト ボックス 588"/>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0" name="楕円 589"/>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1" name="テキスト ボックス 590"/>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2" name="楕円 591"/>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3" name="テキスト ボックス 592"/>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4" name="楕円 593"/>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5" name="テキスト ボックス 594"/>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6" name="正方形/長方形 595"/>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7" name="正方形/長方形 596"/>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8" name="正方形/長方形 597"/>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9" name="正方形/長方形 598"/>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0" name="正方形/長方形 599"/>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1" name="正方形/長方形 600"/>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2" name="正方形/長方形 601"/>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3" name="正方形/長方形 602"/>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4" name="テキスト ボックス 603"/>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5" name="直線コネクタ 604"/>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6" name="直線コネクタ 605"/>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07" name="テキスト ボックス 606"/>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08" name="直線コネクタ 607"/>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09" name="テキスト ボックス 608"/>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0" name="直線コネクタ 609"/>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1" name="テキスト ボックス 610"/>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2" name="直線コネクタ 611"/>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3" name="テキスト ボックス 612"/>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5" name="テキスト ボックス 614"/>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165429</xdr:rowOff>
    </xdr:from>
    <xdr:to>
      <xdr:col>85</xdr:col>
      <xdr:colOff>126364</xdr:colOff>
      <xdr:row>78</xdr:row>
      <xdr:rowOff>65349</xdr:rowOff>
    </xdr:to>
    <xdr:cxnSp macro="">
      <xdr:nvCxnSpPr>
        <xdr:cNvPr id="617" name="直線コネクタ 616"/>
        <xdr:cNvCxnSpPr/>
      </xdr:nvCxnSpPr>
      <xdr:spPr>
        <a:xfrm flipV="1">
          <a:off x="16317595" y="12166929"/>
          <a:ext cx="1269" cy="1271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69176</xdr:rowOff>
    </xdr:from>
    <xdr:ext cx="534377" cy="259045"/>
    <xdr:sp macro="" textlink="">
      <xdr:nvSpPr>
        <xdr:cNvPr id="618" name="公債費最小値テキスト"/>
        <xdr:cNvSpPr txBox="1"/>
      </xdr:nvSpPr>
      <xdr:spPr>
        <a:xfrm>
          <a:off x="16370300" y="13442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65349</xdr:rowOff>
    </xdr:from>
    <xdr:to>
      <xdr:col>86</xdr:col>
      <xdr:colOff>25400</xdr:colOff>
      <xdr:row>78</xdr:row>
      <xdr:rowOff>65349</xdr:rowOff>
    </xdr:to>
    <xdr:cxnSp macro="">
      <xdr:nvCxnSpPr>
        <xdr:cNvPr id="619" name="直線コネクタ 618"/>
        <xdr:cNvCxnSpPr/>
      </xdr:nvCxnSpPr>
      <xdr:spPr>
        <a:xfrm>
          <a:off x="16230600" y="13438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112106</xdr:rowOff>
    </xdr:from>
    <xdr:ext cx="599010" cy="259045"/>
    <xdr:sp macro="" textlink="">
      <xdr:nvSpPr>
        <xdr:cNvPr id="620" name="公債費最大値テキスト"/>
        <xdr:cNvSpPr txBox="1"/>
      </xdr:nvSpPr>
      <xdr:spPr>
        <a:xfrm>
          <a:off x="16370300" y="11942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588,745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165429</xdr:rowOff>
    </xdr:from>
    <xdr:to>
      <xdr:col>86</xdr:col>
      <xdr:colOff>25400</xdr:colOff>
      <xdr:row>70</xdr:row>
      <xdr:rowOff>165429</xdr:rowOff>
    </xdr:to>
    <xdr:cxnSp macro="">
      <xdr:nvCxnSpPr>
        <xdr:cNvPr id="621" name="直線コネクタ 620"/>
        <xdr:cNvCxnSpPr/>
      </xdr:nvCxnSpPr>
      <xdr:spPr>
        <a:xfrm>
          <a:off x="16230600" y="12166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168019</xdr:rowOff>
    </xdr:from>
    <xdr:to>
      <xdr:col>85</xdr:col>
      <xdr:colOff>127000</xdr:colOff>
      <xdr:row>78</xdr:row>
      <xdr:rowOff>2392</xdr:rowOff>
    </xdr:to>
    <xdr:cxnSp macro="">
      <xdr:nvCxnSpPr>
        <xdr:cNvPr id="622" name="直線コネクタ 621"/>
        <xdr:cNvCxnSpPr/>
      </xdr:nvCxnSpPr>
      <xdr:spPr>
        <a:xfrm flipV="1">
          <a:off x="15481300" y="13369669"/>
          <a:ext cx="838200" cy="5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107077</xdr:rowOff>
    </xdr:from>
    <xdr:ext cx="534377" cy="259045"/>
    <xdr:sp macro="" textlink="">
      <xdr:nvSpPr>
        <xdr:cNvPr id="623" name="公債費平均値テキスト"/>
        <xdr:cNvSpPr txBox="1"/>
      </xdr:nvSpPr>
      <xdr:spPr>
        <a:xfrm>
          <a:off x="16370300" y="131372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84200</xdr:rowOff>
    </xdr:from>
    <xdr:to>
      <xdr:col>85</xdr:col>
      <xdr:colOff>177800</xdr:colOff>
      <xdr:row>78</xdr:row>
      <xdr:rowOff>14350</xdr:rowOff>
    </xdr:to>
    <xdr:sp macro="" textlink="">
      <xdr:nvSpPr>
        <xdr:cNvPr id="624" name="フローチャート: 判断 623"/>
        <xdr:cNvSpPr/>
      </xdr:nvSpPr>
      <xdr:spPr>
        <a:xfrm>
          <a:off x="16268700" y="13285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2392</xdr:rowOff>
    </xdr:from>
    <xdr:to>
      <xdr:col>81</xdr:col>
      <xdr:colOff>50800</xdr:colOff>
      <xdr:row>78</xdr:row>
      <xdr:rowOff>13943</xdr:rowOff>
    </xdr:to>
    <xdr:cxnSp macro="">
      <xdr:nvCxnSpPr>
        <xdr:cNvPr id="625" name="直線コネクタ 624"/>
        <xdr:cNvCxnSpPr/>
      </xdr:nvCxnSpPr>
      <xdr:spPr>
        <a:xfrm flipV="1">
          <a:off x="14592300" y="13375492"/>
          <a:ext cx="889000" cy="11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83582</xdr:rowOff>
    </xdr:from>
    <xdr:to>
      <xdr:col>81</xdr:col>
      <xdr:colOff>101600</xdr:colOff>
      <xdr:row>78</xdr:row>
      <xdr:rowOff>13732</xdr:rowOff>
    </xdr:to>
    <xdr:sp macro="" textlink="">
      <xdr:nvSpPr>
        <xdr:cNvPr id="626" name="フローチャート: 判断 625"/>
        <xdr:cNvSpPr/>
      </xdr:nvSpPr>
      <xdr:spPr>
        <a:xfrm>
          <a:off x="15430500" y="13285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30259</xdr:rowOff>
    </xdr:from>
    <xdr:ext cx="534377" cy="259045"/>
    <xdr:sp macro="" textlink="">
      <xdr:nvSpPr>
        <xdr:cNvPr id="627" name="テキスト ボックス 626"/>
        <xdr:cNvSpPr txBox="1"/>
      </xdr:nvSpPr>
      <xdr:spPr>
        <a:xfrm>
          <a:off x="15214111" y="13060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13943</xdr:rowOff>
    </xdr:from>
    <xdr:to>
      <xdr:col>76</xdr:col>
      <xdr:colOff>114300</xdr:colOff>
      <xdr:row>78</xdr:row>
      <xdr:rowOff>43695</xdr:rowOff>
    </xdr:to>
    <xdr:cxnSp macro="">
      <xdr:nvCxnSpPr>
        <xdr:cNvPr id="628" name="直線コネクタ 627"/>
        <xdr:cNvCxnSpPr/>
      </xdr:nvCxnSpPr>
      <xdr:spPr>
        <a:xfrm flipV="1">
          <a:off x="13703300" y="13387043"/>
          <a:ext cx="889000" cy="29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83063</xdr:rowOff>
    </xdr:from>
    <xdr:to>
      <xdr:col>76</xdr:col>
      <xdr:colOff>165100</xdr:colOff>
      <xdr:row>78</xdr:row>
      <xdr:rowOff>13213</xdr:rowOff>
    </xdr:to>
    <xdr:sp macro="" textlink="">
      <xdr:nvSpPr>
        <xdr:cNvPr id="629" name="フローチャート: 判断 628"/>
        <xdr:cNvSpPr/>
      </xdr:nvSpPr>
      <xdr:spPr>
        <a:xfrm>
          <a:off x="14541500" y="13284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29740</xdr:rowOff>
    </xdr:from>
    <xdr:ext cx="534377" cy="259045"/>
    <xdr:sp macro="" textlink="">
      <xdr:nvSpPr>
        <xdr:cNvPr id="630" name="テキスト ボックス 629"/>
        <xdr:cNvSpPr txBox="1"/>
      </xdr:nvSpPr>
      <xdr:spPr>
        <a:xfrm>
          <a:off x="14325111" y="13059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43695</xdr:rowOff>
    </xdr:from>
    <xdr:to>
      <xdr:col>71</xdr:col>
      <xdr:colOff>177800</xdr:colOff>
      <xdr:row>78</xdr:row>
      <xdr:rowOff>47149</xdr:rowOff>
    </xdr:to>
    <xdr:cxnSp macro="">
      <xdr:nvCxnSpPr>
        <xdr:cNvPr id="631" name="直線コネクタ 630"/>
        <xdr:cNvCxnSpPr/>
      </xdr:nvCxnSpPr>
      <xdr:spPr>
        <a:xfrm flipV="1">
          <a:off x="12814300" y="13416795"/>
          <a:ext cx="889000" cy="3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88832</xdr:rowOff>
    </xdr:from>
    <xdr:to>
      <xdr:col>72</xdr:col>
      <xdr:colOff>38100</xdr:colOff>
      <xdr:row>78</xdr:row>
      <xdr:rowOff>18982</xdr:rowOff>
    </xdr:to>
    <xdr:sp macro="" textlink="">
      <xdr:nvSpPr>
        <xdr:cNvPr id="632" name="フローチャート: 判断 631"/>
        <xdr:cNvSpPr/>
      </xdr:nvSpPr>
      <xdr:spPr>
        <a:xfrm>
          <a:off x="13652500" y="13290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35509</xdr:rowOff>
    </xdr:from>
    <xdr:ext cx="534377" cy="259045"/>
    <xdr:sp macro="" textlink="">
      <xdr:nvSpPr>
        <xdr:cNvPr id="633" name="テキスト ボックス 632"/>
        <xdr:cNvSpPr txBox="1"/>
      </xdr:nvSpPr>
      <xdr:spPr>
        <a:xfrm>
          <a:off x="13436111" y="13065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94380</xdr:rowOff>
    </xdr:from>
    <xdr:to>
      <xdr:col>67</xdr:col>
      <xdr:colOff>101600</xdr:colOff>
      <xdr:row>78</xdr:row>
      <xdr:rowOff>24530</xdr:rowOff>
    </xdr:to>
    <xdr:sp macro="" textlink="">
      <xdr:nvSpPr>
        <xdr:cNvPr id="634" name="フローチャート: 判断 633"/>
        <xdr:cNvSpPr/>
      </xdr:nvSpPr>
      <xdr:spPr>
        <a:xfrm>
          <a:off x="12763500" y="13296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41057</xdr:rowOff>
    </xdr:from>
    <xdr:ext cx="534377" cy="259045"/>
    <xdr:sp macro="" textlink="">
      <xdr:nvSpPr>
        <xdr:cNvPr id="635" name="テキスト ボックス 634"/>
        <xdr:cNvSpPr txBox="1"/>
      </xdr:nvSpPr>
      <xdr:spPr>
        <a:xfrm>
          <a:off x="12547111" y="13071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117219</xdr:rowOff>
    </xdr:from>
    <xdr:to>
      <xdr:col>85</xdr:col>
      <xdr:colOff>177800</xdr:colOff>
      <xdr:row>78</xdr:row>
      <xdr:rowOff>47369</xdr:rowOff>
    </xdr:to>
    <xdr:sp macro="" textlink="">
      <xdr:nvSpPr>
        <xdr:cNvPr id="641" name="楕円 640"/>
        <xdr:cNvSpPr/>
      </xdr:nvSpPr>
      <xdr:spPr>
        <a:xfrm>
          <a:off x="16268700" y="13318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62627</xdr:rowOff>
    </xdr:from>
    <xdr:ext cx="534377" cy="259045"/>
    <xdr:sp macro="" textlink="">
      <xdr:nvSpPr>
        <xdr:cNvPr id="642" name="公債費該当値テキスト"/>
        <xdr:cNvSpPr txBox="1"/>
      </xdr:nvSpPr>
      <xdr:spPr>
        <a:xfrm>
          <a:off x="16370300" y="13264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123042</xdr:rowOff>
    </xdr:from>
    <xdr:to>
      <xdr:col>81</xdr:col>
      <xdr:colOff>101600</xdr:colOff>
      <xdr:row>78</xdr:row>
      <xdr:rowOff>53192</xdr:rowOff>
    </xdr:to>
    <xdr:sp macro="" textlink="">
      <xdr:nvSpPr>
        <xdr:cNvPr id="643" name="楕円 642"/>
        <xdr:cNvSpPr/>
      </xdr:nvSpPr>
      <xdr:spPr>
        <a:xfrm>
          <a:off x="15430500" y="13324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44319</xdr:rowOff>
    </xdr:from>
    <xdr:ext cx="534377" cy="259045"/>
    <xdr:sp macro="" textlink="">
      <xdr:nvSpPr>
        <xdr:cNvPr id="644" name="テキスト ボックス 643"/>
        <xdr:cNvSpPr txBox="1"/>
      </xdr:nvSpPr>
      <xdr:spPr>
        <a:xfrm>
          <a:off x="15214111" y="13417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134593</xdr:rowOff>
    </xdr:from>
    <xdr:to>
      <xdr:col>76</xdr:col>
      <xdr:colOff>165100</xdr:colOff>
      <xdr:row>78</xdr:row>
      <xdr:rowOff>64743</xdr:rowOff>
    </xdr:to>
    <xdr:sp macro="" textlink="">
      <xdr:nvSpPr>
        <xdr:cNvPr id="645" name="楕円 644"/>
        <xdr:cNvSpPr/>
      </xdr:nvSpPr>
      <xdr:spPr>
        <a:xfrm>
          <a:off x="14541500" y="1333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55870</xdr:rowOff>
    </xdr:from>
    <xdr:ext cx="534377" cy="259045"/>
    <xdr:sp macro="" textlink="">
      <xdr:nvSpPr>
        <xdr:cNvPr id="646" name="テキスト ボックス 645"/>
        <xdr:cNvSpPr txBox="1"/>
      </xdr:nvSpPr>
      <xdr:spPr>
        <a:xfrm>
          <a:off x="14325111" y="13428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164345</xdr:rowOff>
    </xdr:from>
    <xdr:to>
      <xdr:col>72</xdr:col>
      <xdr:colOff>38100</xdr:colOff>
      <xdr:row>78</xdr:row>
      <xdr:rowOff>94495</xdr:rowOff>
    </xdr:to>
    <xdr:sp macro="" textlink="">
      <xdr:nvSpPr>
        <xdr:cNvPr id="647" name="楕円 646"/>
        <xdr:cNvSpPr/>
      </xdr:nvSpPr>
      <xdr:spPr>
        <a:xfrm>
          <a:off x="13652500" y="13365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85622</xdr:rowOff>
    </xdr:from>
    <xdr:ext cx="534377" cy="259045"/>
    <xdr:sp macro="" textlink="">
      <xdr:nvSpPr>
        <xdr:cNvPr id="648" name="テキスト ボックス 647"/>
        <xdr:cNvSpPr txBox="1"/>
      </xdr:nvSpPr>
      <xdr:spPr>
        <a:xfrm>
          <a:off x="13436111" y="13458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167799</xdr:rowOff>
    </xdr:from>
    <xdr:to>
      <xdr:col>67</xdr:col>
      <xdr:colOff>101600</xdr:colOff>
      <xdr:row>78</xdr:row>
      <xdr:rowOff>97949</xdr:rowOff>
    </xdr:to>
    <xdr:sp macro="" textlink="">
      <xdr:nvSpPr>
        <xdr:cNvPr id="649" name="楕円 648"/>
        <xdr:cNvSpPr/>
      </xdr:nvSpPr>
      <xdr:spPr>
        <a:xfrm>
          <a:off x="12763500" y="13369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89076</xdr:rowOff>
    </xdr:from>
    <xdr:ext cx="534377" cy="259045"/>
    <xdr:sp macro="" textlink="">
      <xdr:nvSpPr>
        <xdr:cNvPr id="650" name="テキスト ボックス 649"/>
        <xdr:cNvSpPr txBox="1"/>
      </xdr:nvSpPr>
      <xdr:spPr>
        <a:xfrm>
          <a:off x="12547111" y="13462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1" name="直線コネクタ 660"/>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2" name="テキスト ボックス 661"/>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3" name="直線コネクタ 662"/>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64" name="テキスト ボックス 663"/>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5" name="直線コネクタ 664"/>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66" name="テキスト ボックス 665"/>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7" name="直線コネクタ 666"/>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68" name="テキスト ボックス 667"/>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9" name="直線コネクタ 668"/>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0" name="テキスト ボックス 669"/>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2" name="テキスト ボックス 671"/>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163291</xdr:rowOff>
    </xdr:from>
    <xdr:to>
      <xdr:col>85</xdr:col>
      <xdr:colOff>126364</xdr:colOff>
      <xdr:row>99</xdr:row>
      <xdr:rowOff>42774</xdr:rowOff>
    </xdr:to>
    <xdr:cxnSp macro="">
      <xdr:nvCxnSpPr>
        <xdr:cNvPr id="674" name="直線コネクタ 673"/>
        <xdr:cNvCxnSpPr/>
      </xdr:nvCxnSpPr>
      <xdr:spPr>
        <a:xfrm flipV="1">
          <a:off x="16317595" y="15593791"/>
          <a:ext cx="1269" cy="14225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46601</xdr:rowOff>
    </xdr:from>
    <xdr:ext cx="378565" cy="259045"/>
    <xdr:sp macro="" textlink="">
      <xdr:nvSpPr>
        <xdr:cNvPr id="675" name="積立金最小値テキスト"/>
        <xdr:cNvSpPr txBox="1"/>
      </xdr:nvSpPr>
      <xdr:spPr>
        <a:xfrm>
          <a:off x="16370300" y="170201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42774</xdr:rowOff>
    </xdr:from>
    <xdr:to>
      <xdr:col>86</xdr:col>
      <xdr:colOff>25400</xdr:colOff>
      <xdr:row>99</xdr:row>
      <xdr:rowOff>42774</xdr:rowOff>
    </xdr:to>
    <xdr:cxnSp macro="">
      <xdr:nvCxnSpPr>
        <xdr:cNvPr id="676" name="直線コネクタ 675"/>
        <xdr:cNvCxnSpPr/>
      </xdr:nvCxnSpPr>
      <xdr:spPr>
        <a:xfrm>
          <a:off x="16230600" y="170163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109968</xdr:rowOff>
    </xdr:from>
    <xdr:ext cx="599010" cy="259045"/>
    <xdr:sp macro="" textlink="">
      <xdr:nvSpPr>
        <xdr:cNvPr id="677" name="積立金最大値テキスト"/>
        <xdr:cNvSpPr txBox="1"/>
      </xdr:nvSpPr>
      <xdr:spPr>
        <a:xfrm>
          <a:off x="16370300" y="15369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747,616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163291</xdr:rowOff>
    </xdr:from>
    <xdr:to>
      <xdr:col>86</xdr:col>
      <xdr:colOff>25400</xdr:colOff>
      <xdr:row>90</xdr:row>
      <xdr:rowOff>163291</xdr:rowOff>
    </xdr:to>
    <xdr:cxnSp macro="">
      <xdr:nvCxnSpPr>
        <xdr:cNvPr id="678" name="直線コネクタ 677"/>
        <xdr:cNvCxnSpPr/>
      </xdr:nvCxnSpPr>
      <xdr:spPr>
        <a:xfrm>
          <a:off x="16230600" y="15593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123163</xdr:rowOff>
    </xdr:from>
    <xdr:to>
      <xdr:col>85</xdr:col>
      <xdr:colOff>127000</xdr:colOff>
      <xdr:row>98</xdr:row>
      <xdr:rowOff>156654</xdr:rowOff>
    </xdr:to>
    <xdr:cxnSp macro="">
      <xdr:nvCxnSpPr>
        <xdr:cNvPr id="679" name="直線コネクタ 678"/>
        <xdr:cNvCxnSpPr/>
      </xdr:nvCxnSpPr>
      <xdr:spPr>
        <a:xfrm>
          <a:off x="15481300" y="16925263"/>
          <a:ext cx="838200" cy="33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100739</xdr:rowOff>
    </xdr:from>
    <xdr:ext cx="534377" cy="259045"/>
    <xdr:sp macro="" textlink="">
      <xdr:nvSpPr>
        <xdr:cNvPr id="680" name="積立金平均値テキスト"/>
        <xdr:cNvSpPr txBox="1"/>
      </xdr:nvSpPr>
      <xdr:spPr>
        <a:xfrm>
          <a:off x="16370300" y="167313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77862</xdr:rowOff>
    </xdr:from>
    <xdr:to>
      <xdr:col>85</xdr:col>
      <xdr:colOff>177800</xdr:colOff>
      <xdr:row>99</xdr:row>
      <xdr:rowOff>8012</xdr:rowOff>
    </xdr:to>
    <xdr:sp macro="" textlink="">
      <xdr:nvSpPr>
        <xdr:cNvPr id="681" name="フローチャート: 判断 680"/>
        <xdr:cNvSpPr/>
      </xdr:nvSpPr>
      <xdr:spPr>
        <a:xfrm>
          <a:off x="16268700" y="16879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123163</xdr:rowOff>
    </xdr:from>
    <xdr:to>
      <xdr:col>81</xdr:col>
      <xdr:colOff>50800</xdr:colOff>
      <xdr:row>98</xdr:row>
      <xdr:rowOff>168931</xdr:rowOff>
    </xdr:to>
    <xdr:cxnSp macro="">
      <xdr:nvCxnSpPr>
        <xdr:cNvPr id="682" name="直線コネクタ 681"/>
        <xdr:cNvCxnSpPr/>
      </xdr:nvCxnSpPr>
      <xdr:spPr>
        <a:xfrm flipV="1">
          <a:off x="14592300" y="16925263"/>
          <a:ext cx="889000" cy="45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79449</xdr:rowOff>
    </xdr:from>
    <xdr:to>
      <xdr:col>81</xdr:col>
      <xdr:colOff>101600</xdr:colOff>
      <xdr:row>99</xdr:row>
      <xdr:rowOff>9599</xdr:rowOff>
    </xdr:to>
    <xdr:sp macro="" textlink="">
      <xdr:nvSpPr>
        <xdr:cNvPr id="683" name="フローチャート: 判断 682"/>
        <xdr:cNvSpPr/>
      </xdr:nvSpPr>
      <xdr:spPr>
        <a:xfrm>
          <a:off x="15430500" y="16881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726</xdr:rowOff>
    </xdr:from>
    <xdr:ext cx="534377" cy="259045"/>
    <xdr:sp macro="" textlink="">
      <xdr:nvSpPr>
        <xdr:cNvPr id="684" name="テキスト ボックス 683"/>
        <xdr:cNvSpPr txBox="1"/>
      </xdr:nvSpPr>
      <xdr:spPr>
        <a:xfrm>
          <a:off x="15214111" y="16974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154339</xdr:rowOff>
    </xdr:from>
    <xdr:to>
      <xdr:col>76</xdr:col>
      <xdr:colOff>114300</xdr:colOff>
      <xdr:row>98</xdr:row>
      <xdr:rowOff>168931</xdr:rowOff>
    </xdr:to>
    <xdr:cxnSp macro="">
      <xdr:nvCxnSpPr>
        <xdr:cNvPr id="685" name="直線コネクタ 684"/>
        <xdr:cNvCxnSpPr/>
      </xdr:nvCxnSpPr>
      <xdr:spPr>
        <a:xfrm>
          <a:off x="13703300" y="16956439"/>
          <a:ext cx="889000" cy="1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81347</xdr:rowOff>
    </xdr:from>
    <xdr:to>
      <xdr:col>76</xdr:col>
      <xdr:colOff>165100</xdr:colOff>
      <xdr:row>99</xdr:row>
      <xdr:rowOff>11497</xdr:rowOff>
    </xdr:to>
    <xdr:sp macro="" textlink="">
      <xdr:nvSpPr>
        <xdr:cNvPr id="686" name="フローチャート: 判断 685"/>
        <xdr:cNvSpPr/>
      </xdr:nvSpPr>
      <xdr:spPr>
        <a:xfrm>
          <a:off x="14541500" y="16883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28024</xdr:rowOff>
    </xdr:from>
    <xdr:ext cx="534377" cy="259045"/>
    <xdr:sp macro="" textlink="">
      <xdr:nvSpPr>
        <xdr:cNvPr id="687" name="テキスト ボックス 686"/>
        <xdr:cNvSpPr txBox="1"/>
      </xdr:nvSpPr>
      <xdr:spPr>
        <a:xfrm>
          <a:off x="14325111" y="16658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104546</xdr:rowOff>
    </xdr:from>
    <xdr:to>
      <xdr:col>71</xdr:col>
      <xdr:colOff>177800</xdr:colOff>
      <xdr:row>98</xdr:row>
      <xdr:rowOff>154339</xdr:rowOff>
    </xdr:to>
    <xdr:cxnSp macro="">
      <xdr:nvCxnSpPr>
        <xdr:cNvPr id="688" name="直線コネクタ 687"/>
        <xdr:cNvCxnSpPr/>
      </xdr:nvCxnSpPr>
      <xdr:spPr>
        <a:xfrm>
          <a:off x="12814300" y="16906646"/>
          <a:ext cx="889000" cy="49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72574</xdr:rowOff>
    </xdr:from>
    <xdr:to>
      <xdr:col>72</xdr:col>
      <xdr:colOff>38100</xdr:colOff>
      <xdr:row>99</xdr:row>
      <xdr:rowOff>2724</xdr:rowOff>
    </xdr:to>
    <xdr:sp macro="" textlink="">
      <xdr:nvSpPr>
        <xdr:cNvPr id="689" name="フローチャート: 判断 688"/>
        <xdr:cNvSpPr/>
      </xdr:nvSpPr>
      <xdr:spPr>
        <a:xfrm>
          <a:off x="13652500" y="16874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19251</xdr:rowOff>
    </xdr:from>
    <xdr:ext cx="534377" cy="259045"/>
    <xdr:sp macro="" textlink="">
      <xdr:nvSpPr>
        <xdr:cNvPr id="690" name="テキスト ボックス 689"/>
        <xdr:cNvSpPr txBox="1"/>
      </xdr:nvSpPr>
      <xdr:spPr>
        <a:xfrm>
          <a:off x="13436111" y="16649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99182</xdr:rowOff>
    </xdr:from>
    <xdr:to>
      <xdr:col>67</xdr:col>
      <xdr:colOff>101600</xdr:colOff>
      <xdr:row>99</xdr:row>
      <xdr:rowOff>29332</xdr:rowOff>
    </xdr:to>
    <xdr:sp macro="" textlink="">
      <xdr:nvSpPr>
        <xdr:cNvPr id="691" name="フローチャート: 判断 690"/>
        <xdr:cNvSpPr/>
      </xdr:nvSpPr>
      <xdr:spPr>
        <a:xfrm>
          <a:off x="12763500" y="16901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99</xdr:row>
      <xdr:rowOff>20459</xdr:rowOff>
    </xdr:from>
    <xdr:ext cx="534377" cy="259045"/>
    <xdr:sp macro="" textlink="">
      <xdr:nvSpPr>
        <xdr:cNvPr id="692" name="テキスト ボックス 691"/>
        <xdr:cNvSpPr txBox="1"/>
      </xdr:nvSpPr>
      <xdr:spPr>
        <a:xfrm>
          <a:off x="12547111" y="16994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105854</xdr:rowOff>
    </xdr:from>
    <xdr:to>
      <xdr:col>85</xdr:col>
      <xdr:colOff>177800</xdr:colOff>
      <xdr:row>99</xdr:row>
      <xdr:rowOff>36004</xdr:rowOff>
    </xdr:to>
    <xdr:sp macro="" textlink="">
      <xdr:nvSpPr>
        <xdr:cNvPr id="698" name="楕円 697"/>
        <xdr:cNvSpPr/>
      </xdr:nvSpPr>
      <xdr:spPr>
        <a:xfrm>
          <a:off x="16268700" y="16907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56289</xdr:rowOff>
    </xdr:from>
    <xdr:ext cx="534377" cy="259045"/>
    <xdr:sp macro="" textlink="">
      <xdr:nvSpPr>
        <xdr:cNvPr id="699" name="積立金該当値テキスト"/>
        <xdr:cNvSpPr txBox="1"/>
      </xdr:nvSpPr>
      <xdr:spPr>
        <a:xfrm>
          <a:off x="16370300" y="16858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72363</xdr:rowOff>
    </xdr:from>
    <xdr:to>
      <xdr:col>81</xdr:col>
      <xdr:colOff>101600</xdr:colOff>
      <xdr:row>99</xdr:row>
      <xdr:rowOff>2513</xdr:rowOff>
    </xdr:to>
    <xdr:sp macro="" textlink="">
      <xdr:nvSpPr>
        <xdr:cNvPr id="700" name="楕円 699"/>
        <xdr:cNvSpPr/>
      </xdr:nvSpPr>
      <xdr:spPr>
        <a:xfrm>
          <a:off x="15430500" y="16874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19040</xdr:rowOff>
    </xdr:from>
    <xdr:ext cx="534377" cy="259045"/>
    <xdr:sp macro="" textlink="">
      <xdr:nvSpPr>
        <xdr:cNvPr id="701" name="テキスト ボックス 700"/>
        <xdr:cNvSpPr txBox="1"/>
      </xdr:nvSpPr>
      <xdr:spPr>
        <a:xfrm>
          <a:off x="15214111" y="166496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118131</xdr:rowOff>
    </xdr:from>
    <xdr:to>
      <xdr:col>76</xdr:col>
      <xdr:colOff>165100</xdr:colOff>
      <xdr:row>99</xdr:row>
      <xdr:rowOff>48281</xdr:rowOff>
    </xdr:to>
    <xdr:sp macro="" textlink="">
      <xdr:nvSpPr>
        <xdr:cNvPr id="702" name="楕円 701"/>
        <xdr:cNvSpPr/>
      </xdr:nvSpPr>
      <xdr:spPr>
        <a:xfrm>
          <a:off x="14541500" y="16920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99</xdr:row>
      <xdr:rowOff>39408</xdr:rowOff>
    </xdr:from>
    <xdr:ext cx="534377" cy="259045"/>
    <xdr:sp macro="" textlink="">
      <xdr:nvSpPr>
        <xdr:cNvPr id="703" name="テキスト ボックス 702"/>
        <xdr:cNvSpPr txBox="1"/>
      </xdr:nvSpPr>
      <xdr:spPr>
        <a:xfrm>
          <a:off x="14325111" y="17012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103539</xdr:rowOff>
    </xdr:from>
    <xdr:to>
      <xdr:col>72</xdr:col>
      <xdr:colOff>38100</xdr:colOff>
      <xdr:row>99</xdr:row>
      <xdr:rowOff>33689</xdr:rowOff>
    </xdr:to>
    <xdr:sp macro="" textlink="">
      <xdr:nvSpPr>
        <xdr:cNvPr id="704" name="楕円 703"/>
        <xdr:cNvSpPr/>
      </xdr:nvSpPr>
      <xdr:spPr>
        <a:xfrm>
          <a:off x="13652500" y="16905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99</xdr:row>
      <xdr:rowOff>24816</xdr:rowOff>
    </xdr:from>
    <xdr:ext cx="534377" cy="259045"/>
    <xdr:sp macro="" textlink="">
      <xdr:nvSpPr>
        <xdr:cNvPr id="705" name="テキスト ボックス 704"/>
        <xdr:cNvSpPr txBox="1"/>
      </xdr:nvSpPr>
      <xdr:spPr>
        <a:xfrm>
          <a:off x="13436111" y="16998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53746</xdr:rowOff>
    </xdr:from>
    <xdr:to>
      <xdr:col>67</xdr:col>
      <xdr:colOff>101600</xdr:colOff>
      <xdr:row>98</xdr:row>
      <xdr:rowOff>155346</xdr:rowOff>
    </xdr:to>
    <xdr:sp macro="" textlink="">
      <xdr:nvSpPr>
        <xdr:cNvPr id="706" name="楕円 705"/>
        <xdr:cNvSpPr/>
      </xdr:nvSpPr>
      <xdr:spPr>
        <a:xfrm>
          <a:off x="12763500" y="16855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423</xdr:rowOff>
    </xdr:from>
    <xdr:ext cx="534377" cy="259045"/>
    <xdr:sp macro="" textlink="">
      <xdr:nvSpPr>
        <xdr:cNvPr id="707" name="テキスト ボックス 706"/>
        <xdr:cNvSpPr txBox="1"/>
      </xdr:nvSpPr>
      <xdr:spPr>
        <a:xfrm>
          <a:off x="12547111" y="16631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18" name="直線コネクタ 717"/>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19" name="テキスト ボックス 718"/>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0" name="直線コネクタ 719"/>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21" name="テキスト ボックス 720"/>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2" name="直線コネクタ 721"/>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23" name="テキスト ボックス 722"/>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4" name="直線コネクタ 723"/>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25" name="テキスト ボックス 724"/>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6" name="直線コネクタ 725"/>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27" name="テキスト ボックス 726"/>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28" name="直線コネクタ 727"/>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29" name="テキスト ボックス 728"/>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0" name="直線コネクタ 729"/>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1" name="テキスト ボックス 730"/>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2"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13088</xdr:rowOff>
    </xdr:from>
    <xdr:to>
      <xdr:col>116</xdr:col>
      <xdr:colOff>62864</xdr:colOff>
      <xdr:row>39</xdr:row>
      <xdr:rowOff>98878</xdr:rowOff>
    </xdr:to>
    <xdr:cxnSp macro="">
      <xdr:nvCxnSpPr>
        <xdr:cNvPr id="733" name="直線コネクタ 732"/>
        <xdr:cNvCxnSpPr/>
      </xdr:nvCxnSpPr>
      <xdr:spPr>
        <a:xfrm flipV="1">
          <a:off x="22159595" y="5328038"/>
          <a:ext cx="1269" cy="14573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4"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5" name="直線コネクタ 734"/>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131215</xdr:rowOff>
    </xdr:from>
    <xdr:ext cx="534377" cy="259045"/>
    <xdr:sp macro="" textlink="">
      <xdr:nvSpPr>
        <xdr:cNvPr id="736" name="投資及び出資金最大値テキスト"/>
        <xdr:cNvSpPr txBox="1"/>
      </xdr:nvSpPr>
      <xdr:spPr>
        <a:xfrm>
          <a:off x="22212300" y="5103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13088</xdr:rowOff>
    </xdr:from>
    <xdr:to>
      <xdr:col>116</xdr:col>
      <xdr:colOff>152400</xdr:colOff>
      <xdr:row>31</xdr:row>
      <xdr:rowOff>13088</xdr:rowOff>
    </xdr:to>
    <xdr:cxnSp macro="">
      <xdr:nvCxnSpPr>
        <xdr:cNvPr id="737" name="直線コネクタ 736"/>
        <xdr:cNvCxnSpPr/>
      </xdr:nvCxnSpPr>
      <xdr:spPr>
        <a:xfrm>
          <a:off x="22072600" y="5328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5316</xdr:rowOff>
    </xdr:from>
    <xdr:to>
      <xdr:col>116</xdr:col>
      <xdr:colOff>63500</xdr:colOff>
      <xdr:row>38</xdr:row>
      <xdr:rowOff>45354</xdr:rowOff>
    </xdr:to>
    <xdr:cxnSp macro="">
      <xdr:nvCxnSpPr>
        <xdr:cNvPr id="738" name="直線コネクタ 737"/>
        <xdr:cNvCxnSpPr/>
      </xdr:nvCxnSpPr>
      <xdr:spPr>
        <a:xfrm>
          <a:off x="21323300" y="6520416"/>
          <a:ext cx="838200" cy="40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64780</xdr:rowOff>
    </xdr:from>
    <xdr:ext cx="469744" cy="259045"/>
    <xdr:sp macro="" textlink="">
      <xdr:nvSpPr>
        <xdr:cNvPr id="739" name="投資及び出資金平均値テキスト"/>
        <xdr:cNvSpPr txBox="1"/>
      </xdr:nvSpPr>
      <xdr:spPr>
        <a:xfrm>
          <a:off x="22212300" y="65798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86353</xdr:rowOff>
    </xdr:from>
    <xdr:to>
      <xdr:col>116</xdr:col>
      <xdr:colOff>114300</xdr:colOff>
      <xdr:row>39</xdr:row>
      <xdr:rowOff>16503</xdr:rowOff>
    </xdr:to>
    <xdr:sp macro="" textlink="">
      <xdr:nvSpPr>
        <xdr:cNvPr id="740" name="フローチャート: 判断 739"/>
        <xdr:cNvSpPr/>
      </xdr:nvSpPr>
      <xdr:spPr>
        <a:xfrm>
          <a:off x="22110700" y="6601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100675</xdr:rowOff>
    </xdr:from>
    <xdr:to>
      <xdr:col>111</xdr:col>
      <xdr:colOff>177800</xdr:colOff>
      <xdr:row>38</xdr:row>
      <xdr:rowOff>5316</xdr:rowOff>
    </xdr:to>
    <xdr:cxnSp macro="">
      <xdr:nvCxnSpPr>
        <xdr:cNvPr id="741" name="直線コネクタ 740"/>
        <xdr:cNvCxnSpPr/>
      </xdr:nvCxnSpPr>
      <xdr:spPr>
        <a:xfrm>
          <a:off x="20434300" y="6444325"/>
          <a:ext cx="889000" cy="76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71918</xdr:rowOff>
    </xdr:from>
    <xdr:to>
      <xdr:col>112</xdr:col>
      <xdr:colOff>38100</xdr:colOff>
      <xdr:row>39</xdr:row>
      <xdr:rowOff>2068</xdr:rowOff>
    </xdr:to>
    <xdr:sp macro="" textlink="">
      <xdr:nvSpPr>
        <xdr:cNvPr id="742" name="フローチャート: 判断 741"/>
        <xdr:cNvSpPr/>
      </xdr:nvSpPr>
      <xdr:spPr>
        <a:xfrm>
          <a:off x="21272500" y="6587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164645</xdr:rowOff>
    </xdr:from>
    <xdr:ext cx="469744" cy="259045"/>
    <xdr:sp macro="" textlink="">
      <xdr:nvSpPr>
        <xdr:cNvPr id="743" name="テキスト ボックス 742"/>
        <xdr:cNvSpPr txBox="1"/>
      </xdr:nvSpPr>
      <xdr:spPr>
        <a:xfrm>
          <a:off x="21088428" y="6679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37</xdr:row>
      <xdr:rowOff>100675</xdr:rowOff>
    </xdr:from>
    <xdr:to>
      <xdr:col>107</xdr:col>
      <xdr:colOff>50800</xdr:colOff>
      <xdr:row>37</xdr:row>
      <xdr:rowOff>127552</xdr:rowOff>
    </xdr:to>
    <xdr:cxnSp macro="">
      <xdr:nvCxnSpPr>
        <xdr:cNvPr id="744" name="直線コネクタ 743"/>
        <xdr:cNvCxnSpPr/>
      </xdr:nvCxnSpPr>
      <xdr:spPr>
        <a:xfrm flipV="1">
          <a:off x="19545300" y="6444325"/>
          <a:ext cx="889000" cy="26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93929</xdr:rowOff>
    </xdr:from>
    <xdr:to>
      <xdr:col>107</xdr:col>
      <xdr:colOff>101600</xdr:colOff>
      <xdr:row>39</xdr:row>
      <xdr:rowOff>24079</xdr:rowOff>
    </xdr:to>
    <xdr:sp macro="" textlink="">
      <xdr:nvSpPr>
        <xdr:cNvPr id="745" name="フローチャート: 判断 744"/>
        <xdr:cNvSpPr/>
      </xdr:nvSpPr>
      <xdr:spPr>
        <a:xfrm>
          <a:off x="20383500" y="6609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39</xdr:row>
      <xdr:rowOff>15206</xdr:rowOff>
    </xdr:from>
    <xdr:ext cx="469744" cy="259045"/>
    <xdr:sp macro="" textlink="">
      <xdr:nvSpPr>
        <xdr:cNvPr id="746" name="テキスト ボックス 745"/>
        <xdr:cNvSpPr txBox="1"/>
      </xdr:nvSpPr>
      <xdr:spPr>
        <a:xfrm>
          <a:off x="20199428" y="67017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37</xdr:row>
      <xdr:rowOff>127552</xdr:rowOff>
    </xdr:from>
    <xdr:to>
      <xdr:col>102</xdr:col>
      <xdr:colOff>114300</xdr:colOff>
      <xdr:row>38</xdr:row>
      <xdr:rowOff>16452</xdr:rowOff>
    </xdr:to>
    <xdr:cxnSp macro="">
      <xdr:nvCxnSpPr>
        <xdr:cNvPr id="747" name="直線コネクタ 746"/>
        <xdr:cNvCxnSpPr/>
      </xdr:nvCxnSpPr>
      <xdr:spPr>
        <a:xfrm flipV="1">
          <a:off x="18656300" y="6471202"/>
          <a:ext cx="889000" cy="60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101016</xdr:rowOff>
    </xdr:from>
    <xdr:to>
      <xdr:col>102</xdr:col>
      <xdr:colOff>165100</xdr:colOff>
      <xdr:row>39</xdr:row>
      <xdr:rowOff>31166</xdr:rowOff>
    </xdr:to>
    <xdr:sp macro="" textlink="">
      <xdr:nvSpPr>
        <xdr:cNvPr id="748" name="フローチャート: 判断 747"/>
        <xdr:cNvSpPr/>
      </xdr:nvSpPr>
      <xdr:spPr>
        <a:xfrm>
          <a:off x="19494500" y="6616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39</xdr:row>
      <xdr:rowOff>22293</xdr:rowOff>
    </xdr:from>
    <xdr:ext cx="469744" cy="259045"/>
    <xdr:sp macro="" textlink="">
      <xdr:nvSpPr>
        <xdr:cNvPr id="749" name="テキスト ボックス 748"/>
        <xdr:cNvSpPr txBox="1"/>
      </xdr:nvSpPr>
      <xdr:spPr>
        <a:xfrm>
          <a:off x="19310428" y="6708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43800</xdr:rowOff>
    </xdr:from>
    <xdr:to>
      <xdr:col>98</xdr:col>
      <xdr:colOff>38100</xdr:colOff>
      <xdr:row>38</xdr:row>
      <xdr:rowOff>145400</xdr:rowOff>
    </xdr:to>
    <xdr:sp macro="" textlink="">
      <xdr:nvSpPr>
        <xdr:cNvPr id="750" name="フローチャート: 判断 749"/>
        <xdr:cNvSpPr/>
      </xdr:nvSpPr>
      <xdr:spPr>
        <a:xfrm>
          <a:off x="18605500" y="655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38</xdr:row>
      <xdr:rowOff>136527</xdr:rowOff>
    </xdr:from>
    <xdr:ext cx="469744" cy="259045"/>
    <xdr:sp macro="" textlink="">
      <xdr:nvSpPr>
        <xdr:cNvPr id="751" name="テキスト ボックス 750"/>
        <xdr:cNvSpPr txBox="1"/>
      </xdr:nvSpPr>
      <xdr:spPr>
        <a:xfrm>
          <a:off x="18421428" y="6651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2" name="テキスト ボックス 751"/>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3" name="テキスト ボックス 752"/>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4" name="テキスト ボックス 753"/>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5" name="テキスト ボックス 754"/>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6" name="テキスト ボックス 755"/>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166004</xdr:rowOff>
    </xdr:from>
    <xdr:to>
      <xdr:col>116</xdr:col>
      <xdr:colOff>114300</xdr:colOff>
      <xdr:row>38</xdr:row>
      <xdr:rowOff>96154</xdr:rowOff>
    </xdr:to>
    <xdr:sp macro="" textlink="">
      <xdr:nvSpPr>
        <xdr:cNvPr id="757" name="楕円 756"/>
        <xdr:cNvSpPr/>
      </xdr:nvSpPr>
      <xdr:spPr>
        <a:xfrm>
          <a:off x="22110700" y="6509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17430</xdr:rowOff>
    </xdr:from>
    <xdr:ext cx="469744" cy="259045"/>
    <xdr:sp macro="" textlink="">
      <xdr:nvSpPr>
        <xdr:cNvPr id="758" name="投資及び出資金該当値テキスト"/>
        <xdr:cNvSpPr txBox="1"/>
      </xdr:nvSpPr>
      <xdr:spPr>
        <a:xfrm>
          <a:off x="22212300" y="63610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125966</xdr:rowOff>
    </xdr:from>
    <xdr:to>
      <xdr:col>112</xdr:col>
      <xdr:colOff>38100</xdr:colOff>
      <xdr:row>38</xdr:row>
      <xdr:rowOff>56116</xdr:rowOff>
    </xdr:to>
    <xdr:sp macro="" textlink="">
      <xdr:nvSpPr>
        <xdr:cNvPr id="759" name="楕円 758"/>
        <xdr:cNvSpPr/>
      </xdr:nvSpPr>
      <xdr:spPr>
        <a:xfrm>
          <a:off x="21272500" y="6469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72643</xdr:rowOff>
    </xdr:from>
    <xdr:ext cx="469744" cy="259045"/>
    <xdr:sp macro="" textlink="">
      <xdr:nvSpPr>
        <xdr:cNvPr id="760" name="テキスト ボックス 759"/>
        <xdr:cNvSpPr txBox="1"/>
      </xdr:nvSpPr>
      <xdr:spPr>
        <a:xfrm>
          <a:off x="21088428" y="6244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49875</xdr:rowOff>
    </xdr:from>
    <xdr:to>
      <xdr:col>107</xdr:col>
      <xdr:colOff>101600</xdr:colOff>
      <xdr:row>37</xdr:row>
      <xdr:rowOff>151475</xdr:rowOff>
    </xdr:to>
    <xdr:sp macro="" textlink="">
      <xdr:nvSpPr>
        <xdr:cNvPr id="761" name="楕円 760"/>
        <xdr:cNvSpPr/>
      </xdr:nvSpPr>
      <xdr:spPr>
        <a:xfrm>
          <a:off x="20383500" y="6393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35</xdr:row>
      <xdr:rowOff>168002</xdr:rowOff>
    </xdr:from>
    <xdr:ext cx="534377" cy="259045"/>
    <xdr:sp macro="" textlink="">
      <xdr:nvSpPr>
        <xdr:cNvPr id="762" name="テキスト ボックス 761"/>
        <xdr:cNvSpPr txBox="1"/>
      </xdr:nvSpPr>
      <xdr:spPr>
        <a:xfrm>
          <a:off x="20167111" y="6168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76752</xdr:rowOff>
    </xdr:from>
    <xdr:to>
      <xdr:col>102</xdr:col>
      <xdr:colOff>165100</xdr:colOff>
      <xdr:row>38</xdr:row>
      <xdr:rowOff>6902</xdr:rowOff>
    </xdr:to>
    <xdr:sp macro="" textlink="">
      <xdr:nvSpPr>
        <xdr:cNvPr id="763" name="楕円 762"/>
        <xdr:cNvSpPr/>
      </xdr:nvSpPr>
      <xdr:spPr>
        <a:xfrm>
          <a:off x="19494500" y="6420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23429</xdr:rowOff>
    </xdr:from>
    <xdr:ext cx="469744" cy="259045"/>
    <xdr:sp macro="" textlink="">
      <xdr:nvSpPr>
        <xdr:cNvPr id="764" name="テキスト ボックス 763"/>
        <xdr:cNvSpPr txBox="1"/>
      </xdr:nvSpPr>
      <xdr:spPr>
        <a:xfrm>
          <a:off x="19310428" y="61956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137102</xdr:rowOff>
    </xdr:from>
    <xdr:to>
      <xdr:col>98</xdr:col>
      <xdr:colOff>38100</xdr:colOff>
      <xdr:row>38</xdr:row>
      <xdr:rowOff>67252</xdr:rowOff>
    </xdr:to>
    <xdr:sp macro="" textlink="">
      <xdr:nvSpPr>
        <xdr:cNvPr id="765" name="楕円 764"/>
        <xdr:cNvSpPr/>
      </xdr:nvSpPr>
      <xdr:spPr>
        <a:xfrm>
          <a:off x="18605500" y="6480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83779</xdr:rowOff>
    </xdr:from>
    <xdr:ext cx="469744" cy="259045"/>
    <xdr:sp macro="" textlink="">
      <xdr:nvSpPr>
        <xdr:cNvPr id="766" name="テキスト ボックス 765"/>
        <xdr:cNvSpPr txBox="1"/>
      </xdr:nvSpPr>
      <xdr:spPr>
        <a:xfrm>
          <a:off x="18421428" y="62559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7" name="正方形/長方形 76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8" name="正方形/長方形 767"/>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9" name="正方形/長方形 768"/>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0" name="正方形/長方形 769"/>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1" name="正方形/長方形 770"/>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2" name="正方形/長方形 771"/>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3" name="正方形/長方形 772"/>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4" name="正方形/長方形 773"/>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5" name="テキスト ボックス 774"/>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6" name="直線コネクタ 775"/>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7" name="直線コネクタ 776"/>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78" name="テキスト ボックス 777"/>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79" name="直線コネクタ 778"/>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0" name="テキスト ボックス 779"/>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1" name="直線コネクタ 780"/>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53</xdr:row>
      <xdr:rowOff>168927</xdr:rowOff>
    </xdr:from>
    <xdr:ext cx="595419" cy="259045"/>
    <xdr:sp macro="" textlink="">
      <xdr:nvSpPr>
        <xdr:cNvPr id="782" name="テキスト ボックス 781"/>
        <xdr:cNvSpPr txBox="1"/>
      </xdr:nvSpPr>
      <xdr:spPr>
        <a:xfrm>
          <a:off x="17692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3" name="直線コネクタ 782"/>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51</xdr:row>
      <xdr:rowOff>130827</xdr:rowOff>
    </xdr:from>
    <xdr:ext cx="595419" cy="259045"/>
    <xdr:sp macro="" textlink="">
      <xdr:nvSpPr>
        <xdr:cNvPr id="784" name="テキスト ボックス 783"/>
        <xdr:cNvSpPr txBox="1"/>
      </xdr:nvSpPr>
      <xdr:spPr>
        <a:xfrm>
          <a:off x="17692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5" name="直線コネクタ 784"/>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92727</xdr:rowOff>
    </xdr:from>
    <xdr:ext cx="595419" cy="259045"/>
    <xdr:sp macro="" textlink="">
      <xdr:nvSpPr>
        <xdr:cNvPr id="786" name="テキスト ボックス 785"/>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8" name="テキスト ボックス 787"/>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99078</xdr:rowOff>
    </xdr:from>
    <xdr:to>
      <xdr:col>116</xdr:col>
      <xdr:colOff>62864</xdr:colOff>
      <xdr:row>59</xdr:row>
      <xdr:rowOff>44450</xdr:rowOff>
    </xdr:to>
    <xdr:cxnSp macro="">
      <xdr:nvCxnSpPr>
        <xdr:cNvPr id="790" name="直線コネクタ 789"/>
        <xdr:cNvCxnSpPr/>
      </xdr:nvCxnSpPr>
      <xdr:spPr>
        <a:xfrm flipV="1">
          <a:off x="22159595" y="8671578"/>
          <a:ext cx="1269" cy="14884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1"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2" name="直線コネクタ 791"/>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45755</xdr:rowOff>
    </xdr:from>
    <xdr:ext cx="599010" cy="259045"/>
    <xdr:sp macro="" textlink="">
      <xdr:nvSpPr>
        <xdr:cNvPr id="793" name="貸付金最大値テキスト"/>
        <xdr:cNvSpPr txBox="1"/>
      </xdr:nvSpPr>
      <xdr:spPr>
        <a:xfrm>
          <a:off x="22212300" y="8446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195,331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99078</xdr:rowOff>
    </xdr:from>
    <xdr:to>
      <xdr:col>116</xdr:col>
      <xdr:colOff>152400</xdr:colOff>
      <xdr:row>50</xdr:row>
      <xdr:rowOff>99078</xdr:rowOff>
    </xdr:to>
    <xdr:cxnSp macro="">
      <xdr:nvCxnSpPr>
        <xdr:cNvPr id="794" name="直線コネクタ 793"/>
        <xdr:cNvCxnSpPr/>
      </xdr:nvCxnSpPr>
      <xdr:spPr>
        <a:xfrm>
          <a:off x="22072600" y="8671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26764</xdr:rowOff>
    </xdr:from>
    <xdr:to>
      <xdr:col>116</xdr:col>
      <xdr:colOff>63500</xdr:colOff>
      <xdr:row>59</xdr:row>
      <xdr:rowOff>27709</xdr:rowOff>
    </xdr:to>
    <xdr:cxnSp macro="">
      <xdr:nvCxnSpPr>
        <xdr:cNvPr id="795" name="直線コネクタ 794"/>
        <xdr:cNvCxnSpPr/>
      </xdr:nvCxnSpPr>
      <xdr:spPr>
        <a:xfrm flipV="1">
          <a:off x="21323300" y="10142314"/>
          <a:ext cx="838200" cy="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129181</xdr:rowOff>
    </xdr:from>
    <xdr:ext cx="469744" cy="259045"/>
    <xdr:sp macro="" textlink="">
      <xdr:nvSpPr>
        <xdr:cNvPr id="796" name="貸付金平均値テキスト"/>
        <xdr:cNvSpPr txBox="1"/>
      </xdr:nvSpPr>
      <xdr:spPr>
        <a:xfrm>
          <a:off x="22212300" y="99018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106304</xdr:rowOff>
    </xdr:from>
    <xdr:to>
      <xdr:col>116</xdr:col>
      <xdr:colOff>114300</xdr:colOff>
      <xdr:row>59</xdr:row>
      <xdr:rowOff>36454</xdr:rowOff>
    </xdr:to>
    <xdr:sp macro="" textlink="">
      <xdr:nvSpPr>
        <xdr:cNvPr id="797" name="フローチャート: 判断 796"/>
        <xdr:cNvSpPr/>
      </xdr:nvSpPr>
      <xdr:spPr>
        <a:xfrm>
          <a:off x="22110700" y="1005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15136</xdr:rowOff>
    </xdr:from>
    <xdr:to>
      <xdr:col>111</xdr:col>
      <xdr:colOff>177800</xdr:colOff>
      <xdr:row>59</xdr:row>
      <xdr:rowOff>27709</xdr:rowOff>
    </xdr:to>
    <xdr:cxnSp macro="">
      <xdr:nvCxnSpPr>
        <xdr:cNvPr id="798" name="直線コネクタ 797"/>
        <xdr:cNvCxnSpPr/>
      </xdr:nvCxnSpPr>
      <xdr:spPr>
        <a:xfrm>
          <a:off x="20434300" y="10130686"/>
          <a:ext cx="889000" cy="12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119190</xdr:rowOff>
    </xdr:from>
    <xdr:to>
      <xdr:col>112</xdr:col>
      <xdr:colOff>38100</xdr:colOff>
      <xdr:row>59</xdr:row>
      <xdr:rowOff>49340</xdr:rowOff>
    </xdr:to>
    <xdr:sp macro="" textlink="">
      <xdr:nvSpPr>
        <xdr:cNvPr id="799" name="フローチャート: 判断 798"/>
        <xdr:cNvSpPr/>
      </xdr:nvSpPr>
      <xdr:spPr>
        <a:xfrm>
          <a:off x="21272500" y="1006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65867</xdr:rowOff>
    </xdr:from>
    <xdr:ext cx="469744" cy="259045"/>
    <xdr:sp macro="" textlink="">
      <xdr:nvSpPr>
        <xdr:cNvPr id="800" name="テキスト ボックス 799"/>
        <xdr:cNvSpPr txBox="1"/>
      </xdr:nvSpPr>
      <xdr:spPr>
        <a:xfrm>
          <a:off x="21088428" y="9838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15136</xdr:rowOff>
    </xdr:from>
    <xdr:to>
      <xdr:col>107</xdr:col>
      <xdr:colOff>50800</xdr:colOff>
      <xdr:row>59</xdr:row>
      <xdr:rowOff>24668</xdr:rowOff>
    </xdr:to>
    <xdr:cxnSp macro="">
      <xdr:nvCxnSpPr>
        <xdr:cNvPr id="801" name="直線コネクタ 800"/>
        <xdr:cNvCxnSpPr/>
      </xdr:nvCxnSpPr>
      <xdr:spPr>
        <a:xfrm flipV="1">
          <a:off x="19545300" y="10130686"/>
          <a:ext cx="889000" cy="9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119997</xdr:rowOff>
    </xdr:from>
    <xdr:to>
      <xdr:col>107</xdr:col>
      <xdr:colOff>101600</xdr:colOff>
      <xdr:row>59</xdr:row>
      <xdr:rowOff>50147</xdr:rowOff>
    </xdr:to>
    <xdr:sp macro="" textlink="">
      <xdr:nvSpPr>
        <xdr:cNvPr id="802" name="フローチャート: 判断 801"/>
        <xdr:cNvSpPr/>
      </xdr:nvSpPr>
      <xdr:spPr>
        <a:xfrm>
          <a:off x="20383500" y="10064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66674</xdr:rowOff>
    </xdr:from>
    <xdr:ext cx="469744" cy="259045"/>
    <xdr:sp macro="" textlink="">
      <xdr:nvSpPr>
        <xdr:cNvPr id="803" name="テキスト ボックス 802"/>
        <xdr:cNvSpPr txBox="1"/>
      </xdr:nvSpPr>
      <xdr:spPr>
        <a:xfrm>
          <a:off x="20199428" y="9839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24668</xdr:rowOff>
    </xdr:from>
    <xdr:to>
      <xdr:col>102</xdr:col>
      <xdr:colOff>114300</xdr:colOff>
      <xdr:row>59</xdr:row>
      <xdr:rowOff>27160</xdr:rowOff>
    </xdr:to>
    <xdr:cxnSp macro="">
      <xdr:nvCxnSpPr>
        <xdr:cNvPr id="804" name="直線コネクタ 803"/>
        <xdr:cNvCxnSpPr/>
      </xdr:nvCxnSpPr>
      <xdr:spPr>
        <a:xfrm flipV="1">
          <a:off x="18656300" y="10140218"/>
          <a:ext cx="889000" cy="2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122344</xdr:rowOff>
    </xdr:from>
    <xdr:to>
      <xdr:col>102</xdr:col>
      <xdr:colOff>165100</xdr:colOff>
      <xdr:row>59</xdr:row>
      <xdr:rowOff>52494</xdr:rowOff>
    </xdr:to>
    <xdr:sp macro="" textlink="">
      <xdr:nvSpPr>
        <xdr:cNvPr id="805" name="フローチャート: 判断 804"/>
        <xdr:cNvSpPr/>
      </xdr:nvSpPr>
      <xdr:spPr>
        <a:xfrm>
          <a:off x="19494500" y="10066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69021</xdr:rowOff>
    </xdr:from>
    <xdr:ext cx="469744" cy="259045"/>
    <xdr:sp macro="" textlink="">
      <xdr:nvSpPr>
        <xdr:cNvPr id="806" name="テキスト ボックス 805"/>
        <xdr:cNvSpPr txBox="1"/>
      </xdr:nvSpPr>
      <xdr:spPr>
        <a:xfrm>
          <a:off x="19310428" y="9841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128928</xdr:rowOff>
    </xdr:from>
    <xdr:to>
      <xdr:col>98</xdr:col>
      <xdr:colOff>38100</xdr:colOff>
      <xdr:row>59</xdr:row>
      <xdr:rowOff>59078</xdr:rowOff>
    </xdr:to>
    <xdr:sp macro="" textlink="">
      <xdr:nvSpPr>
        <xdr:cNvPr id="807" name="フローチャート: 判断 806"/>
        <xdr:cNvSpPr/>
      </xdr:nvSpPr>
      <xdr:spPr>
        <a:xfrm>
          <a:off x="18605500" y="10073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75605</xdr:rowOff>
    </xdr:from>
    <xdr:ext cx="469744" cy="259045"/>
    <xdr:sp macro="" textlink="">
      <xdr:nvSpPr>
        <xdr:cNvPr id="808" name="テキスト ボックス 807"/>
        <xdr:cNvSpPr txBox="1"/>
      </xdr:nvSpPr>
      <xdr:spPr>
        <a:xfrm>
          <a:off x="18421428" y="9848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147414</xdr:rowOff>
    </xdr:from>
    <xdr:to>
      <xdr:col>116</xdr:col>
      <xdr:colOff>114300</xdr:colOff>
      <xdr:row>59</xdr:row>
      <xdr:rowOff>77564</xdr:rowOff>
    </xdr:to>
    <xdr:sp macro="" textlink="">
      <xdr:nvSpPr>
        <xdr:cNvPr id="814" name="楕円 813"/>
        <xdr:cNvSpPr/>
      </xdr:nvSpPr>
      <xdr:spPr>
        <a:xfrm>
          <a:off x="22110700" y="10091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84731</xdr:rowOff>
    </xdr:from>
    <xdr:ext cx="469744" cy="259045"/>
    <xdr:sp macro="" textlink="">
      <xdr:nvSpPr>
        <xdr:cNvPr id="815" name="貸付金該当値テキスト"/>
        <xdr:cNvSpPr txBox="1"/>
      </xdr:nvSpPr>
      <xdr:spPr>
        <a:xfrm>
          <a:off x="22212300" y="10028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148359</xdr:rowOff>
    </xdr:from>
    <xdr:to>
      <xdr:col>112</xdr:col>
      <xdr:colOff>38100</xdr:colOff>
      <xdr:row>59</xdr:row>
      <xdr:rowOff>78509</xdr:rowOff>
    </xdr:to>
    <xdr:sp macro="" textlink="">
      <xdr:nvSpPr>
        <xdr:cNvPr id="816" name="楕円 815"/>
        <xdr:cNvSpPr/>
      </xdr:nvSpPr>
      <xdr:spPr>
        <a:xfrm>
          <a:off x="21272500" y="10092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69636</xdr:rowOff>
    </xdr:from>
    <xdr:ext cx="469744" cy="259045"/>
    <xdr:sp macro="" textlink="">
      <xdr:nvSpPr>
        <xdr:cNvPr id="817" name="テキスト ボックス 816"/>
        <xdr:cNvSpPr txBox="1"/>
      </xdr:nvSpPr>
      <xdr:spPr>
        <a:xfrm>
          <a:off x="21088428" y="101851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135786</xdr:rowOff>
    </xdr:from>
    <xdr:to>
      <xdr:col>107</xdr:col>
      <xdr:colOff>101600</xdr:colOff>
      <xdr:row>59</xdr:row>
      <xdr:rowOff>65936</xdr:rowOff>
    </xdr:to>
    <xdr:sp macro="" textlink="">
      <xdr:nvSpPr>
        <xdr:cNvPr id="818" name="楕円 817"/>
        <xdr:cNvSpPr/>
      </xdr:nvSpPr>
      <xdr:spPr>
        <a:xfrm>
          <a:off x="20383500" y="10079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57063</xdr:rowOff>
    </xdr:from>
    <xdr:ext cx="469744" cy="259045"/>
    <xdr:sp macro="" textlink="">
      <xdr:nvSpPr>
        <xdr:cNvPr id="819" name="テキスト ボックス 818"/>
        <xdr:cNvSpPr txBox="1"/>
      </xdr:nvSpPr>
      <xdr:spPr>
        <a:xfrm>
          <a:off x="20199428" y="10172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145318</xdr:rowOff>
    </xdr:from>
    <xdr:to>
      <xdr:col>102</xdr:col>
      <xdr:colOff>165100</xdr:colOff>
      <xdr:row>59</xdr:row>
      <xdr:rowOff>75468</xdr:rowOff>
    </xdr:to>
    <xdr:sp macro="" textlink="">
      <xdr:nvSpPr>
        <xdr:cNvPr id="820" name="楕円 819"/>
        <xdr:cNvSpPr/>
      </xdr:nvSpPr>
      <xdr:spPr>
        <a:xfrm>
          <a:off x="19494500" y="10089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66595</xdr:rowOff>
    </xdr:from>
    <xdr:ext cx="469744" cy="259045"/>
    <xdr:sp macro="" textlink="">
      <xdr:nvSpPr>
        <xdr:cNvPr id="821" name="テキスト ボックス 820"/>
        <xdr:cNvSpPr txBox="1"/>
      </xdr:nvSpPr>
      <xdr:spPr>
        <a:xfrm>
          <a:off x="19310428" y="10182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147810</xdr:rowOff>
    </xdr:from>
    <xdr:to>
      <xdr:col>98</xdr:col>
      <xdr:colOff>38100</xdr:colOff>
      <xdr:row>59</xdr:row>
      <xdr:rowOff>77960</xdr:rowOff>
    </xdr:to>
    <xdr:sp macro="" textlink="">
      <xdr:nvSpPr>
        <xdr:cNvPr id="822" name="楕円 821"/>
        <xdr:cNvSpPr/>
      </xdr:nvSpPr>
      <xdr:spPr>
        <a:xfrm>
          <a:off x="18605500" y="10091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69087</xdr:rowOff>
    </xdr:from>
    <xdr:ext cx="469744" cy="259045"/>
    <xdr:sp macro="" textlink="">
      <xdr:nvSpPr>
        <xdr:cNvPr id="823" name="テキスト ボックス 822"/>
        <xdr:cNvSpPr txBox="1"/>
      </xdr:nvSpPr>
      <xdr:spPr>
        <a:xfrm>
          <a:off x="18421428" y="10184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4" name="正方形/長方形 823"/>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5" name="正方形/長方形 824"/>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6" name="正方形/長方形 825"/>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7" name="正方形/長方形 826"/>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8" name="正方形/長方形 827"/>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9" name="正方形/長方形 828"/>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0" name="正方形/長方形 829"/>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1" name="正方形/長方形 830"/>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2" name="テキスト ボックス 831"/>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3" name="直線コネクタ 832"/>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4" name="テキスト ボックス 833"/>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5" name="直線コネクタ 834"/>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6" name="テキスト ボックス 835"/>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7" name="直線コネクタ 836"/>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38" name="テキスト ボックス 837"/>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9" name="直線コネクタ 838"/>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0" name="テキスト ボックス 839"/>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1" name="直線コネクタ 840"/>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2" name="テキスト ボックス 841"/>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3" name="直線コネクタ 842"/>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44" name="テキスト ボックス 843"/>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5" name="直線コネクタ 844"/>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6" name="テキスト ボックス 845"/>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7"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145606</xdr:rowOff>
    </xdr:from>
    <xdr:to>
      <xdr:col>116</xdr:col>
      <xdr:colOff>62864</xdr:colOff>
      <xdr:row>77</xdr:row>
      <xdr:rowOff>158311</xdr:rowOff>
    </xdr:to>
    <xdr:cxnSp macro="">
      <xdr:nvCxnSpPr>
        <xdr:cNvPr id="848" name="直線コネクタ 847"/>
        <xdr:cNvCxnSpPr/>
      </xdr:nvCxnSpPr>
      <xdr:spPr>
        <a:xfrm flipV="1">
          <a:off x="22159595" y="12147106"/>
          <a:ext cx="1269" cy="12128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162138</xdr:rowOff>
    </xdr:from>
    <xdr:ext cx="534377" cy="259045"/>
    <xdr:sp macro="" textlink="">
      <xdr:nvSpPr>
        <xdr:cNvPr id="849" name="繰出金最小値テキスト"/>
        <xdr:cNvSpPr txBox="1"/>
      </xdr:nvSpPr>
      <xdr:spPr>
        <a:xfrm>
          <a:off x="22212300" y="13363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158311</xdr:rowOff>
    </xdr:from>
    <xdr:to>
      <xdr:col>116</xdr:col>
      <xdr:colOff>152400</xdr:colOff>
      <xdr:row>77</xdr:row>
      <xdr:rowOff>158311</xdr:rowOff>
    </xdr:to>
    <xdr:cxnSp macro="">
      <xdr:nvCxnSpPr>
        <xdr:cNvPr id="850" name="直線コネクタ 849"/>
        <xdr:cNvCxnSpPr/>
      </xdr:nvCxnSpPr>
      <xdr:spPr>
        <a:xfrm>
          <a:off x="22072600" y="133599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92283</xdr:rowOff>
    </xdr:from>
    <xdr:ext cx="534377" cy="259045"/>
    <xdr:sp macro="" textlink="">
      <xdr:nvSpPr>
        <xdr:cNvPr id="851" name="繰出金最大値テキスト"/>
        <xdr:cNvSpPr txBox="1"/>
      </xdr:nvSpPr>
      <xdr:spPr>
        <a:xfrm>
          <a:off x="22212300" y="11922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95,690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145606</xdr:rowOff>
    </xdr:from>
    <xdr:to>
      <xdr:col>116</xdr:col>
      <xdr:colOff>152400</xdr:colOff>
      <xdr:row>70</xdr:row>
      <xdr:rowOff>145606</xdr:rowOff>
    </xdr:to>
    <xdr:cxnSp macro="">
      <xdr:nvCxnSpPr>
        <xdr:cNvPr id="852" name="直線コネクタ 851"/>
        <xdr:cNvCxnSpPr/>
      </xdr:nvCxnSpPr>
      <xdr:spPr>
        <a:xfrm>
          <a:off x="22072600" y="12147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113640</xdr:rowOff>
    </xdr:from>
    <xdr:to>
      <xdr:col>116</xdr:col>
      <xdr:colOff>63500</xdr:colOff>
      <xdr:row>76</xdr:row>
      <xdr:rowOff>161970</xdr:rowOff>
    </xdr:to>
    <xdr:cxnSp macro="">
      <xdr:nvCxnSpPr>
        <xdr:cNvPr id="853" name="直線コネクタ 852"/>
        <xdr:cNvCxnSpPr/>
      </xdr:nvCxnSpPr>
      <xdr:spPr>
        <a:xfrm flipV="1">
          <a:off x="21323300" y="13143840"/>
          <a:ext cx="838200" cy="48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2601</xdr:rowOff>
    </xdr:from>
    <xdr:ext cx="534377" cy="259045"/>
    <xdr:sp macro="" textlink="">
      <xdr:nvSpPr>
        <xdr:cNvPr id="854" name="繰出金平均値テキスト"/>
        <xdr:cNvSpPr txBox="1"/>
      </xdr:nvSpPr>
      <xdr:spPr>
        <a:xfrm>
          <a:off x="22212300" y="126899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151174</xdr:rowOff>
    </xdr:from>
    <xdr:to>
      <xdr:col>116</xdr:col>
      <xdr:colOff>114300</xdr:colOff>
      <xdr:row>75</xdr:row>
      <xdr:rowOff>81324</xdr:rowOff>
    </xdr:to>
    <xdr:sp macro="" textlink="">
      <xdr:nvSpPr>
        <xdr:cNvPr id="855" name="フローチャート: 判断 854"/>
        <xdr:cNvSpPr/>
      </xdr:nvSpPr>
      <xdr:spPr>
        <a:xfrm>
          <a:off x="22110700" y="12838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161970</xdr:rowOff>
    </xdr:from>
    <xdr:to>
      <xdr:col>111</xdr:col>
      <xdr:colOff>177800</xdr:colOff>
      <xdr:row>77</xdr:row>
      <xdr:rowOff>32372</xdr:rowOff>
    </xdr:to>
    <xdr:cxnSp macro="">
      <xdr:nvCxnSpPr>
        <xdr:cNvPr id="856" name="直線コネクタ 855"/>
        <xdr:cNvCxnSpPr/>
      </xdr:nvCxnSpPr>
      <xdr:spPr>
        <a:xfrm flipV="1">
          <a:off x="20434300" y="13192170"/>
          <a:ext cx="889000" cy="41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136639</xdr:rowOff>
    </xdr:from>
    <xdr:to>
      <xdr:col>112</xdr:col>
      <xdr:colOff>38100</xdr:colOff>
      <xdr:row>75</xdr:row>
      <xdr:rowOff>66789</xdr:rowOff>
    </xdr:to>
    <xdr:sp macro="" textlink="">
      <xdr:nvSpPr>
        <xdr:cNvPr id="857" name="フローチャート: 判断 856"/>
        <xdr:cNvSpPr/>
      </xdr:nvSpPr>
      <xdr:spPr>
        <a:xfrm>
          <a:off x="21272500" y="12823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83316</xdr:rowOff>
    </xdr:from>
    <xdr:ext cx="534377" cy="259045"/>
    <xdr:sp macro="" textlink="">
      <xdr:nvSpPr>
        <xdr:cNvPr id="858" name="テキスト ボックス 857"/>
        <xdr:cNvSpPr txBox="1"/>
      </xdr:nvSpPr>
      <xdr:spPr>
        <a:xfrm>
          <a:off x="21056111" y="12599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77</xdr:row>
      <xdr:rowOff>32372</xdr:rowOff>
    </xdr:from>
    <xdr:to>
      <xdr:col>107</xdr:col>
      <xdr:colOff>50800</xdr:colOff>
      <xdr:row>77</xdr:row>
      <xdr:rowOff>51822</xdr:rowOff>
    </xdr:to>
    <xdr:cxnSp macro="">
      <xdr:nvCxnSpPr>
        <xdr:cNvPr id="859" name="直線コネクタ 858"/>
        <xdr:cNvCxnSpPr/>
      </xdr:nvCxnSpPr>
      <xdr:spPr>
        <a:xfrm flipV="1">
          <a:off x="19545300" y="13234022"/>
          <a:ext cx="889000" cy="19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170149</xdr:rowOff>
    </xdr:from>
    <xdr:to>
      <xdr:col>107</xdr:col>
      <xdr:colOff>101600</xdr:colOff>
      <xdr:row>75</xdr:row>
      <xdr:rowOff>100299</xdr:rowOff>
    </xdr:to>
    <xdr:sp macro="" textlink="">
      <xdr:nvSpPr>
        <xdr:cNvPr id="860" name="フローチャート: 判断 859"/>
        <xdr:cNvSpPr/>
      </xdr:nvSpPr>
      <xdr:spPr>
        <a:xfrm>
          <a:off x="20383500" y="12857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116826</xdr:rowOff>
    </xdr:from>
    <xdr:ext cx="534377" cy="259045"/>
    <xdr:sp macro="" textlink="">
      <xdr:nvSpPr>
        <xdr:cNvPr id="861" name="テキスト ボックス 860"/>
        <xdr:cNvSpPr txBox="1"/>
      </xdr:nvSpPr>
      <xdr:spPr>
        <a:xfrm>
          <a:off x="20167111" y="12632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77</xdr:row>
      <xdr:rowOff>51822</xdr:rowOff>
    </xdr:from>
    <xdr:to>
      <xdr:col>102</xdr:col>
      <xdr:colOff>114300</xdr:colOff>
      <xdr:row>77</xdr:row>
      <xdr:rowOff>54203</xdr:rowOff>
    </xdr:to>
    <xdr:cxnSp macro="">
      <xdr:nvCxnSpPr>
        <xdr:cNvPr id="862" name="直線コネクタ 861"/>
        <xdr:cNvCxnSpPr/>
      </xdr:nvCxnSpPr>
      <xdr:spPr>
        <a:xfrm flipV="1">
          <a:off x="18656300" y="13253472"/>
          <a:ext cx="889000" cy="2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8719</xdr:rowOff>
    </xdr:from>
    <xdr:to>
      <xdr:col>102</xdr:col>
      <xdr:colOff>165100</xdr:colOff>
      <xdr:row>75</xdr:row>
      <xdr:rowOff>110319</xdr:rowOff>
    </xdr:to>
    <xdr:sp macro="" textlink="">
      <xdr:nvSpPr>
        <xdr:cNvPr id="863" name="フローチャート: 判断 862"/>
        <xdr:cNvSpPr/>
      </xdr:nvSpPr>
      <xdr:spPr>
        <a:xfrm>
          <a:off x="19494500" y="12867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126846</xdr:rowOff>
    </xdr:from>
    <xdr:ext cx="534377" cy="259045"/>
    <xdr:sp macro="" textlink="">
      <xdr:nvSpPr>
        <xdr:cNvPr id="864" name="テキスト ボックス 863"/>
        <xdr:cNvSpPr txBox="1"/>
      </xdr:nvSpPr>
      <xdr:spPr>
        <a:xfrm>
          <a:off x="19278111" y="12642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125914</xdr:rowOff>
    </xdr:from>
    <xdr:to>
      <xdr:col>98</xdr:col>
      <xdr:colOff>38100</xdr:colOff>
      <xdr:row>76</xdr:row>
      <xdr:rowOff>56065</xdr:rowOff>
    </xdr:to>
    <xdr:sp macro="" textlink="">
      <xdr:nvSpPr>
        <xdr:cNvPr id="865" name="フローチャート: 判断 864"/>
        <xdr:cNvSpPr/>
      </xdr:nvSpPr>
      <xdr:spPr>
        <a:xfrm>
          <a:off x="18605500" y="1298466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72591</xdr:rowOff>
    </xdr:from>
    <xdr:ext cx="534377" cy="259045"/>
    <xdr:sp macro="" textlink="">
      <xdr:nvSpPr>
        <xdr:cNvPr id="866" name="テキスト ボックス 865"/>
        <xdr:cNvSpPr txBox="1"/>
      </xdr:nvSpPr>
      <xdr:spPr>
        <a:xfrm>
          <a:off x="18389111" y="12759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7" name="テキスト ボックス 866"/>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8" name="テキスト ボックス 867"/>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9" name="テキスト ボックス 868"/>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0" name="テキスト ボックス 869"/>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1" name="テキスト ボックス 870"/>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62840</xdr:rowOff>
    </xdr:from>
    <xdr:to>
      <xdr:col>116</xdr:col>
      <xdr:colOff>114300</xdr:colOff>
      <xdr:row>76</xdr:row>
      <xdr:rowOff>164440</xdr:rowOff>
    </xdr:to>
    <xdr:sp macro="" textlink="">
      <xdr:nvSpPr>
        <xdr:cNvPr id="872" name="楕円 871"/>
        <xdr:cNvSpPr/>
      </xdr:nvSpPr>
      <xdr:spPr>
        <a:xfrm>
          <a:off x="22110700" y="1309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41267</xdr:rowOff>
    </xdr:from>
    <xdr:ext cx="534377" cy="259045"/>
    <xdr:sp macro="" textlink="">
      <xdr:nvSpPr>
        <xdr:cNvPr id="873" name="繰出金該当値テキスト"/>
        <xdr:cNvSpPr txBox="1"/>
      </xdr:nvSpPr>
      <xdr:spPr>
        <a:xfrm>
          <a:off x="22212300" y="13071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111170</xdr:rowOff>
    </xdr:from>
    <xdr:to>
      <xdr:col>112</xdr:col>
      <xdr:colOff>38100</xdr:colOff>
      <xdr:row>77</xdr:row>
      <xdr:rowOff>41320</xdr:rowOff>
    </xdr:to>
    <xdr:sp macro="" textlink="">
      <xdr:nvSpPr>
        <xdr:cNvPr id="874" name="楕円 873"/>
        <xdr:cNvSpPr/>
      </xdr:nvSpPr>
      <xdr:spPr>
        <a:xfrm>
          <a:off x="21272500" y="1314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32447</xdr:rowOff>
    </xdr:from>
    <xdr:ext cx="534377" cy="259045"/>
    <xdr:sp macro="" textlink="">
      <xdr:nvSpPr>
        <xdr:cNvPr id="875" name="テキスト ボックス 874"/>
        <xdr:cNvSpPr txBox="1"/>
      </xdr:nvSpPr>
      <xdr:spPr>
        <a:xfrm>
          <a:off x="21056111" y="13234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153022</xdr:rowOff>
    </xdr:from>
    <xdr:to>
      <xdr:col>107</xdr:col>
      <xdr:colOff>101600</xdr:colOff>
      <xdr:row>77</xdr:row>
      <xdr:rowOff>83172</xdr:rowOff>
    </xdr:to>
    <xdr:sp macro="" textlink="">
      <xdr:nvSpPr>
        <xdr:cNvPr id="876" name="楕円 875"/>
        <xdr:cNvSpPr/>
      </xdr:nvSpPr>
      <xdr:spPr>
        <a:xfrm>
          <a:off x="20383500" y="13183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74299</xdr:rowOff>
    </xdr:from>
    <xdr:ext cx="534377" cy="259045"/>
    <xdr:sp macro="" textlink="">
      <xdr:nvSpPr>
        <xdr:cNvPr id="877" name="テキスト ボックス 876"/>
        <xdr:cNvSpPr txBox="1"/>
      </xdr:nvSpPr>
      <xdr:spPr>
        <a:xfrm>
          <a:off x="20167111" y="13275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77</xdr:row>
      <xdr:rowOff>1022</xdr:rowOff>
    </xdr:from>
    <xdr:to>
      <xdr:col>102</xdr:col>
      <xdr:colOff>165100</xdr:colOff>
      <xdr:row>77</xdr:row>
      <xdr:rowOff>102622</xdr:rowOff>
    </xdr:to>
    <xdr:sp macro="" textlink="">
      <xdr:nvSpPr>
        <xdr:cNvPr id="878" name="楕円 877"/>
        <xdr:cNvSpPr/>
      </xdr:nvSpPr>
      <xdr:spPr>
        <a:xfrm>
          <a:off x="19494500" y="13202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77</xdr:row>
      <xdr:rowOff>93749</xdr:rowOff>
    </xdr:from>
    <xdr:ext cx="534377" cy="259045"/>
    <xdr:sp macro="" textlink="">
      <xdr:nvSpPr>
        <xdr:cNvPr id="879" name="テキスト ボックス 878"/>
        <xdr:cNvSpPr txBox="1"/>
      </xdr:nvSpPr>
      <xdr:spPr>
        <a:xfrm>
          <a:off x="19278111" y="13295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77</xdr:row>
      <xdr:rowOff>3403</xdr:rowOff>
    </xdr:from>
    <xdr:to>
      <xdr:col>98</xdr:col>
      <xdr:colOff>38100</xdr:colOff>
      <xdr:row>77</xdr:row>
      <xdr:rowOff>105003</xdr:rowOff>
    </xdr:to>
    <xdr:sp macro="" textlink="">
      <xdr:nvSpPr>
        <xdr:cNvPr id="880" name="楕円 879"/>
        <xdr:cNvSpPr/>
      </xdr:nvSpPr>
      <xdr:spPr>
        <a:xfrm>
          <a:off x="18605500" y="13205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96130</xdr:rowOff>
    </xdr:from>
    <xdr:ext cx="534377" cy="259045"/>
    <xdr:sp macro="" textlink="">
      <xdr:nvSpPr>
        <xdr:cNvPr id="881" name="テキスト ボックス 880"/>
        <xdr:cNvSpPr txBox="1"/>
      </xdr:nvSpPr>
      <xdr:spPr>
        <a:xfrm>
          <a:off x="18389111" y="132977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2" name="正方形/長方形 881"/>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3" name="正方形/長方形 882"/>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4" name="正方形/長方形 883"/>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5" name="正方形/長方形 884"/>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6" name="正方形/長方形 885"/>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7" name="正方形/長方形 886"/>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8" name="正方形/長方形 887"/>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9" name="正方形/長方形 888"/>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0" name="テキスト ボックス 889"/>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1" name="直線コネクタ 890"/>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99</xdr:row>
      <xdr:rowOff>44450</xdr:rowOff>
    </xdr:from>
    <xdr:to>
      <xdr:col>120</xdr:col>
      <xdr:colOff>114300</xdr:colOff>
      <xdr:row>99</xdr:row>
      <xdr:rowOff>44450</xdr:rowOff>
    </xdr:to>
    <xdr:cxnSp macro="">
      <xdr:nvCxnSpPr>
        <xdr:cNvPr id="892" name="直線コネクタ 891"/>
        <xdr:cNvCxnSpPr/>
      </xdr:nvCxnSpPr>
      <xdr:spPr>
        <a:xfrm>
          <a:off x="18288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98</xdr:row>
      <xdr:rowOff>73677</xdr:rowOff>
    </xdr:from>
    <xdr:ext cx="248786" cy="259045"/>
    <xdr:sp macro="" textlink="">
      <xdr:nvSpPr>
        <xdr:cNvPr id="893" name="テキスト ボックス 892"/>
        <xdr:cNvSpPr txBox="1"/>
      </xdr:nvSpPr>
      <xdr:spPr>
        <a:xfrm>
          <a:off x="18039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6350</xdr:rowOff>
    </xdr:from>
    <xdr:to>
      <xdr:col>120</xdr:col>
      <xdr:colOff>114300</xdr:colOff>
      <xdr:row>97</xdr:row>
      <xdr:rowOff>6350</xdr:rowOff>
    </xdr:to>
    <xdr:cxnSp macro="">
      <xdr:nvCxnSpPr>
        <xdr:cNvPr id="894" name="直線コネクタ 893"/>
        <xdr:cNvCxnSpPr/>
      </xdr:nvCxnSpPr>
      <xdr:spPr>
        <a:xfrm>
          <a:off x="18288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35577</xdr:rowOff>
    </xdr:from>
    <xdr:ext cx="467179" cy="259045"/>
    <xdr:sp macro="" textlink="">
      <xdr:nvSpPr>
        <xdr:cNvPr id="895" name="テキスト ボックス 894"/>
        <xdr:cNvSpPr txBox="1"/>
      </xdr:nvSpPr>
      <xdr:spPr>
        <a:xfrm>
          <a:off x="17820821" y="1649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94</xdr:row>
      <xdr:rowOff>139700</xdr:rowOff>
    </xdr:from>
    <xdr:to>
      <xdr:col>120</xdr:col>
      <xdr:colOff>114300</xdr:colOff>
      <xdr:row>94</xdr:row>
      <xdr:rowOff>139700</xdr:rowOff>
    </xdr:to>
    <xdr:cxnSp macro="">
      <xdr:nvCxnSpPr>
        <xdr:cNvPr id="896" name="直線コネクタ 895"/>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93</xdr:row>
      <xdr:rowOff>168927</xdr:rowOff>
    </xdr:from>
    <xdr:ext cx="467179" cy="259045"/>
    <xdr:sp macro="" textlink="">
      <xdr:nvSpPr>
        <xdr:cNvPr id="897" name="テキスト ボックス 896"/>
        <xdr:cNvSpPr txBox="1"/>
      </xdr:nvSpPr>
      <xdr:spPr>
        <a:xfrm>
          <a:off x="17820821" y="1611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92</xdr:row>
      <xdr:rowOff>101600</xdr:rowOff>
    </xdr:from>
    <xdr:to>
      <xdr:col>120</xdr:col>
      <xdr:colOff>114300</xdr:colOff>
      <xdr:row>92</xdr:row>
      <xdr:rowOff>101600</xdr:rowOff>
    </xdr:to>
    <xdr:cxnSp macro="">
      <xdr:nvCxnSpPr>
        <xdr:cNvPr id="898" name="直線コネクタ 897"/>
        <xdr:cNvCxnSpPr/>
      </xdr:nvCxnSpPr>
      <xdr:spPr>
        <a:xfrm>
          <a:off x="18288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91</xdr:row>
      <xdr:rowOff>130827</xdr:rowOff>
    </xdr:from>
    <xdr:ext cx="467179" cy="259045"/>
    <xdr:sp macro="" textlink="">
      <xdr:nvSpPr>
        <xdr:cNvPr id="899" name="テキスト ボックス 898"/>
        <xdr:cNvSpPr txBox="1"/>
      </xdr:nvSpPr>
      <xdr:spPr>
        <a:xfrm>
          <a:off x="17820821" y="1573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90</xdr:row>
      <xdr:rowOff>63500</xdr:rowOff>
    </xdr:from>
    <xdr:to>
      <xdr:col>120</xdr:col>
      <xdr:colOff>114300</xdr:colOff>
      <xdr:row>90</xdr:row>
      <xdr:rowOff>63500</xdr:rowOff>
    </xdr:to>
    <xdr:cxnSp macro="">
      <xdr:nvCxnSpPr>
        <xdr:cNvPr id="900" name="直線コネクタ 899"/>
        <xdr:cNvCxnSpPr/>
      </xdr:nvCxnSpPr>
      <xdr:spPr>
        <a:xfrm>
          <a:off x="18288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89</xdr:row>
      <xdr:rowOff>92727</xdr:rowOff>
    </xdr:from>
    <xdr:ext cx="467179" cy="259045"/>
    <xdr:sp macro="" textlink="">
      <xdr:nvSpPr>
        <xdr:cNvPr id="901" name="テキスト ボックス 900"/>
        <xdr:cNvSpPr txBox="1"/>
      </xdr:nvSpPr>
      <xdr:spPr>
        <a:xfrm>
          <a:off x="17820821" y="1535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2" name="直線コネクタ 901"/>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87</xdr:row>
      <xdr:rowOff>54627</xdr:rowOff>
    </xdr:from>
    <xdr:ext cx="531299" cy="259045"/>
    <xdr:sp macro="" textlink="">
      <xdr:nvSpPr>
        <xdr:cNvPr id="903" name="テキスト ボックス 902"/>
        <xdr:cNvSpPr txBox="1"/>
      </xdr:nvSpPr>
      <xdr:spPr>
        <a:xfrm>
          <a:off x="17756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4"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90</xdr:row>
      <xdr:rowOff>34353</xdr:rowOff>
    </xdr:from>
    <xdr:to>
      <xdr:col>116</xdr:col>
      <xdr:colOff>62864</xdr:colOff>
      <xdr:row>99</xdr:row>
      <xdr:rowOff>44450</xdr:rowOff>
    </xdr:to>
    <xdr:cxnSp macro="">
      <xdr:nvCxnSpPr>
        <xdr:cNvPr id="905" name="直線コネクタ 904"/>
        <xdr:cNvCxnSpPr/>
      </xdr:nvCxnSpPr>
      <xdr:spPr>
        <a:xfrm flipV="1">
          <a:off x="22159595" y="15464853"/>
          <a:ext cx="1269" cy="15531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99</xdr:row>
      <xdr:rowOff>91267</xdr:rowOff>
    </xdr:from>
    <xdr:ext cx="249299" cy="259045"/>
    <xdr:sp macro="" textlink="">
      <xdr:nvSpPr>
        <xdr:cNvPr id="906" name="前年度繰上充用金最小値テキスト"/>
        <xdr:cNvSpPr txBox="1"/>
      </xdr:nvSpPr>
      <xdr:spPr>
        <a:xfrm>
          <a:off x="22212300" y="17064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44450</xdr:rowOff>
    </xdr:from>
    <xdr:to>
      <xdr:col>116</xdr:col>
      <xdr:colOff>152400</xdr:colOff>
      <xdr:row>99</xdr:row>
      <xdr:rowOff>44450</xdr:rowOff>
    </xdr:to>
    <xdr:cxnSp macro="">
      <xdr:nvCxnSpPr>
        <xdr:cNvPr id="907" name="直線コネクタ 906"/>
        <xdr:cNvCxnSpPr/>
      </xdr:nvCxnSpPr>
      <xdr:spPr>
        <a:xfrm>
          <a:off x="22072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88</xdr:row>
      <xdr:rowOff>152480</xdr:rowOff>
    </xdr:from>
    <xdr:ext cx="469744" cy="259045"/>
    <xdr:sp macro="" textlink="">
      <xdr:nvSpPr>
        <xdr:cNvPr id="908" name="前年度繰上充用金最大値テキスト"/>
        <xdr:cNvSpPr txBox="1"/>
      </xdr:nvSpPr>
      <xdr:spPr>
        <a:xfrm>
          <a:off x="22212300" y="152400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90</xdr:row>
      <xdr:rowOff>34353</xdr:rowOff>
    </xdr:from>
    <xdr:to>
      <xdr:col>116</xdr:col>
      <xdr:colOff>152400</xdr:colOff>
      <xdr:row>90</xdr:row>
      <xdr:rowOff>34353</xdr:rowOff>
    </xdr:to>
    <xdr:cxnSp macro="">
      <xdr:nvCxnSpPr>
        <xdr:cNvPr id="909" name="直線コネクタ 908"/>
        <xdr:cNvCxnSpPr/>
      </xdr:nvCxnSpPr>
      <xdr:spPr>
        <a:xfrm>
          <a:off x="22072600" y="15464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99</xdr:row>
      <xdr:rowOff>44450</xdr:rowOff>
    </xdr:from>
    <xdr:to>
      <xdr:col>116</xdr:col>
      <xdr:colOff>63500</xdr:colOff>
      <xdr:row>99</xdr:row>
      <xdr:rowOff>44450</xdr:rowOff>
    </xdr:to>
    <xdr:cxnSp macro="">
      <xdr:nvCxnSpPr>
        <xdr:cNvPr id="910" name="直線コネクタ 909"/>
        <xdr:cNvCxnSpPr/>
      </xdr:nvCxnSpPr>
      <xdr:spPr>
        <a:xfrm>
          <a:off x="21323300" y="1701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98</xdr:row>
      <xdr:rowOff>8717</xdr:rowOff>
    </xdr:from>
    <xdr:ext cx="313932" cy="259045"/>
    <xdr:sp macro="" textlink="">
      <xdr:nvSpPr>
        <xdr:cNvPr id="911" name="前年度繰上充用金平均値テキスト"/>
        <xdr:cNvSpPr txBox="1"/>
      </xdr:nvSpPr>
      <xdr:spPr>
        <a:xfrm>
          <a:off x="22212300" y="1681081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157290</xdr:rowOff>
    </xdr:from>
    <xdr:to>
      <xdr:col>116</xdr:col>
      <xdr:colOff>114300</xdr:colOff>
      <xdr:row>99</xdr:row>
      <xdr:rowOff>87440</xdr:rowOff>
    </xdr:to>
    <xdr:sp macro="" textlink="">
      <xdr:nvSpPr>
        <xdr:cNvPr id="912" name="フローチャート: 判断 911"/>
        <xdr:cNvSpPr/>
      </xdr:nvSpPr>
      <xdr:spPr>
        <a:xfrm>
          <a:off x="22110700" y="16959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99</xdr:row>
      <xdr:rowOff>44450</xdr:rowOff>
    </xdr:from>
    <xdr:to>
      <xdr:col>111</xdr:col>
      <xdr:colOff>177800</xdr:colOff>
      <xdr:row>99</xdr:row>
      <xdr:rowOff>44450</xdr:rowOff>
    </xdr:to>
    <xdr:cxnSp macro="">
      <xdr:nvCxnSpPr>
        <xdr:cNvPr id="913" name="直線コネクタ 912"/>
        <xdr:cNvCxnSpPr/>
      </xdr:nvCxnSpPr>
      <xdr:spPr>
        <a:xfrm>
          <a:off x="20434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98</xdr:row>
      <xdr:rowOff>156527</xdr:rowOff>
    </xdr:from>
    <xdr:to>
      <xdr:col>112</xdr:col>
      <xdr:colOff>38100</xdr:colOff>
      <xdr:row>99</xdr:row>
      <xdr:rowOff>86677</xdr:rowOff>
    </xdr:to>
    <xdr:sp macro="" textlink="">
      <xdr:nvSpPr>
        <xdr:cNvPr id="914" name="フローチャート: 判断 913"/>
        <xdr:cNvSpPr/>
      </xdr:nvSpPr>
      <xdr:spPr>
        <a:xfrm>
          <a:off x="21272500" y="16958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97</xdr:row>
      <xdr:rowOff>103204</xdr:rowOff>
    </xdr:from>
    <xdr:ext cx="313932" cy="259045"/>
    <xdr:sp macro="" textlink="">
      <xdr:nvSpPr>
        <xdr:cNvPr id="915" name="テキスト ボックス 914"/>
        <xdr:cNvSpPr txBox="1"/>
      </xdr:nvSpPr>
      <xdr:spPr>
        <a:xfrm>
          <a:off x="21166333" y="1673385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99</xdr:row>
      <xdr:rowOff>44450</xdr:rowOff>
    </xdr:from>
    <xdr:to>
      <xdr:col>107</xdr:col>
      <xdr:colOff>50800</xdr:colOff>
      <xdr:row>99</xdr:row>
      <xdr:rowOff>44450</xdr:rowOff>
    </xdr:to>
    <xdr:cxnSp macro="">
      <xdr:nvCxnSpPr>
        <xdr:cNvPr id="916" name="直線コネクタ 915"/>
        <xdr:cNvCxnSpPr/>
      </xdr:nvCxnSpPr>
      <xdr:spPr>
        <a:xfrm>
          <a:off x="19545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98</xdr:row>
      <xdr:rowOff>156147</xdr:rowOff>
    </xdr:from>
    <xdr:to>
      <xdr:col>107</xdr:col>
      <xdr:colOff>101600</xdr:colOff>
      <xdr:row>99</xdr:row>
      <xdr:rowOff>86297</xdr:rowOff>
    </xdr:to>
    <xdr:sp macro="" textlink="">
      <xdr:nvSpPr>
        <xdr:cNvPr id="917" name="フローチャート: 判断 916"/>
        <xdr:cNvSpPr/>
      </xdr:nvSpPr>
      <xdr:spPr>
        <a:xfrm>
          <a:off x="20383500" y="16958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97</xdr:row>
      <xdr:rowOff>102824</xdr:rowOff>
    </xdr:from>
    <xdr:ext cx="313932" cy="259045"/>
    <xdr:sp macro="" textlink="">
      <xdr:nvSpPr>
        <xdr:cNvPr id="918" name="テキスト ボックス 917"/>
        <xdr:cNvSpPr txBox="1"/>
      </xdr:nvSpPr>
      <xdr:spPr>
        <a:xfrm>
          <a:off x="20277333" y="1673347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99</xdr:row>
      <xdr:rowOff>44450</xdr:rowOff>
    </xdr:from>
    <xdr:to>
      <xdr:col>102</xdr:col>
      <xdr:colOff>114300</xdr:colOff>
      <xdr:row>99</xdr:row>
      <xdr:rowOff>44450</xdr:rowOff>
    </xdr:to>
    <xdr:cxnSp macro="">
      <xdr:nvCxnSpPr>
        <xdr:cNvPr id="919" name="直線コネクタ 918"/>
        <xdr:cNvCxnSpPr/>
      </xdr:nvCxnSpPr>
      <xdr:spPr>
        <a:xfrm>
          <a:off x="18656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98</xdr:row>
      <xdr:rowOff>155575</xdr:rowOff>
    </xdr:from>
    <xdr:to>
      <xdr:col>102</xdr:col>
      <xdr:colOff>165100</xdr:colOff>
      <xdr:row>99</xdr:row>
      <xdr:rowOff>85725</xdr:rowOff>
    </xdr:to>
    <xdr:sp macro="" textlink="">
      <xdr:nvSpPr>
        <xdr:cNvPr id="920" name="フローチャート: 判断 919"/>
        <xdr:cNvSpPr/>
      </xdr:nvSpPr>
      <xdr:spPr>
        <a:xfrm>
          <a:off x="19494500" y="16957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97</xdr:row>
      <xdr:rowOff>102252</xdr:rowOff>
    </xdr:from>
    <xdr:ext cx="313932" cy="259045"/>
    <xdr:sp macro="" textlink="">
      <xdr:nvSpPr>
        <xdr:cNvPr id="921" name="テキスト ボックス 920"/>
        <xdr:cNvSpPr txBox="1"/>
      </xdr:nvSpPr>
      <xdr:spPr>
        <a:xfrm>
          <a:off x="19388333" y="1673290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98</xdr:row>
      <xdr:rowOff>165100</xdr:rowOff>
    </xdr:from>
    <xdr:to>
      <xdr:col>98</xdr:col>
      <xdr:colOff>38100</xdr:colOff>
      <xdr:row>99</xdr:row>
      <xdr:rowOff>95250</xdr:rowOff>
    </xdr:to>
    <xdr:sp macro="" textlink="">
      <xdr:nvSpPr>
        <xdr:cNvPr id="922" name="フローチャート: 判断 921"/>
        <xdr:cNvSpPr/>
      </xdr:nvSpPr>
      <xdr:spPr>
        <a:xfrm>
          <a:off x="186055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99</xdr:row>
      <xdr:rowOff>86377</xdr:rowOff>
    </xdr:from>
    <xdr:ext cx="249299" cy="259045"/>
    <xdr:sp macro="" textlink="">
      <xdr:nvSpPr>
        <xdr:cNvPr id="923" name="テキスト ボックス 922"/>
        <xdr:cNvSpPr txBox="1"/>
      </xdr:nvSpPr>
      <xdr:spPr>
        <a:xfrm>
          <a:off x="18531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4" name="テキスト ボックス 923"/>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5" name="テキスト ボックス 924"/>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6" name="テキスト ボックス 925"/>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7" name="テキスト ボックス 926"/>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8" name="テキスト ボックス 927"/>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165100</xdr:rowOff>
    </xdr:from>
    <xdr:to>
      <xdr:col>116</xdr:col>
      <xdr:colOff>114300</xdr:colOff>
      <xdr:row>99</xdr:row>
      <xdr:rowOff>95250</xdr:rowOff>
    </xdr:to>
    <xdr:sp macro="" textlink="">
      <xdr:nvSpPr>
        <xdr:cNvPr id="929" name="楕円 928"/>
        <xdr:cNvSpPr/>
      </xdr:nvSpPr>
      <xdr:spPr>
        <a:xfrm>
          <a:off x="221107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98</xdr:row>
      <xdr:rowOff>135717</xdr:rowOff>
    </xdr:from>
    <xdr:ext cx="249299" cy="259045"/>
    <xdr:sp macro="" textlink="">
      <xdr:nvSpPr>
        <xdr:cNvPr id="930" name="前年度繰上充用金該当値テキスト"/>
        <xdr:cNvSpPr txBox="1"/>
      </xdr:nvSpPr>
      <xdr:spPr>
        <a:xfrm>
          <a:off x="22212300" y="16937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98</xdr:row>
      <xdr:rowOff>165100</xdr:rowOff>
    </xdr:from>
    <xdr:to>
      <xdr:col>112</xdr:col>
      <xdr:colOff>38100</xdr:colOff>
      <xdr:row>99</xdr:row>
      <xdr:rowOff>95250</xdr:rowOff>
    </xdr:to>
    <xdr:sp macro="" textlink="">
      <xdr:nvSpPr>
        <xdr:cNvPr id="931" name="楕円 930"/>
        <xdr:cNvSpPr/>
      </xdr:nvSpPr>
      <xdr:spPr>
        <a:xfrm>
          <a:off x="21272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99</xdr:row>
      <xdr:rowOff>86377</xdr:rowOff>
    </xdr:from>
    <xdr:ext cx="249299" cy="259045"/>
    <xdr:sp macro="" textlink="">
      <xdr:nvSpPr>
        <xdr:cNvPr id="932" name="テキスト ボックス 931"/>
        <xdr:cNvSpPr txBox="1"/>
      </xdr:nvSpPr>
      <xdr:spPr>
        <a:xfrm>
          <a:off x="21198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98</xdr:row>
      <xdr:rowOff>165100</xdr:rowOff>
    </xdr:from>
    <xdr:to>
      <xdr:col>107</xdr:col>
      <xdr:colOff>101600</xdr:colOff>
      <xdr:row>99</xdr:row>
      <xdr:rowOff>95250</xdr:rowOff>
    </xdr:to>
    <xdr:sp macro="" textlink="">
      <xdr:nvSpPr>
        <xdr:cNvPr id="933" name="楕円 932"/>
        <xdr:cNvSpPr/>
      </xdr:nvSpPr>
      <xdr:spPr>
        <a:xfrm>
          <a:off x="20383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99</xdr:row>
      <xdr:rowOff>86377</xdr:rowOff>
    </xdr:from>
    <xdr:ext cx="249299" cy="259045"/>
    <xdr:sp macro="" textlink="">
      <xdr:nvSpPr>
        <xdr:cNvPr id="934" name="テキスト ボックス 933"/>
        <xdr:cNvSpPr txBox="1"/>
      </xdr:nvSpPr>
      <xdr:spPr>
        <a:xfrm>
          <a:off x="20309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98</xdr:row>
      <xdr:rowOff>165100</xdr:rowOff>
    </xdr:from>
    <xdr:to>
      <xdr:col>102</xdr:col>
      <xdr:colOff>165100</xdr:colOff>
      <xdr:row>99</xdr:row>
      <xdr:rowOff>95250</xdr:rowOff>
    </xdr:to>
    <xdr:sp macro="" textlink="">
      <xdr:nvSpPr>
        <xdr:cNvPr id="935" name="楕円 934"/>
        <xdr:cNvSpPr/>
      </xdr:nvSpPr>
      <xdr:spPr>
        <a:xfrm>
          <a:off x="19494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99</xdr:row>
      <xdr:rowOff>86377</xdr:rowOff>
    </xdr:from>
    <xdr:ext cx="249299" cy="259045"/>
    <xdr:sp macro="" textlink="">
      <xdr:nvSpPr>
        <xdr:cNvPr id="936" name="テキスト ボックス 935"/>
        <xdr:cNvSpPr txBox="1"/>
      </xdr:nvSpPr>
      <xdr:spPr>
        <a:xfrm>
          <a:off x="19420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98</xdr:row>
      <xdr:rowOff>165100</xdr:rowOff>
    </xdr:from>
    <xdr:to>
      <xdr:col>98</xdr:col>
      <xdr:colOff>38100</xdr:colOff>
      <xdr:row>99</xdr:row>
      <xdr:rowOff>95250</xdr:rowOff>
    </xdr:to>
    <xdr:sp macro="" textlink="">
      <xdr:nvSpPr>
        <xdr:cNvPr id="937" name="楕円 936"/>
        <xdr:cNvSpPr/>
      </xdr:nvSpPr>
      <xdr:spPr>
        <a:xfrm>
          <a:off x="18605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97</xdr:row>
      <xdr:rowOff>111777</xdr:rowOff>
    </xdr:from>
    <xdr:ext cx="249299" cy="259045"/>
    <xdr:sp macro="" textlink="">
      <xdr:nvSpPr>
        <xdr:cNvPr id="938" name="テキスト ボックス 937"/>
        <xdr:cNvSpPr txBox="1"/>
      </xdr:nvSpPr>
      <xdr:spPr>
        <a:xfrm>
          <a:off x="18531650" y="1674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9" name="正方形/長方形 93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0" name="正方形/長方形 939"/>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1" name="テキスト ボックス 94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歳出決算総額は、住民一人当たり</a:t>
          </a:r>
          <a:r>
            <a:rPr kumimoji="1" lang="en-US" altLang="ja-JP" sz="1200">
              <a:latin typeface="ＭＳ Ｐゴシック" panose="020B0600070205080204" pitchFamily="50" charset="-128"/>
              <a:ea typeface="ＭＳ Ｐゴシック" panose="020B0600070205080204" pitchFamily="50" charset="-128"/>
            </a:rPr>
            <a:t>620,018</a:t>
          </a:r>
          <a:r>
            <a:rPr kumimoji="1" lang="ja-JP" altLang="en-US" sz="1200">
              <a:latin typeface="ＭＳ Ｐゴシック" panose="020B0600070205080204" pitchFamily="50" charset="-128"/>
              <a:ea typeface="ＭＳ Ｐゴシック" panose="020B0600070205080204" pitchFamily="50" charset="-128"/>
            </a:rPr>
            <a:t>円（</a:t>
          </a:r>
          <a:r>
            <a:rPr kumimoji="1" lang="en-US" altLang="ja-JP" sz="1200">
              <a:latin typeface="ＭＳ Ｐゴシック" panose="020B0600070205080204" pitchFamily="50" charset="-128"/>
              <a:ea typeface="ＭＳ Ｐゴシック" panose="020B0600070205080204" pitchFamily="50" charset="-128"/>
            </a:rPr>
            <a:t>※R5</a:t>
          </a:r>
          <a:r>
            <a:rPr kumimoji="1" lang="ja-JP" altLang="en-US" sz="1200">
              <a:latin typeface="ＭＳ Ｐゴシック" panose="020B0600070205080204" pitchFamily="50" charset="-128"/>
              <a:ea typeface="ＭＳ Ｐゴシック" panose="020B0600070205080204" pitchFamily="50" charset="-128"/>
            </a:rPr>
            <a:t>：</a:t>
          </a:r>
          <a:r>
            <a:rPr kumimoji="1" lang="en-US" altLang="ja-JP" sz="1200">
              <a:latin typeface="ＭＳ Ｐゴシック" panose="020B0600070205080204" pitchFamily="50" charset="-128"/>
              <a:ea typeface="ＭＳ Ｐゴシック" panose="020B0600070205080204" pitchFamily="50" charset="-128"/>
            </a:rPr>
            <a:t>714,624</a:t>
          </a:r>
          <a:r>
            <a:rPr kumimoji="1" lang="ja-JP" altLang="en-US" sz="1200">
              <a:latin typeface="ＭＳ Ｐゴシック" panose="020B0600070205080204" pitchFamily="50" charset="-128"/>
              <a:ea typeface="ＭＳ Ｐゴシック" panose="020B0600070205080204" pitchFamily="50" charset="-128"/>
            </a:rPr>
            <a:t>円）となり、前年度より大きく減少となった。（令和４年３月地震の災害復旧事業が概ね完了したことによる減）</a:t>
          </a:r>
        </a:p>
        <a:p>
          <a:r>
            <a:rPr kumimoji="1" lang="ja-JP" altLang="en-US" sz="1200">
              <a:latin typeface="ＭＳ Ｐゴシック" panose="020B0600070205080204" pitchFamily="50" charset="-128"/>
              <a:ea typeface="ＭＳ Ｐゴシック" panose="020B0600070205080204" pitchFamily="50" charset="-128"/>
            </a:rPr>
            <a:t>維持補修費については、公共施設の維持管理費の増などにより、増加傾向にある。（震災復興関連で整備した施設の経年劣化等に伴う維持管理費の増加）</a:t>
          </a:r>
        </a:p>
        <a:p>
          <a:r>
            <a:rPr kumimoji="1" lang="ja-JP" altLang="en-US" sz="1200">
              <a:latin typeface="ＭＳ Ｐゴシック" panose="020B0600070205080204" pitchFamily="50" charset="-128"/>
              <a:ea typeface="ＭＳ Ｐゴシック" panose="020B0600070205080204" pitchFamily="50" charset="-128"/>
            </a:rPr>
            <a:t>普通建設事業費については、、令和４年３月福島県沖地震に係る災害廃棄物処理事業の完了による皆減により、前値度から大幅に減額となった。</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公債費については、令和元年東日本台風・令和３年２月福島県沖地震・令和４年３月福島県沖地震と災害が立て続けに発災したことで、毎年、増加しているが、令和６年度をピークに今後は減少に転じる見込みであ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扶助費については、ピーク時の令和３年度と比較すると減少しているが、前年度からは、国が実施した低所得者世帯関係の給付費により微増となった。</a:t>
          </a:r>
        </a:p>
        <a:p>
          <a:r>
            <a:rPr kumimoji="1" lang="ja-JP" altLang="en-US" sz="1200">
              <a:latin typeface="ＭＳ Ｐゴシック" panose="020B0600070205080204" pitchFamily="50" charset="-128"/>
              <a:ea typeface="ＭＳ Ｐゴシック" panose="020B0600070205080204" pitchFamily="50" charset="-128"/>
            </a:rPr>
            <a:t>災害復旧事業費については、令和４年福島県沖地震に係る復旧事業が概ね完了したことにより減額し類似団体平均を下回った。</a:t>
          </a:r>
          <a:endParaRPr kumimoji="1" lang="en-US" altLang="ja-JP" sz="12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福島県相馬市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32,261
31,994
197.79
20,635,647
20,002,411
578,977
10,392,898
14,833,283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170561</xdr:rowOff>
    </xdr:from>
    <xdr:to>
      <xdr:col>24</xdr:col>
      <xdr:colOff>62865</xdr:colOff>
      <xdr:row>39</xdr:row>
      <xdr:rowOff>131890</xdr:rowOff>
    </xdr:to>
    <xdr:cxnSp macro="">
      <xdr:nvCxnSpPr>
        <xdr:cNvPr id="56" name="直線コネクタ 55"/>
        <xdr:cNvCxnSpPr/>
      </xdr:nvCxnSpPr>
      <xdr:spPr>
        <a:xfrm flipV="1">
          <a:off x="4633595" y="5314061"/>
          <a:ext cx="1270" cy="15043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135717</xdr:rowOff>
    </xdr:from>
    <xdr:ext cx="469744" cy="259045"/>
    <xdr:sp macro="" textlink="">
      <xdr:nvSpPr>
        <xdr:cNvPr id="57" name="議会費最小値テキスト"/>
        <xdr:cNvSpPr txBox="1"/>
      </xdr:nvSpPr>
      <xdr:spPr>
        <a:xfrm>
          <a:off x="4686300" y="6822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131890</xdr:rowOff>
    </xdr:from>
    <xdr:to>
      <xdr:col>24</xdr:col>
      <xdr:colOff>152400</xdr:colOff>
      <xdr:row>39</xdr:row>
      <xdr:rowOff>131890</xdr:rowOff>
    </xdr:to>
    <xdr:cxnSp macro="">
      <xdr:nvCxnSpPr>
        <xdr:cNvPr id="58" name="直線コネクタ 57"/>
        <xdr:cNvCxnSpPr/>
      </xdr:nvCxnSpPr>
      <xdr:spPr>
        <a:xfrm>
          <a:off x="4546600" y="6818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117238</xdr:rowOff>
    </xdr:from>
    <xdr:ext cx="534377" cy="259045"/>
    <xdr:sp macro="" textlink="">
      <xdr:nvSpPr>
        <xdr:cNvPr id="59" name="議会費最大値テキスト"/>
        <xdr:cNvSpPr txBox="1"/>
      </xdr:nvSpPr>
      <xdr:spPr>
        <a:xfrm>
          <a:off x="4686300" y="5089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11,438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170561</xdr:rowOff>
    </xdr:from>
    <xdr:to>
      <xdr:col>24</xdr:col>
      <xdr:colOff>152400</xdr:colOff>
      <xdr:row>30</xdr:row>
      <xdr:rowOff>170561</xdr:rowOff>
    </xdr:to>
    <xdr:cxnSp macro="">
      <xdr:nvCxnSpPr>
        <xdr:cNvPr id="60" name="直線コネクタ 59"/>
        <xdr:cNvCxnSpPr/>
      </xdr:nvCxnSpPr>
      <xdr:spPr>
        <a:xfrm>
          <a:off x="4546600" y="5314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162941</xdr:rowOff>
    </xdr:from>
    <xdr:to>
      <xdr:col>24</xdr:col>
      <xdr:colOff>63500</xdr:colOff>
      <xdr:row>37</xdr:row>
      <xdr:rowOff>42164</xdr:rowOff>
    </xdr:to>
    <xdr:cxnSp macro="">
      <xdr:nvCxnSpPr>
        <xdr:cNvPr id="61" name="直線コネクタ 60"/>
        <xdr:cNvCxnSpPr/>
      </xdr:nvCxnSpPr>
      <xdr:spPr>
        <a:xfrm flipV="1">
          <a:off x="3797300" y="6335141"/>
          <a:ext cx="838200" cy="5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51706</xdr:rowOff>
    </xdr:from>
    <xdr:ext cx="469744" cy="259045"/>
    <xdr:sp macro="" textlink="">
      <xdr:nvSpPr>
        <xdr:cNvPr id="62" name="議会費平均値テキスト"/>
        <xdr:cNvSpPr txBox="1"/>
      </xdr:nvSpPr>
      <xdr:spPr>
        <a:xfrm>
          <a:off x="4686300" y="63953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73279</xdr:rowOff>
    </xdr:from>
    <xdr:to>
      <xdr:col>24</xdr:col>
      <xdr:colOff>114300</xdr:colOff>
      <xdr:row>38</xdr:row>
      <xdr:rowOff>3429</xdr:rowOff>
    </xdr:to>
    <xdr:sp macro="" textlink="">
      <xdr:nvSpPr>
        <xdr:cNvPr id="63" name="フローチャート: 判断 62"/>
        <xdr:cNvSpPr/>
      </xdr:nvSpPr>
      <xdr:spPr>
        <a:xfrm>
          <a:off x="4584700" y="6416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42164</xdr:rowOff>
    </xdr:from>
    <xdr:to>
      <xdr:col>19</xdr:col>
      <xdr:colOff>177800</xdr:colOff>
      <xdr:row>37</xdr:row>
      <xdr:rowOff>42926</xdr:rowOff>
    </xdr:to>
    <xdr:cxnSp macro="">
      <xdr:nvCxnSpPr>
        <xdr:cNvPr id="64" name="直線コネクタ 63"/>
        <xdr:cNvCxnSpPr/>
      </xdr:nvCxnSpPr>
      <xdr:spPr>
        <a:xfrm flipV="1">
          <a:off x="2908300" y="6385814"/>
          <a:ext cx="8890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104711</xdr:rowOff>
    </xdr:from>
    <xdr:to>
      <xdr:col>20</xdr:col>
      <xdr:colOff>38100</xdr:colOff>
      <xdr:row>38</xdr:row>
      <xdr:rowOff>34861</xdr:rowOff>
    </xdr:to>
    <xdr:sp macro="" textlink="">
      <xdr:nvSpPr>
        <xdr:cNvPr id="65" name="フローチャート: 判断 64"/>
        <xdr:cNvSpPr/>
      </xdr:nvSpPr>
      <xdr:spPr>
        <a:xfrm>
          <a:off x="3746500" y="644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38</xdr:row>
      <xdr:rowOff>25988</xdr:rowOff>
    </xdr:from>
    <xdr:ext cx="469744" cy="259045"/>
    <xdr:sp macro="" textlink="">
      <xdr:nvSpPr>
        <xdr:cNvPr id="66" name="テキスト ボックス 65"/>
        <xdr:cNvSpPr txBox="1"/>
      </xdr:nvSpPr>
      <xdr:spPr>
        <a:xfrm>
          <a:off x="3562428" y="6541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42926</xdr:rowOff>
    </xdr:from>
    <xdr:to>
      <xdr:col>15</xdr:col>
      <xdr:colOff>50800</xdr:colOff>
      <xdr:row>37</xdr:row>
      <xdr:rowOff>77597</xdr:rowOff>
    </xdr:to>
    <xdr:cxnSp macro="">
      <xdr:nvCxnSpPr>
        <xdr:cNvPr id="67" name="直線コネクタ 66"/>
        <xdr:cNvCxnSpPr/>
      </xdr:nvCxnSpPr>
      <xdr:spPr>
        <a:xfrm flipV="1">
          <a:off x="2019300" y="6386576"/>
          <a:ext cx="889000" cy="34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127953</xdr:rowOff>
    </xdr:from>
    <xdr:to>
      <xdr:col>15</xdr:col>
      <xdr:colOff>101600</xdr:colOff>
      <xdr:row>38</xdr:row>
      <xdr:rowOff>58103</xdr:rowOff>
    </xdr:to>
    <xdr:sp macro="" textlink="">
      <xdr:nvSpPr>
        <xdr:cNvPr id="68" name="フローチャート: 判断 67"/>
        <xdr:cNvSpPr/>
      </xdr:nvSpPr>
      <xdr:spPr>
        <a:xfrm>
          <a:off x="2857500" y="6471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49230</xdr:rowOff>
    </xdr:from>
    <xdr:ext cx="469744" cy="259045"/>
    <xdr:sp macro="" textlink="">
      <xdr:nvSpPr>
        <xdr:cNvPr id="69" name="テキスト ボックス 68"/>
        <xdr:cNvSpPr txBox="1"/>
      </xdr:nvSpPr>
      <xdr:spPr>
        <a:xfrm>
          <a:off x="2673428" y="65643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77597</xdr:rowOff>
    </xdr:from>
    <xdr:to>
      <xdr:col>10</xdr:col>
      <xdr:colOff>114300</xdr:colOff>
      <xdr:row>37</xdr:row>
      <xdr:rowOff>89408</xdr:rowOff>
    </xdr:to>
    <xdr:cxnSp macro="">
      <xdr:nvCxnSpPr>
        <xdr:cNvPr id="70" name="直線コネクタ 69"/>
        <xdr:cNvCxnSpPr/>
      </xdr:nvCxnSpPr>
      <xdr:spPr>
        <a:xfrm flipV="1">
          <a:off x="1130300" y="6421247"/>
          <a:ext cx="889000" cy="11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138621</xdr:rowOff>
    </xdr:from>
    <xdr:to>
      <xdr:col>10</xdr:col>
      <xdr:colOff>165100</xdr:colOff>
      <xdr:row>38</xdr:row>
      <xdr:rowOff>68771</xdr:rowOff>
    </xdr:to>
    <xdr:sp macro="" textlink="">
      <xdr:nvSpPr>
        <xdr:cNvPr id="71" name="フローチャート: 判断 70"/>
        <xdr:cNvSpPr/>
      </xdr:nvSpPr>
      <xdr:spPr>
        <a:xfrm>
          <a:off x="1968500" y="6482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38</xdr:row>
      <xdr:rowOff>59897</xdr:rowOff>
    </xdr:from>
    <xdr:ext cx="469744" cy="259045"/>
    <xdr:sp macro="" textlink="">
      <xdr:nvSpPr>
        <xdr:cNvPr id="72" name="テキスト ボックス 71"/>
        <xdr:cNvSpPr txBox="1"/>
      </xdr:nvSpPr>
      <xdr:spPr>
        <a:xfrm>
          <a:off x="1784428" y="6574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156337</xdr:rowOff>
    </xdr:from>
    <xdr:to>
      <xdr:col>6</xdr:col>
      <xdr:colOff>38100</xdr:colOff>
      <xdr:row>38</xdr:row>
      <xdr:rowOff>86487</xdr:rowOff>
    </xdr:to>
    <xdr:sp macro="" textlink="">
      <xdr:nvSpPr>
        <xdr:cNvPr id="73" name="フローチャート: 判断 72"/>
        <xdr:cNvSpPr/>
      </xdr:nvSpPr>
      <xdr:spPr>
        <a:xfrm>
          <a:off x="1079500" y="6499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38</xdr:row>
      <xdr:rowOff>77614</xdr:rowOff>
    </xdr:from>
    <xdr:ext cx="469744" cy="259045"/>
    <xdr:sp macro="" textlink="">
      <xdr:nvSpPr>
        <xdr:cNvPr id="74" name="テキスト ボックス 73"/>
        <xdr:cNvSpPr txBox="1"/>
      </xdr:nvSpPr>
      <xdr:spPr>
        <a:xfrm>
          <a:off x="895428" y="6592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112141</xdr:rowOff>
    </xdr:from>
    <xdr:to>
      <xdr:col>24</xdr:col>
      <xdr:colOff>114300</xdr:colOff>
      <xdr:row>37</xdr:row>
      <xdr:rowOff>42291</xdr:rowOff>
    </xdr:to>
    <xdr:sp macro="" textlink="">
      <xdr:nvSpPr>
        <xdr:cNvPr id="80" name="楕円 79"/>
        <xdr:cNvSpPr/>
      </xdr:nvSpPr>
      <xdr:spPr>
        <a:xfrm>
          <a:off x="4584700" y="6284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135018</xdr:rowOff>
    </xdr:from>
    <xdr:ext cx="469744" cy="259045"/>
    <xdr:sp macro="" textlink="">
      <xdr:nvSpPr>
        <xdr:cNvPr id="81" name="議会費該当値テキスト"/>
        <xdr:cNvSpPr txBox="1"/>
      </xdr:nvSpPr>
      <xdr:spPr>
        <a:xfrm>
          <a:off x="4686300" y="6135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162814</xdr:rowOff>
    </xdr:from>
    <xdr:to>
      <xdr:col>20</xdr:col>
      <xdr:colOff>38100</xdr:colOff>
      <xdr:row>37</xdr:row>
      <xdr:rowOff>92964</xdr:rowOff>
    </xdr:to>
    <xdr:sp macro="" textlink="">
      <xdr:nvSpPr>
        <xdr:cNvPr id="82" name="楕円 81"/>
        <xdr:cNvSpPr/>
      </xdr:nvSpPr>
      <xdr:spPr>
        <a:xfrm>
          <a:off x="3746500" y="6335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109491</xdr:rowOff>
    </xdr:from>
    <xdr:ext cx="469744" cy="259045"/>
    <xdr:sp macro="" textlink="">
      <xdr:nvSpPr>
        <xdr:cNvPr id="83" name="テキスト ボックス 82"/>
        <xdr:cNvSpPr txBox="1"/>
      </xdr:nvSpPr>
      <xdr:spPr>
        <a:xfrm>
          <a:off x="3562428" y="6110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163576</xdr:rowOff>
    </xdr:from>
    <xdr:to>
      <xdr:col>15</xdr:col>
      <xdr:colOff>101600</xdr:colOff>
      <xdr:row>37</xdr:row>
      <xdr:rowOff>93726</xdr:rowOff>
    </xdr:to>
    <xdr:sp macro="" textlink="">
      <xdr:nvSpPr>
        <xdr:cNvPr id="84" name="楕円 83"/>
        <xdr:cNvSpPr/>
      </xdr:nvSpPr>
      <xdr:spPr>
        <a:xfrm>
          <a:off x="2857500" y="6335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110253</xdr:rowOff>
    </xdr:from>
    <xdr:ext cx="469744" cy="259045"/>
    <xdr:sp macro="" textlink="">
      <xdr:nvSpPr>
        <xdr:cNvPr id="85" name="テキスト ボックス 84"/>
        <xdr:cNvSpPr txBox="1"/>
      </xdr:nvSpPr>
      <xdr:spPr>
        <a:xfrm>
          <a:off x="2673428" y="61110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26797</xdr:rowOff>
    </xdr:from>
    <xdr:to>
      <xdr:col>10</xdr:col>
      <xdr:colOff>165100</xdr:colOff>
      <xdr:row>37</xdr:row>
      <xdr:rowOff>128397</xdr:rowOff>
    </xdr:to>
    <xdr:sp macro="" textlink="">
      <xdr:nvSpPr>
        <xdr:cNvPr id="86" name="楕円 85"/>
        <xdr:cNvSpPr/>
      </xdr:nvSpPr>
      <xdr:spPr>
        <a:xfrm>
          <a:off x="1968500" y="6370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144924</xdr:rowOff>
    </xdr:from>
    <xdr:ext cx="469744" cy="259045"/>
    <xdr:sp macro="" textlink="">
      <xdr:nvSpPr>
        <xdr:cNvPr id="87" name="テキスト ボックス 86"/>
        <xdr:cNvSpPr txBox="1"/>
      </xdr:nvSpPr>
      <xdr:spPr>
        <a:xfrm>
          <a:off x="1784428" y="61456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38608</xdr:rowOff>
    </xdr:from>
    <xdr:to>
      <xdr:col>6</xdr:col>
      <xdr:colOff>38100</xdr:colOff>
      <xdr:row>37</xdr:row>
      <xdr:rowOff>140208</xdr:rowOff>
    </xdr:to>
    <xdr:sp macro="" textlink="">
      <xdr:nvSpPr>
        <xdr:cNvPr id="88" name="楕円 87"/>
        <xdr:cNvSpPr/>
      </xdr:nvSpPr>
      <xdr:spPr>
        <a:xfrm>
          <a:off x="1079500" y="6382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156735</xdr:rowOff>
    </xdr:from>
    <xdr:ext cx="469744" cy="259045"/>
    <xdr:sp macro="" textlink="">
      <xdr:nvSpPr>
        <xdr:cNvPr id="89" name="テキスト ボックス 88"/>
        <xdr:cNvSpPr txBox="1"/>
      </xdr:nvSpPr>
      <xdr:spPr>
        <a:xfrm>
          <a:off x="895428" y="61574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9" name="テキスト ボックス 108"/>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67564</xdr:rowOff>
    </xdr:from>
    <xdr:to>
      <xdr:col>24</xdr:col>
      <xdr:colOff>62865</xdr:colOff>
      <xdr:row>58</xdr:row>
      <xdr:rowOff>156214</xdr:rowOff>
    </xdr:to>
    <xdr:cxnSp macro="">
      <xdr:nvCxnSpPr>
        <xdr:cNvPr id="113" name="直線コネクタ 112"/>
        <xdr:cNvCxnSpPr/>
      </xdr:nvCxnSpPr>
      <xdr:spPr>
        <a:xfrm flipV="1">
          <a:off x="4633595" y="8640064"/>
          <a:ext cx="1270" cy="1460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160041</xdr:rowOff>
    </xdr:from>
    <xdr:ext cx="534377" cy="259045"/>
    <xdr:sp macro="" textlink="">
      <xdr:nvSpPr>
        <xdr:cNvPr id="114" name="総務費最小値テキスト"/>
        <xdr:cNvSpPr txBox="1"/>
      </xdr:nvSpPr>
      <xdr:spPr>
        <a:xfrm>
          <a:off x="4686300" y="10104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156214</xdr:rowOff>
    </xdr:from>
    <xdr:to>
      <xdr:col>24</xdr:col>
      <xdr:colOff>152400</xdr:colOff>
      <xdr:row>58</xdr:row>
      <xdr:rowOff>156214</xdr:rowOff>
    </xdr:to>
    <xdr:cxnSp macro="">
      <xdr:nvCxnSpPr>
        <xdr:cNvPr id="115" name="直線コネクタ 114"/>
        <xdr:cNvCxnSpPr/>
      </xdr:nvCxnSpPr>
      <xdr:spPr>
        <a:xfrm>
          <a:off x="4546600" y="10100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14241</xdr:rowOff>
    </xdr:from>
    <xdr:ext cx="690189" cy="259045"/>
    <xdr:sp macro="" textlink="">
      <xdr:nvSpPr>
        <xdr:cNvPr id="116" name="総務費最大値テキスト"/>
        <xdr:cNvSpPr txBox="1"/>
      </xdr:nvSpPr>
      <xdr:spPr>
        <a:xfrm>
          <a:off x="4686300" y="841529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1,196,800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67564</xdr:rowOff>
    </xdr:from>
    <xdr:to>
      <xdr:col>24</xdr:col>
      <xdr:colOff>152400</xdr:colOff>
      <xdr:row>50</xdr:row>
      <xdr:rowOff>67564</xdr:rowOff>
    </xdr:to>
    <xdr:cxnSp macro="">
      <xdr:nvCxnSpPr>
        <xdr:cNvPr id="117" name="直線コネクタ 116"/>
        <xdr:cNvCxnSpPr/>
      </xdr:nvCxnSpPr>
      <xdr:spPr>
        <a:xfrm>
          <a:off x="4546600" y="8640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127235</xdr:rowOff>
    </xdr:from>
    <xdr:to>
      <xdr:col>24</xdr:col>
      <xdr:colOff>63500</xdr:colOff>
      <xdr:row>58</xdr:row>
      <xdr:rowOff>147888</xdr:rowOff>
    </xdr:to>
    <xdr:cxnSp macro="">
      <xdr:nvCxnSpPr>
        <xdr:cNvPr id="118" name="直線コネクタ 117"/>
        <xdr:cNvCxnSpPr/>
      </xdr:nvCxnSpPr>
      <xdr:spPr>
        <a:xfrm>
          <a:off x="3797300" y="10071335"/>
          <a:ext cx="838200" cy="20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9871</xdr:rowOff>
    </xdr:from>
    <xdr:ext cx="599010" cy="259045"/>
    <xdr:sp macro="" textlink="">
      <xdr:nvSpPr>
        <xdr:cNvPr id="119" name="総務費平均値テキスト"/>
        <xdr:cNvSpPr txBox="1"/>
      </xdr:nvSpPr>
      <xdr:spPr>
        <a:xfrm>
          <a:off x="4686300" y="978252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158444</xdr:rowOff>
    </xdr:from>
    <xdr:to>
      <xdr:col>24</xdr:col>
      <xdr:colOff>114300</xdr:colOff>
      <xdr:row>58</xdr:row>
      <xdr:rowOff>88594</xdr:rowOff>
    </xdr:to>
    <xdr:sp macro="" textlink="">
      <xdr:nvSpPr>
        <xdr:cNvPr id="120" name="フローチャート: 判断 119"/>
        <xdr:cNvSpPr/>
      </xdr:nvSpPr>
      <xdr:spPr>
        <a:xfrm>
          <a:off x="4584700" y="993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127235</xdr:rowOff>
    </xdr:from>
    <xdr:to>
      <xdr:col>19</xdr:col>
      <xdr:colOff>177800</xdr:colOff>
      <xdr:row>58</xdr:row>
      <xdr:rowOff>143275</xdr:rowOff>
    </xdr:to>
    <xdr:cxnSp macro="">
      <xdr:nvCxnSpPr>
        <xdr:cNvPr id="121" name="直線コネクタ 120"/>
        <xdr:cNvCxnSpPr/>
      </xdr:nvCxnSpPr>
      <xdr:spPr>
        <a:xfrm flipV="1">
          <a:off x="2908300" y="10071335"/>
          <a:ext cx="889000" cy="16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165064</xdr:rowOff>
    </xdr:from>
    <xdr:to>
      <xdr:col>20</xdr:col>
      <xdr:colOff>38100</xdr:colOff>
      <xdr:row>58</xdr:row>
      <xdr:rowOff>95214</xdr:rowOff>
    </xdr:to>
    <xdr:sp macro="" textlink="">
      <xdr:nvSpPr>
        <xdr:cNvPr id="122" name="フローチャート: 判断 121"/>
        <xdr:cNvSpPr/>
      </xdr:nvSpPr>
      <xdr:spPr>
        <a:xfrm>
          <a:off x="3746500" y="9937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111741</xdr:rowOff>
    </xdr:from>
    <xdr:ext cx="599010" cy="259045"/>
    <xdr:sp macro="" textlink="">
      <xdr:nvSpPr>
        <xdr:cNvPr id="123" name="テキスト ボックス 122"/>
        <xdr:cNvSpPr txBox="1"/>
      </xdr:nvSpPr>
      <xdr:spPr>
        <a:xfrm>
          <a:off x="3497795" y="97129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99158</xdr:rowOff>
    </xdr:from>
    <xdr:to>
      <xdr:col>15</xdr:col>
      <xdr:colOff>50800</xdr:colOff>
      <xdr:row>58</xdr:row>
      <xdr:rowOff>143275</xdr:rowOff>
    </xdr:to>
    <xdr:cxnSp macro="">
      <xdr:nvCxnSpPr>
        <xdr:cNvPr id="124" name="直線コネクタ 123"/>
        <xdr:cNvCxnSpPr/>
      </xdr:nvCxnSpPr>
      <xdr:spPr>
        <a:xfrm>
          <a:off x="2019300" y="10043258"/>
          <a:ext cx="889000" cy="44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169532</xdr:rowOff>
    </xdr:from>
    <xdr:to>
      <xdr:col>15</xdr:col>
      <xdr:colOff>101600</xdr:colOff>
      <xdr:row>58</xdr:row>
      <xdr:rowOff>99682</xdr:rowOff>
    </xdr:to>
    <xdr:sp macro="" textlink="">
      <xdr:nvSpPr>
        <xdr:cNvPr id="125" name="フローチャート: 判断 124"/>
        <xdr:cNvSpPr/>
      </xdr:nvSpPr>
      <xdr:spPr>
        <a:xfrm>
          <a:off x="2857500" y="9942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116209</xdr:rowOff>
    </xdr:from>
    <xdr:ext cx="599010" cy="259045"/>
    <xdr:sp macro="" textlink="">
      <xdr:nvSpPr>
        <xdr:cNvPr id="126" name="テキスト ボックス 125"/>
        <xdr:cNvSpPr txBox="1"/>
      </xdr:nvSpPr>
      <xdr:spPr>
        <a:xfrm>
          <a:off x="2608795" y="9717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24234</xdr:rowOff>
    </xdr:from>
    <xdr:to>
      <xdr:col>10</xdr:col>
      <xdr:colOff>114300</xdr:colOff>
      <xdr:row>58</xdr:row>
      <xdr:rowOff>99158</xdr:rowOff>
    </xdr:to>
    <xdr:cxnSp macro="">
      <xdr:nvCxnSpPr>
        <xdr:cNvPr id="127" name="直線コネクタ 126"/>
        <xdr:cNvCxnSpPr/>
      </xdr:nvCxnSpPr>
      <xdr:spPr>
        <a:xfrm>
          <a:off x="1130300" y="9796884"/>
          <a:ext cx="889000" cy="246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166026</xdr:rowOff>
    </xdr:from>
    <xdr:to>
      <xdr:col>10</xdr:col>
      <xdr:colOff>165100</xdr:colOff>
      <xdr:row>58</xdr:row>
      <xdr:rowOff>96176</xdr:rowOff>
    </xdr:to>
    <xdr:sp macro="" textlink="">
      <xdr:nvSpPr>
        <xdr:cNvPr id="128" name="フローチャート: 判断 127"/>
        <xdr:cNvSpPr/>
      </xdr:nvSpPr>
      <xdr:spPr>
        <a:xfrm>
          <a:off x="1968500" y="9938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112703</xdr:rowOff>
    </xdr:from>
    <xdr:ext cx="599010" cy="259045"/>
    <xdr:sp macro="" textlink="">
      <xdr:nvSpPr>
        <xdr:cNvPr id="129" name="テキスト ボックス 128"/>
        <xdr:cNvSpPr txBox="1"/>
      </xdr:nvSpPr>
      <xdr:spPr>
        <a:xfrm>
          <a:off x="1719795" y="97139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72945</xdr:rowOff>
    </xdr:from>
    <xdr:to>
      <xdr:col>6</xdr:col>
      <xdr:colOff>38100</xdr:colOff>
      <xdr:row>58</xdr:row>
      <xdr:rowOff>3095</xdr:rowOff>
    </xdr:to>
    <xdr:sp macro="" textlink="">
      <xdr:nvSpPr>
        <xdr:cNvPr id="130" name="フローチャート: 判断 129"/>
        <xdr:cNvSpPr/>
      </xdr:nvSpPr>
      <xdr:spPr>
        <a:xfrm>
          <a:off x="1079500" y="9845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165672</xdr:rowOff>
    </xdr:from>
    <xdr:ext cx="599010" cy="259045"/>
    <xdr:sp macro="" textlink="">
      <xdr:nvSpPr>
        <xdr:cNvPr id="131" name="テキスト ボックス 130"/>
        <xdr:cNvSpPr txBox="1"/>
      </xdr:nvSpPr>
      <xdr:spPr>
        <a:xfrm>
          <a:off x="830795" y="99383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97088</xdr:rowOff>
    </xdr:from>
    <xdr:to>
      <xdr:col>24</xdr:col>
      <xdr:colOff>114300</xdr:colOff>
      <xdr:row>59</xdr:row>
      <xdr:rowOff>27238</xdr:rowOff>
    </xdr:to>
    <xdr:sp macro="" textlink="">
      <xdr:nvSpPr>
        <xdr:cNvPr id="137" name="楕円 136"/>
        <xdr:cNvSpPr/>
      </xdr:nvSpPr>
      <xdr:spPr>
        <a:xfrm>
          <a:off x="4584700" y="10041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12015</xdr:rowOff>
    </xdr:from>
    <xdr:ext cx="534377" cy="259045"/>
    <xdr:sp macro="" textlink="">
      <xdr:nvSpPr>
        <xdr:cNvPr id="138" name="総務費該当値テキスト"/>
        <xdr:cNvSpPr txBox="1"/>
      </xdr:nvSpPr>
      <xdr:spPr>
        <a:xfrm>
          <a:off x="4686300" y="9956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76435</xdr:rowOff>
    </xdr:from>
    <xdr:to>
      <xdr:col>20</xdr:col>
      <xdr:colOff>38100</xdr:colOff>
      <xdr:row>59</xdr:row>
      <xdr:rowOff>6585</xdr:rowOff>
    </xdr:to>
    <xdr:sp macro="" textlink="">
      <xdr:nvSpPr>
        <xdr:cNvPr id="139" name="楕円 138"/>
        <xdr:cNvSpPr/>
      </xdr:nvSpPr>
      <xdr:spPr>
        <a:xfrm>
          <a:off x="3746500" y="10020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169162</xdr:rowOff>
    </xdr:from>
    <xdr:ext cx="534377" cy="259045"/>
    <xdr:sp macro="" textlink="">
      <xdr:nvSpPr>
        <xdr:cNvPr id="140" name="テキスト ボックス 139"/>
        <xdr:cNvSpPr txBox="1"/>
      </xdr:nvSpPr>
      <xdr:spPr>
        <a:xfrm>
          <a:off x="3530111" y="10113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92475</xdr:rowOff>
    </xdr:from>
    <xdr:to>
      <xdr:col>15</xdr:col>
      <xdr:colOff>101600</xdr:colOff>
      <xdr:row>59</xdr:row>
      <xdr:rowOff>22625</xdr:rowOff>
    </xdr:to>
    <xdr:sp macro="" textlink="">
      <xdr:nvSpPr>
        <xdr:cNvPr id="141" name="楕円 140"/>
        <xdr:cNvSpPr/>
      </xdr:nvSpPr>
      <xdr:spPr>
        <a:xfrm>
          <a:off x="2857500" y="10036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59</xdr:row>
      <xdr:rowOff>13752</xdr:rowOff>
    </xdr:from>
    <xdr:ext cx="534377" cy="259045"/>
    <xdr:sp macro="" textlink="">
      <xdr:nvSpPr>
        <xdr:cNvPr id="142" name="テキスト ボックス 141"/>
        <xdr:cNvSpPr txBox="1"/>
      </xdr:nvSpPr>
      <xdr:spPr>
        <a:xfrm>
          <a:off x="2641111" y="10129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48358</xdr:rowOff>
    </xdr:from>
    <xdr:to>
      <xdr:col>10</xdr:col>
      <xdr:colOff>165100</xdr:colOff>
      <xdr:row>58</xdr:row>
      <xdr:rowOff>149958</xdr:rowOff>
    </xdr:to>
    <xdr:sp macro="" textlink="">
      <xdr:nvSpPr>
        <xdr:cNvPr id="143" name="楕円 142"/>
        <xdr:cNvSpPr/>
      </xdr:nvSpPr>
      <xdr:spPr>
        <a:xfrm>
          <a:off x="1968500" y="9992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141085</xdr:rowOff>
    </xdr:from>
    <xdr:ext cx="534377" cy="259045"/>
    <xdr:sp macro="" textlink="">
      <xdr:nvSpPr>
        <xdr:cNvPr id="144" name="テキスト ボックス 143"/>
        <xdr:cNvSpPr txBox="1"/>
      </xdr:nvSpPr>
      <xdr:spPr>
        <a:xfrm>
          <a:off x="1752111" y="10085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144884</xdr:rowOff>
    </xdr:from>
    <xdr:to>
      <xdr:col>6</xdr:col>
      <xdr:colOff>38100</xdr:colOff>
      <xdr:row>57</xdr:row>
      <xdr:rowOff>75034</xdr:rowOff>
    </xdr:to>
    <xdr:sp macro="" textlink="">
      <xdr:nvSpPr>
        <xdr:cNvPr id="145" name="楕円 144"/>
        <xdr:cNvSpPr/>
      </xdr:nvSpPr>
      <xdr:spPr>
        <a:xfrm>
          <a:off x="1079500" y="9746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91561</xdr:rowOff>
    </xdr:from>
    <xdr:ext cx="599010" cy="259045"/>
    <xdr:sp macro="" textlink="">
      <xdr:nvSpPr>
        <xdr:cNvPr id="146" name="テキスト ボックス 145"/>
        <xdr:cNvSpPr txBox="1"/>
      </xdr:nvSpPr>
      <xdr:spPr>
        <a:xfrm>
          <a:off x="830795" y="95213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188,074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7" name="テキスト ボックス 156"/>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8" name="直線コネクタ 157"/>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9" name="テキスト ボックス 158"/>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0" name="直線コネクタ 159"/>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1" name="テキスト ボックス 160"/>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2" name="直線コネクタ 161"/>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3" name="テキスト ボックス 162"/>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4" name="直線コネクタ 163"/>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5" name="テキスト ボックス 164"/>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6" name="直線コネクタ 165"/>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7" name="テキスト ボックス 166"/>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8" name="直線コネクタ 167"/>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9" name="テキスト ボックス 168"/>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18304</xdr:rowOff>
    </xdr:from>
    <xdr:to>
      <xdr:col>24</xdr:col>
      <xdr:colOff>62865</xdr:colOff>
      <xdr:row>78</xdr:row>
      <xdr:rowOff>54899</xdr:rowOff>
    </xdr:to>
    <xdr:cxnSp macro="">
      <xdr:nvCxnSpPr>
        <xdr:cNvPr id="173" name="直線コネクタ 172"/>
        <xdr:cNvCxnSpPr/>
      </xdr:nvCxnSpPr>
      <xdr:spPr>
        <a:xfrm flipV="1">
          <a:off x="4633595" y="12191254"/>
          <a:ext cx="1270" cy="12367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58726</xdr:rowOff>
    </xdr:from>
    <xdr:ext cx="599010" cy="259045"/>
    <xdr:sp macro="" textlink="">
      <xdr:nvSpPr>
        <xdr:cNvPr id="174" name="民生費最小値テキスト"/>
        <xdr:cNvSpPr txBox="1"/>
      </xdr:nvSpPr>
      <xdr:spPr>
        <a:xfrm>
          <a:off x="4686300" y="13431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54899</xdr:rowOff>
    </xdr:from>
    <xdr:to>
      <xdr:col>24</xdr:col>
      <xdr:colOff>152400</xdr:colOff>
      <xdr:row>78</xdr:row>
      <xdr:rowOff>54899</xdr:rowOff>
    </xdr:to>
    <xdr:cxnSp macro="">
      <xdr:nvCxnSpPr>
        <xdr:cNvPr id="175" name="直線コネクタ 174"/>
        <xdr:cNvCxnSpPr/>
      </xdr:nvCxnSpPr>
      <xdr:spPr>
        <a:xfrm>
          <a:off x="4546600" y="134279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136431</xdr:rowOff>
    </xdr:from>
    <xdr:ext cx="599010" cy="259045"/>
    <xdr:sp macro="" textlink="">
      <xdr:nvSpPr>
        <xdr:cNvPr id="176" name="民生費最大値テキスト"/>
        <xdr:cNvSpPr txBox="1"/>
      </xdr:nvSpPr>
      <xdr:spPr>
        <a:xfrm>
          <a:off x="4686300" y="11966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544,673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18304</xdr:rowOff>
    </xdr:from>
    <xdr:to>
      <xdr:col>24</xdr:col>
      <xdr:colOff>152400</xdr:colOff>
      <xdr:row>71</xdr:row>
      <xdr:rowOff>18304</xdr:rowOff>
    </xdr:to>
    <xdr:cxnSp macro="">
      <xdr:nvCxnSpPr>
        <xdr:cNvPr id="177" name="直線コネクタ 176"/>
        <xdr:cNvCxnSpPr/>
      </xdr:nvCxnSpPr>
      <xdr:spPr>
        <a:xfrm>
          <a:off x="4546600" y="12191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34919</xdr:rowOff>
    </xdr:from>
    <xdr:to>
      <xdr:col>24</xdr:col>
      <xdr:colOff>63500</xdr:colOff>
      <xdr:row>78</xdr:row>
      <xdr:rowOff>51812</xdr:rowOff>
    </xdr:to>
    <xdr:cxnSp macro="">
      <xdr:nvCxnSpPr>
        <xdr:cNvPr id="178" name="直線コネクタ 177"/>
        <xdr:cNvCxnSpPr/>
      </xdr:nvCxnSpPr>
      <xdr:spPr>
        <a:xfrm flipV="1">
          <a:off x="3797300" y="13408019"/>
          <a:ext cx="838200" cy="16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162324</xdr:rowOff>
    </xdr:from>
    <xdr:ext cx="599010" cy="259045"/>
    <xdr:sp macro="" textlink="">
      <xdr:nvSpPr>
        <xdr:cNvPr id="179" name="民生費平均値テキスト"/>
        <xdr:cNvSpPr txBox="1"/>
      </xdr:nvSpPr>
      <xdr:spPr>
        <a:xfrm>
          <a:off x="4686300" y="130210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229,522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139447</xdr:rowOff>
    </xdr:from>
    <xdr:to>
      <xdr:col>24</xdr:col>
      <xdr:colOff>114300</xdr:colOff>
      <xdr:row>77</xdr:row>
      <xdr:rowOff>69597</xdr:rowOff>
    </xdr:to>
    <xdr:sp macro="" textlink="">
      <xdr:nvSpPr>
        <xdr:cNvPr id="180" name="フローチャート: 判断 179"/>
        <xdr:cNvSpPr/>
      </xdr:nvSpPr>
      <xdr:spPr>
        <a:xfrm>
          <a:off x="4584700" y="13169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128884</xdr:rowOff>
    </xdr:from>
    <xdr:to>
      <xdr:col>19</xdr:col>
      <xdr:colOff>177800</xdr:colOff>
      <xdr:row>78</xdr:row>
      <xdr:rowOff>51812</xdr:rowOff>
    </xdr:to>
    <xdr:cxnSp macro="">
      <xdr:nvCxnSpPr>
        <xdr:cNvPr id="181" name="直線コネクタ 180"/>
        <xdr:cNvCxnSpPr/>
      </xdr:nvCxnSpPr>
      <xdr:spPr>
        <a:xfrm>
          <a:off x="2908300" y="13330534"/>
          <a:ext cx="889000" cy="94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169994</xdr:rowOff>
    </xdr:from>
    <xdr:to>
      <xdr:col>20</xdr:col>
      <xdr:colOff>38100</xdr:colOff>
      <xdr:row>77</xdr:row>
      <xdr:rowOff>100144</xdr:rowOff>
    </xdr:to>
    <xdr:sp macro="" textlink="">
      <xdr:nvSpPr>
        <xdr:cNvPr id="182" name="フローチャート: 判断 181"/>
        <xdr:cNvSpPr/>
      </xdr:nvSpPr>
      <xdr:spPr>
        <a:xfrm>
          <a:off x="3746500" y="13200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116671</xdr:rowOff>
    </xdr:from>
    <xdr:ext cx="599010" cy="259045"/>
    <xdr:sp macro="" textlink="">
      <xdr:nvSpPr>
        <xdr:cNvPr id="183" name="テキスト ボックス 182"/>
        <xdr:cNvSpPr txBox="1"/>
      </xdr:nvSpPr>
      <xdr:spPr>
        <a:xfrm>
          <a:off x="3497795" y="12975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128884</xdr:rowOff>
    </xdr:from>
    <xdr:to>
      <xdr:col>15</xdr:col>
      <xdr:colOff>50800</xdr:colOff>
      <xdr:row>78</xdr:row>
      <xdr:rowOff>13588</xdr:rowOff>
    </xdr:to>
    <xdr:cxnSp macro="">
      <xdr:nvCxnSpPr>
        <xdr:cNvPr id="184" name="直線コネクタ 183"/>
        <xdr:cNvCxnSpPr/>
      </xdr:nvCxnSpPr>
      <xdr:spPr>
        <a:xfrm flipV="1">
          <a:off x="2019300" y="13330534"/>
          <a:ext cx="889000" cy="56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39026</xdr:rowOff>
    </xdr:from>
    <xdr:to>
      <xdr:col>15</xdr:col>
      <xdr:colOff>101600</xdr:colOff>
      <xdr:row>77</xdr:row>
      <xdr:rowOff>140626</xdr:rowOff>
    </xdr:to>
    <xdr:sp macro="" textlink="">
      <xdr:nvSpPr>
        <xdr:cNvPr id="185" name="フローチャート: 判断 184"/>
        <xdr:cNvSpPr/>
      </xdr:nvSpPr>
      <xdr:spPr>
        <a:xfrm>
          <a:off x="2857500" y="1324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157153</xdr:rowOff>
    </xdr:from>
    <xdr:ext cx="599010" cy="259045"/>
    <xdr:sp macro="" textlink="">
      <xdr:nvSpPr>
        <xdr:cNvPr id="186" name="テキスト ボックス 185"/>
        <xdr:cNvSpPr txBox="1"/>
      </xdr:nvSpPr>
      <xdr:spPr>
        <a:xfrm>
          <a:off x="2608795" y="130159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13588</xdr:rowOff>
    </xdr:from>
    <xdr:to>
      <xdr:col>10</xdr:col>
      <xdr:colOff>114300</xdr:colOff>
      <xdr:row>78</xdr:row>
      <xdr:rowOff>99237</xdr:rowOff>
    </xdr:to>
    <xdr:cxnSp macro="">
      <xdr:nvCxnSpPr>
        <xdr:cNvPr id="187" name="直線コネクタ 186"/>
        <xdr:cNvCxnSpPr/>
      </xdr:nvCxnSpPr>
      <xdr:spPr>
        <a:xfrm flipV="1">
          <a:off x="1130300" y="13386688"/>
          <a:ext cx="889000" cy="85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10209</xdr:rowOff>
    </xdr:from>
    <xdr:to>
      <xdr:col>10</xdr:col>
      <xdr:colOff>165100</xdr:colOff>
      <xdr:row>77</xdr:row>
      <xdr:rowOff>111809</xdr:rowOff>
    </xdr:to>
    <xdr:sp macro="" textlink="">
      <xdr:nvSpPr>
        <xdr:cNvPr id="188" name="フローチャート: 判断 187"/>
        <xdr:cNvSpPr/>
      </xdr:nvSpPr>
      <xdr:spPr>
        <a:xfrm>
          <a:off x="1968500" y="13211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128336</xdr:rowOff>
    </xdr:from>
    <xdr:ext cx="599010" cy="259045"/>
    <xdr:sp macro="" textlink="">
      <xdr:nvSpPr>
        <xdr:cNvPr id="189" name="テキスト ボックス 188"/>
        <xdr:cNvSpPr txBox="1"/>
      </xdr:nvSpPr>
      <xdr:spPr>
        <a:xfrm>
          <a:off x="1719795" y="129870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128950</xdr:rowOff>
    </xdr:from>
    <xdr:to>
      <xdr:col>6</xdr:col>
      <xdr:colOff>38100</xdr:colOff>
      <xdr:row>78</xdr:row>
      <xdr:rowOff>59100</xdr:rowOff>
    </xdr:to>
    <xdr:sp macro="" textlink="">
      <xdr:nvSpPr>
        <xdr:cNvPr id="190" name="フローチャート: 判断 189"/>
        <xdr:cNvSpPr/>
      </xdr:nvSpPr>
      <xdr:spPr>
        <a:xfrm>
          <a:off x="1079500" y="1333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75627</xdr:rowOff>
    </xdr:from>
    <xdr:ext cx="599010" cy="259045"/>
    <xdr:sp macro="" textlink="">
      <xdr:nvSpPr>
        <xdr:cNvPr id="191" name="テキスト ボックス 190"/>
        <xdr:cNvSpPr txBox="1"/>
      </xdr:nvSpPr>
      <xdr:spPr>
        <a:xfrm>
          <a:off x="830795" y="131058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155569</xdr:rowOff>
    </xdr:from>
    <xdr:to>
      <xdr:col>24</xdr:col>
      <xdr:colOff>114300</xdr:colOff>
      <xdr:row>78</xdr:row>
      <xdr:rowOff>85719</xdr:rowOff>
    </xdr:to>
    <xdr:sp macro="" textlink="">
      <xdr:nvSpPr>
        <xdr:cNvPr id="197" name="楕円 196"/>
        <xdr:cNvSpPr/>
      </xdr:nvSpPr>
      <xdr:spPr>
        <a:xfrm>
          <a:off x="4584700" y="13357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70496</xdr:rowOff>
    </xdr:from>
    <xdr:ext cx="599010" cy="259045"/>
    <xdr:sp macro="" textlink="">
      <xdr:nvSpPr>
        <xdr:cNvPr id="198" name="民生費該当値テキスト"/>
        <xdr:cNvSpPr txBox="1"/>
      </xdr:nvSpPr>
      <xdr:spPr>
        <a:xfrm>
          <a:off x="4686300" y="132721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172,085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1012</xdr:rowOff>
    </xdr:from>
    <xdr:to>
      <xdr:col>20</xdr:col>
      <xdr:colOff>38100</xdr:colOff>
      <xdr:row>78</xdr:row>
      <xdr:rowOff>102612</xdr:rowOff>
    </xdr:to>
    <xdr:sp macro="" textlink="">
      <xdr:nvSpPr>
        <xdr:cNvPr id="199" name="楕円 198"/>
        <xdr:cNvSpPr/>
      </xdr:nvSpPr>
      <xdr:spPr>
        <a:xfrm>
          <a:off x="3746500" y="13374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78</xdr:row>
      <xdr:rowOff>93739</xdr:rowOff>
    </xdr:from>
    <xdr:ext cx="599010" cy="259045"/>
    <xdr:sp macro="" textlink="">
      <xdr:nvSpPr>
        <xdr:cNvPr id="200" name="テキスト ボックス 199"/>
        <xdr:cNvSpPr txBox="1"/>
      </xdr:nvSpPr>
      <xdr:spPr>
        <a:xfrm>
          <a:off x="3497795" y="134668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78084</xdr:rowOff>
    </xdr:from>
    <xdr:to>
      <xdr:col>15</xdr:col>
      <xdr:colOff>101600</xdr:colOff>
      <xdr:row>78</xdr:row>
      <xdr:rowOff>8234</xdr:rowOff>
    </xdr:to>
    <xdr:sp macro="" textlink="">
      <xdr:nvSpPr>
        <xdr:cNvPr id="201" name="楕円 200"/>
        <xdr:cNvSpPr/>
      </xdr:nvSpPr>
      <xdr:spPr>
        <a:xfrm>
          <a:off x="2857500" y="13279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170811</xdr:rowOff>
    </xdr:from>
    <xdr:ext cx="599010" cy="259045"/>
    <xdr:sp macro="" textlink="">
      <xdr:nvSpPr>
        <xdr:cNvPr id="202" name="テキスト ボックス 201"/>
        <xdr:cNvSpPr txBox="1"/>
      </xdr:nvSpPr>
      <xdr:spPr>
        <a:xfrm>
          <a:off x="2608795" y="133724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134238</xdr:rowOff>
    </xdr:from>
    <xdr:to>
      <xdr:col>10</xdr:col>
      <xdr:colOff>165100</xdr:colOff>
      <xdr:row>78</xdr:row>
      <xdr:rowOff>64388</xdr:rowOff>
    </xdr:to>
    <xdr:sp macro="" textlink="">
      <xdr:nvSpPr>
        <xdr:cNvPr id="203" name="楕円 202"/>
        <xdr:cNvSpPr/>
      </xdr:nvSpPr>
      <xdr:spPr>
        <a:xfrm>
          <a:off x="1968500" y="13335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55515</xdr:rowOff>
    </xdr:from>
    <xdr:ext cx="599010" cy="259045"/>
    <xdr:sp macro="" textlink="">
      <xdr:nvSpPr>
        <xdr:cNvPr id="204" name="テキスト ボックス 203"/>
        <xdr:cNvSpPr txBox="1"/>
      </xdr:nvSpPr>
      <xdr:spPr>
        <a:xfrm>
          <a:off x="1719795" y="134286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48437</xdr:rowOff>
    </xdr:from>
    <xdr:to>
      <xdr:col>6</xdr:col>
      <xdr:colOff>38100</xdr:colOff>
      <xdr:row>78</xdr:row>
      <xdr:rowOff>150037</xdr:rowOff>
    </xdr:to>
    <xdr:sp macro="" textlink="">
      <xdr:nvSpPr>
        <xdr:cNvPr id="205" name="楕円 204"/>
        <xdr:cNvSpPr/>
      </xdr:nvSpPr>
      <xdr:spPr>
        <a:xfrm>
          <a:off x="1079500" y="13421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141164</xdr:rowOff>
    </xdr:from>
    <xdr:ext cx="599010" cy="259045"/>
    <xdr:sp macro="" textlink="">
      <xdr:nvSpPr>
        <xdr:cNvPr id="206" name="テキスト ボックス 205"/>
        <xdr:cNvSpPr txBox="1"/>
      </xdr:nvSpPr>
      <xdr:spPr>
        <a:xfrm>
          <a:off x="830795" y="135142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98879</xdr:rowOff>
    </xdr:from>
    <xdr:to>
      <xdr:col>28</xdr:col>
      <xdr:colOff>114300</xdr:colOff>
      <xdr:row>99</xdr:row>
      <xdr:rowOff>98879</xdr:rowOff>
    </xdr:to>
    <xdr:cxnSp macro="">
      <xdr:nvCxnSpPr>
        <xdr:cNvPr id="217" name="直線コネクタ 216"/>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128106</xdr:rowOff>
    </xdr:from>
    <xdr:ext cx="248786" cy="259045"/>
    <xdr:sp macro="" textlink="">
      <xdr:nvSpPr>
        <xdr:cNvPr id="218" name="テキスト ボックス 217"/>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9" name="直線コネクタ 218"/>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96</xdr:row>
      <xdr:rowOff>144434</xdr:rowOff>
    </xdr:from>
    <xdr:ext cx="685572" cy="259045"/>
    <xdr:sp macro="" textlink="">
      <xdr:nvSpPr>
        <xdr:cNvPr id="220" name="テキスト ボックス 219"/>
        <xdr:cNvSpPr txBox="1"/>
      </xdr:nvSpPr>
      <xdr:spPr>
        <a:xfrm>
          <a:off x="76428" y="16603634"/>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1" name="直線コネクタ 220"/>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94</xdr:row>
      <xdr:rowOff>160763</xdr:rowOff>
    </xdr:from>
    <xdr:ext cx="685572" cy="259045"/>
    <xdr:sp macro="" textlink="">
      <xdr:nvSpPr>
        <xdr:cNvPr id="222" name="テキスト ボックス 221"/>
        <xdr:cNvSpPr txBox="1"/>
      </xdr:nvSpPr>
      <xdr:spPr>
        <a:xfrm>
          <a:off x="76428" y="16277063"/>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3" name="直線コネクタ 222"/>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93</xdr:row>
      <xdr:rowOff>5641</xdr:rowOff>
    </xdr:from>
    <xdr:ext cx="685572" cy="259045"/>
    <xdr:sp macro="" textlink="">
      <xdr:nvSpPr>
        <xdr:cNvPr id="224" name="テキスト ボックス 223"/>
        <xdr:cNvSpPr txBox="1"/>
      </xdr:nvSpPr>
      <xdr:spPr>
        <a:xfrm>
          <a:off x="76428" y="15950491"/>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5" name="直線コネクタ 224"/>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91</xdr:row>
      <xdr:rowOff>21970</xdr:rowOff>
    </xdr:from>
    <xdr:ext cx="685572" cy="259045"/>
    <xdr:sp macro="" textlink="">
      <xdr:nvSpPr>
        <xdr:cNvPr id="226" name="テキスト ボックス 225"/>
        <xdr:cNvSpPr txBox="1"/>
      </xdr:nvSpPr>
      <xdr:spPr>
        <a:xfrm>
          <a:off x="76428" y="15623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7" name="直線コネクタ 226"/>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89</xdr:row>
      <xdr:rowOff>38298</xdr:rowOff>
    </xdr:from>
    <xdr:ext cx="685572" cy="259045"/>
    <xdr:sp macro="" textlink="">
      <xdr:nvSpPr>
        <xdr:cNvPr id="228" name="テキスト ボックス 227"/>
        <xdr:cNvSpPr txBox="1"/>
      </xdr:nvSpPr>
      <xdr:spPr>
        <a:xfrm>
          <a:off x="76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9" name="直線コネクタ 228"/>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30" name="テキスト ボックス 229"/>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1"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28029</xdr:rowOff>
    </xdr:from>
    <xdr:to>
      <xdr:col>24</xdr:col>
      <xdr:colOff>62865</xdr:colOff>
      <xdr:row>99</xdr:row>
      <xdr:rowOff>89841</xdr:rowOff>
    </xdr:to>
    <xdr:cxnSp macro="">
      <xdr:nvCxnSpPr>
        <xdr:cNvPr id="232" name="直線コネクタ 231"/>
        <xdr:cNvCxnSpPr/>
      </xdr:nvCxnSpPr>
      <xdr:spPr>
        <a:xfrm flipV="1">
          <a:off x="4633595" y="15458529"/>
          <a:ext cx="1270" cy="16048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130772</xdr:rowOff>
    </xdr:from>
    <xdr:ext cx="534377" cy="259045"/>
    <xdr:sp macro="" textlink="">
      <xdr:nvSpPr>
        <xdr:cNvPr id="233" name="衛生費最小値テキスト"/>
        <xdr:cNvSpPr txBox="1"/>
      </xdr:nvSpPr>
      <xdr:spPr>
        <a:xfrm>
          <a:off x="4686300" y="17104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89841</xdr:rowOff>
    </xdr:from>
    <xdr:to>
      <xdr:col>24</xdr:col>
      <xdr:colOff>152400</xdr:colOff>
      <xdr:row>99</xdr:row>
      <xdr:rowOff>89841</xdr:rowOff>
    </xdr:to>
    <xdr:cxnSp macro="">
      <xdr:nvCxnSpPr>
        <xdr:cNvPr id="234" name="直線コネクタ 233"/>
        <xdr:cNvCxnSpPr/>
      </xdr:nvCxnSpPr>
      <xdr:spPr>
        <a:xfrm>
          <a:off x="4546600" y="17063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146156</xdr:rowOff>
    </xdr:from>
    <xdr:ext cx="690189" cy="259045"/>
    <xdr:sp macro="" textlink="">
      <xdr:nvSpPr>
        <xdr:cNvPr id="235" name="衛生費最大値テキスト"/>
        <xdr:cNvSpPr txBox="1"/>
      </xdr:nvSpPr>
      <xdr:spPr>
        <a:xfrm>
          <a:off x="4686300" y="1523375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4,941,950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28029</xdr:rowOff>
    </xdr:from>
    <xdr:to>
      <xdr:col>24</xdr:col>
      <xdr:colOff>152400</xdr:colOff>
      <xdr:row>90</xdr:row>
      <xdr:rowOff>28029</xdr:rowOff>
    </xdr:to>
    <xdr:cxnSp macro="">
      <xdr:nvCxnSpPr>
        <xdr:cNvPr id="236" name="直線コネクタ 235"/>
        <xdr:cNvCxnSpPr/>
      </xdr:nvCxnSpPr>
      <xdr:spPr>
        <a:xfrm>
          <a:off x="4546600" y="154585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99</xdr:row>
      <xdr:rowOff>31113</xdr:rowOff>
    </xdr:from>
    <xdr:to>
      <xdr:col>24</xdr:col>
      <xdr:colOff>63500</xdr:colOff>
      <xdr:row>99</xdr:row>
      <xdr:rowOff>60179</xdr:rowOff>
    </xdr:to>
    <xdr:cxnSp macro="">
      <xdr:nvCxnSpPr>
        <xdr:cNvPr id="237" name="直線コネクタ 236"/>
        <xdr:cNvCxnSpPr/>
      </xdr:nvCxnSpPr>
      <xdr:spPr>
        <a:xfrm>
          <a:off x="3797300" y="17004663"/>
          <a:ext cx="838200" cy="29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3771</xdr:rowOff>
    </xdr:from>
    <xdr:ext cx="534377" cy="259045"/>
    <xdr:sp macro="" textlink="">
      <xdr:nvSpPr>
        <xdr:cNvPr id="238" name="衛生費平均値テキスト"/>
        <xdr:cNvSpPr txBox="1"/>
      </xdr:nvSpPr>
      <xdr:spPr>
        <a:xfrm>
          <a:off x="4686300" y="169773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99</xdr:row>
      <xdr:rowOff>25344</xdr:rowOff>
    </xdr:from>
    <xdr:to>
      <xdr:col>24</xdr:col>
      <xdr:colOff>114300</xdr:colOff>
      <xdr:row>99</xdr:row>
      <xdr:rowOff>126944</xdr:rowOff>
    </xdr:to>
    <xdr:sp macro="" textlink="">
      <xdr:nvSpPr>
        <xdr:cNvPr id="239" name="フローチャート: 判断 238"/>
        <xdr:cNvSpPr/>
      </xdr:nvSpPr>
      <xdr:spPr>
        <a:xfrm>
          <a:off x="4584700" y="16998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99</xdr:row>
      <xdr:rowOff>31113</xdr:rowOff>
    </xdr:from>
    <xdr:to>
      <xdr:col>19</xdr:col>
      <xdr:colOff>177800</xdr:colOff>
      <xdr:row>99</xdr:row>
      <xdr:rowOff>43579</xdr:rowOff>
    </xdr:to>
    <xdr:cxnSp macro="">
      <xdr:nvCxnSpPr>
        <xdr:cNvPr id="240" name="直線コネクタ 239"/>
        <xdr:cNvCxnSpPr/>
      </xdr:nvCxnSpPr>
      <xdr:spPr>
        <a:xfrm flipV="1">
          <a:off x="2908300" y="17004663"/>
          <a:ext cx="889000" cy="12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99</xdr:row>
      <xdr:rowOff>25888</xdr:rowOff>
    </xdr:from>
    <xdr:to>
      <xdr:col>20</xdr:col>
      <xdr:colOff>38100</xdr:colOff>
      <xdr:row>99</xdr:row>
      <xdr:rowOff>127488</xdr:rowOff>
    </xdr:to>
    <xdr:sp macro="" textlink="">
      <xdr:nvSpPr>
        <xdr:cNvPr id="241" name="フローチャート: 判断 240"/>
        <xdr:cNvSpPr/>
      </xdr:nvSpPr>
      <xdr:spPr>
        <a:xfrm>
          <a:off x="3746500" y="16999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99</xdr:row>
      <xdr:rowOff>118615</xdr:rowOff>
    </xdr:from>
    <xdr:ext cx="534377" cy="259045"/>
    <xdr:sp macro="" textlink="">
      <xdr:nvSpPr>
        <xdr:cNvPr id="242" name="テキスト ボックス 241"/>
        <xdr:cNvSpPr txBox="1"/>
      </xdr:nvSpPr>
      <xdr:spPr>
        <a:xfrm>
          <a:off x="3530111" y="17092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99</xdr:row>
      <xdr:rowOff>43579</xdr:rowOff>
    </xdr:from>
    <xdr:to>
      <xdr:col>15</xdr:col>
      <xdr:colOff>50800</xdr:colOff>
      <xdr:row>99</xdr:row>
      <xdr:rowOff>65915</xdr:rowOff>
    </xdr:to>
    <xdr:cxnSp macro="">
      <xdr:nvCxnSpPr>
        <xdr:cNvPr id="243" name="直線コネクタ 242"/>
        <xdr:cNvCxnSpPr/>
      </xdr:nvCxnSpPr>
      <xdr:spPr>
        <a:xfrm flipV="1">
          <a:off x="2019300" y="17017129"/>
          <a:ext cx="889000" cy="22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99</xdr:row>
      <xdr:rowOff>26574</xdr:rowOff>
    </xdr:from>
    <xdr:to>
      <xdr:col>15</xdr:col>
      <xdr:colOff>101600</xdr:colOff>
      <xdr:row>99</xdr:row>
      <xdr:rowOff>128174</xdr:rowOff>
    </xdr:to>
    <xdr:sp macro="" textlink="">
      <xdr:nvSpPr>
        <xdr:cNvPr id="244" name="フローチャート: 判断 243"/>
        <xdr:cNvSpPr/>
      </xdr:nvSpPr>
      <xdr:spPr>
        <a:xfrm>
          <a:off x="2857500" y="17000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119301</xdr:rowOff>
    </xdr:from>
    <xdr:ext cx="534377" cy="259045"/>
    <xdr:sp macro="" textlink="">
      <xdr:nvSpPr>
        <xdr:cNvPr id="245" name="テキスト ボックス 244"/>
        <xdr:cNvSpPr txBox="1"/>
      </xdr:nvSpPr>
      <xdr:spPr>
        <a:xfrm>
          <a:off x="2641111" y="17092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99</xdr:row>
      <xdr:rowOff>57503</xdr:rowOff>
    </xdr:from>
    <xdr:to>
      <xdr:col>10</xdr:col>
      <xdr:colOff>114300</xdr:colOff>
      <xdr:row>99</xdr:row>
      <xdr:rowOff>65915</xdr:rowOff>
    </xdr:to>
    <xdr:cxnSp macro="">
      <xdr:nvCxnSpPr>
        <xdr:cNvPr id="246" name="直線コネクタ 245"/>
        <xdr:cNvCxnSpPr/>
      </xdr:nvCxnSpPr>
      <xdr:spPr>
        <a:xfrm>
          <a:off x="1130300" y="17031053"/>
          <a:ext cx="889000" cy="8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99</xdr:row>
      <xdr:rowOff>26995</xdr:rowOff>
    </xdr:from>
    <xdr:to>
      <xdr:col>10</xdr:col>
      <xdr:colOff>165100</xdr:colOff>
      <xdr:row>99</xdr:row>
      <xdr:rowOff>128595</xdr:rowOff>
    </xdr:to>
    <xdr:sp macro="" textlink="">
      <xdr:nvSpPr>
        <xdr:cNvPr id="247" name="フローチャート: 判断 246"/>
        <xdr:cNvSpPr/>
      </xdr:nvSpPr>
      <xdr:spPr>
        <a:xfrm>
          <a:off x="1968500" y="17000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119722</xdr:rowOff>
    </xdr:from>
    <xdr:ext cx="534377" cy="259045"/>
    <xdr:sp macro="" textlink="">
      <xdr:nvSpPr>
        <xdr:cNvPr id="248" name="テキスト ボックス 247"/>
        <xdr:cNvSpPr txBox="1"/>
      </xdr:nvSpPr>
      <xdr:spPr>
        <a:xfrm>
          <a:off x="1752111" y="17093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30305</xdr:rowOff>
    </xdr:from>
    <xdr:to>
      <xdr:col>6</xdr:col>
      <xdr:colOff>38100</xdr:colOff>
      <xdr:row>99</xdr:row>
      <xdr:rowOff>131905</xdr:rowOff>
    </xdr:to>
    <xdr:sp macro="" textlink="">
      <xdr:nvSpPr>
        <xdr:cNvPr id="249" name="フローチャート: 判断 248"/>
        <xdr:cNvSpPr/>
      </xdr:nvSpPr>
      <xdr:spPr>
        <a:xfrm>
          <a:off x="1079500" y="17003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123032</xdr:rowOff>
    </xdr:from>
    <xdr:ext cx="534377" cy="259045"/>
    <xdr:sp macro="" textlink="">
      <xdr:nvSpPr>
        <xdr:cNvPr id="250" name="テキスト ボックス 249"/>
        <xdr:cNvSpPr txBox="1"/>
      </xdr:nvSpPr>
      <xdr:spPr>
        <a:xfrm>
          <a:off x="863111" y="17096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1" name="テキスト ボックス 250"/>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2" name="テキスト ボックス 251"/>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3" name="テキスト ボックス 252"/>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4" name="テキスト ボックス 253"/>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5" name="テキスト ボックス 254"/>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99</xdr:row>
      <xdr:rowOff>9379</xdr:rowOff>
    </xdr:from>
    <xdr:to>
      <xdr:col>24</xdr:col>
      <xdr:colOff>114300</xdr:colOff>
      <xdr:row>99</xdr:row>
      <xdr:rowOff>110979</xdr:rowOff>
    </xdr:to>
    <xdr:sp macro="" textlink="">
      <xdr:nvSpPr>
        <xdr:cNvPr id="256" name="楕円 255"/>
        <xdr:cNvSpPr/>
      </xdr:nvSpPr>
      <xdr:spPr>
        <a:xfrm>
          <a:off x="4584700" y="16982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140206</xdr:rowOff>
    </xdr:from>
    <xdr:ext cx="599010" cy="259045"/>
    <xdr:sp macro="" textlink="">
      <xdr:nvSpPr>
        <xdr:cNvPr id="257" name="衛生費該当値テキスト"/>
        <xdr:cNvSpPr txBox="1"/>
      </xdr:nvSpPr>
      <xdr:spPr>
        <a:xfrm>
          <a:off x="4686300" y="167708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118,503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151763</xdr:rowOff>
    </xdr:from>
    <xdr:to>
      <xdr:col>20</xdr:col>
      <xdr:colOff>38100</xdr:colOff>
      <xdr:row>99</xdr:row>
      <xdr:rowOff>81913</xdr:rowOff>
    </xdr:to>
    <xdr:sp macro="" textlink="">
      <xdr:nvSpPr>
        <xdr:cNvPr id="258" name="楕円 257"/>
        <xdr:cNvSpPr/>
      </xdr:nvSpPr>
      <xdr:spPr>
        <a:xfrm>
          <a:off x="3746500" y="16953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98440</xdr:rowOff>
    </xdr:from>
    <xdr:ext cx="599010" cy="259045"/>
    <xdr:sp macro="" textlink="">
      <xdr:nvSpPr>
        <xdr:cNvPr id="259" name="テキスト ボックス 258"/>
        <xdr:cNvSpPr txBox="1"/>
      </xdr:nvSpPr>
      <xdr:spPr>
        <a:xfrm>
          <a:off x="3497795" y="16729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164229</xdr:rowOff>
    </xdr:from>
    <xdr:to>
      <xdr:col>15</xdr:col>
      <xdr:colOff>101600</xdr:colOff>
      <xdr:row>99</xdr:row>
      <xdr:rowOff>94379</xdr:rowOff>
    </xdr:to>
    <xdr:sp macro="" textlink="">
      <xdr:nvSpPr>
        <xdr:cNvPr id="260" name="楕円 259"/>
        <xdr:cNvSpPr/>
      </xdr:nvSpPr>
      <xdr:spPr>
        <a:xfrm>
          <a:off x="2857500" y="16966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110906</xdr:rowOff>
    </xdr:from>
    <xdr:ext cx="599010" cy="259045"/>
    <xdr:sp macro="" textlink="">
      <xdr:nvSpPr>
        <xdr:cNvPr id="261" name="テキスト ボックス 260"/>
        <xdr:cNvSpPr txBox="1"/>
      </xdr:nvSpPr>
      <xdr:spPr>
        <a:xfrm>
          <a:off x="2608795" y="167415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99</xdr:row>
      <xdr:rowOff>15115</xdr:rowOff>
    </xdr:from>
    <xdr:to>
      <xdr:col>10</xdr:col>
      <xdr:colOff>165100</xdr:colOff>
      <xdr:row>99</xdr:row>
      <xdr:rowOff>116715</xdr:rowOff>
    </xdr:to>
    <xdr:sp macro="" textlink="">
      <xdr:nvSpPr>
        <xdr:cNvPr id="262" name="楕円 261"/>
        <xdr:cNvSpPr/>
      </xdr:nvSpPr>
      <xdr:spPr>
        <a:xfrm>
          <a:off x="1968500" y="16988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133242</xdr:rowOff>
    </xdr:from>
    <xdr:ext cx="599010" cy="259045"/>
    <xdr:sp macro="" textlink="">
      <xdr:nvSpPr>
        <xdr:cNvPr id="263" name="テキスト ボックス 262"/>
        <xdr:cNvSpPr txBox="1"/>
      </xdr:nvSpPr>
      <xdr:spPr>
        <a:xfrm>
          <a:off x="1719795" y="167638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6703</xdr:rowOff>
    </xdr:from>
    <xdr:to>
      <xdr:col>6</xdr:col>
      <xdr:colOff>38100</xdr:colOff>
      <xdr:row>99</xdr:row>
      <xdr:rowOff>108303</xdr:rowOff>
    </xdr:to>
    <xdr:sp macro="" textlink="">
      <xdr:nvSpPr>
        <xdr:cNvPr id="264" name="楕円 263"/>
        <xdr:cNvSpPr/>
      </xdr:nvSpPr>
      <xdr:spPr>
        <a:xfrm>
          <a:off x="1079500" y="16980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97</xdr:row>
      <xdr:rowOff>124830</xdr:rowOff>
    </xdr:from>
    <xdr:ext cx="599010" cy="259045"/>
    <xdr:sp macro="" textlink="">
      <xdr:nvSpPr>
        <xdr:cNvPr id="265" name="テキスト ボックス 264"/>
        <xdr:cNvSpPr txBox="1"/>
      </xdr:nvSpPr>
      <xdr:spPr>
        <a:xfrm>
          <a:off x="830795" y="167554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6" name="正方形/長方形 265"/>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7" name="正方形/長方形 266"/>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8" name="正方形/長方形 267"/>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9" name="正方形/長方形 268"/>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0" name="正方形/長方形 269"/>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1" name="正方形/長方形 270"/>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2" name="正方形/長方形 271"/>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3" name="正方形/長方形 272"/>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4" name="テキスト ボックス 273"/>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5" name="直線コネクタ 274"/>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6" name="直線コネクタ 275"/>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7" name="テキスト ボックス 276"/>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8" name="直線コネクタ 277"/>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9" name="テキスト ボックス 278"/>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0" name="直線コネクタ 279"/>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81" name="テキスト ボックス 280"/>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2" name="直線コネクタ 281"/>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3" name="テキスト ボックス 282"/>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4" name="直線コネクタ 283"/>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5" name="テキスト ボックス 284"/>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6" name="直線コネクタ 285"/>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7" name="テキスト ボックス 286"/>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9" name="テキスト ボックス 288"/>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116187</xdr:rowOff>
    </xdr:from>
    <xdr:to>
      <xdr:col>54</xdr:col>
      <xdr:colOff>189865</xdr:colOff>
      <xdr:row>39</xdr:row>
      <xdr:rowOff>98878</xdr:rowOff>
    </xdr:to>
    <xdr:cxnSp macro="">
      <xdr:nvCxnSpPr>
        <xdr:cNvPr id="291" name="直線コネクタ 290"/>
        <xdr:cNvCxnSpPr/>
      </xdr:nvCxnSpPr>
      <xdr:spPr>
        <a:xfrm flipV="1">
          <a:off x="10475595" y="5259687"/>
          <a:ext cx="1270" cy="15257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92" name="労働費最小値テキスト"/>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3" name="直線コネクタ 292"/>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62864</xdr:rowOff>
    </xdr:from>
    <xdr:ext cx="469744" cy="259045"/>
    <xdr:sp macro="" textlink="">
      <xdr:nvSpPr>
        <xdr:cNvPr id="294" name="労働費最大値テキスト"/>
        <xdr:cNvSpPr txBox="1"/>
      </xdr:nvSpPr>
      <xdr:spPr>
        <a:xfrm>
          <a:off x="10528300" y="50349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4,672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116187</xdr:rowOff>
    </xdr:from>
    <xdr:to>
      <xdr:col>55</xdr:col>
      <xdr:colOff>88900</xdr:colOff>
      <xdr:row>30</xdr:row>
      <xdr:rowOff>116187</xdr:rowOff>
    </xdr:to>
    <xdr:cxnSp macro="">
      <xdr:nvCxnSpPr>
        <xdr:cNvPr id="295" name="直線コネクタ 294"/>
        <xdr:cNvCxnSpPr/>
      </xdr:nvCxnSpPr>
      <xdr:spPr>
        <a:xfrm>
          <a:off x="10388600" y="5259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8092</xdr:rowOff>
    </xdr:from>
    <xdr:to>
      <xdr:col>55</xdr:col>
      <xdr:colOff>0</xdr:colOff>
      <xdr:row>39</xdr:row>
      <xdr:rowOff>14623</xdr:rowOff>
    </xdr:to>
    <xdr:cxnSp macro="">
      <xdr:nvCxnSpPr>
        <xdr:cNvPr id="296" name="直線コネクタ 295"/>
        <xdr:cNvCxnSpPr/>
      </xdr:nvCxnSpPr>
      <xdr:spPr>
        <a:xfrm flipV="1">
          <a:off x="9639300" y="6694642"/>
          <a:ext cx="8382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127126</xdr:rowOff>
    </xdr:from>
    <xdr:ext cx="378565" cy="259045"/>
    <xdr:sp macro="" textlink="">
      <xdr:nvSpPr>
        <xdr:cNvPr id="297" name="労働費平均値テキスト"/>
        <xdr:cNvSpPr txBox="1"/>
      </xdr:nvSpPr>
      <xdr:spPr>
        <a:xfrm>
          <a:off x="10528300" y="629932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104249</xdr:rowOff>
    </xdr:from>
    <xdr:to>
      <xdr:col>55</xdr:col>
      <xdr:colOff>50800</xdr:colOff>
      <xdr:row>38</xdr:row>
      <xdr:rowOff>34399</xdr:rowOff>
    </xdr:to>
    <xdr:sp macro="" textlink="">
      <xdr:nvSpPr>
        <xdr:cNvPr id="298" name="フローチャート: 判断 297"/>
        <xdr:cNvSpPr/>
      </xdr:nvSpPr>
      <xdr:spPr>
        <a:xfrm>
          <a:off x="10426700" y="6447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14623</xdr:rowOff>
    </xdr:from>
    <xdr:to>
      <xdr:col>50</xdr:col>
      <xdr:colOff>114300</xdr:colOff>
      <xdr:row>39</xdr:row>
      <xdr:rowOff>16583</xdr:rowOff>
    </xdr:to>
    <xdr:cxnSp macro="">
      <xdr:nvCxnSpPr>
        <xdr:cNvPr id="299" name="直線コネクタ 298"/>
        <xdr:cNvCxnSpPr/>
      </xdr:nvCxnSpPr>
      <xdr:spPr>
        <a:xfrm flipV="1">
          <a:off x="8750300" y="6701173"/>
          <a:ext cx="889000" cy="1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132007</xdr:rowOff>
    </xdr:from>
    <xdr:to>
      <xdr:col>50</xdr:col>
      <xdr:colOff>165100</xdr:colOff>
      <xdr:row>38</xdr:row>
      <xdr:rowOff>62157</xdr:rowOff>
    </xdr:to>
    <xdr:sp macro="" textlink="">
      <xdr:nvSpPr>
        <xdr:cNvPr id="300" name="フローチャート: 判断 299"/>
        <xdr:cNvSpPr/>
      </xdr:nvSpPr>
      <xdr:spPr>
        <a:xfrm>
          <a:off x="9588500" y="6475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78684</xdr:rowOff>
    </xdr:from>
    <xdr:ext cx="378565" cy="259045"/>
    <xdr:sp macro="" textlink="">
      <xdr:nvSpPr>
        <xdr:cNvPr id="301" name="テキスト ボックス 300"/>
        <xdr:cNvSpPr txBox="1"/>
      </xdr:nvSpPr>
      <xdr:spPr>
        <a:xfrm>
          <a:off x="9450017" y="62508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16583</xdr:rowOff>
    </xdr:from>
    <xdr:to>
      <xdr:col>45</xdr:col>
      <xdr:colOff>177800</xdr:colOff>
      <xdr:row>39</xdr:row>
      <xdr:rowOff>18542</xdr:rowOff>
    </xdr:to>
    <xdr:cxnSp macro="">
      <xdr:nvCxnSpPr>
        <xdr:cNvPr id="302" name="直線コネクタ 301"/>
        <xdr:cNvCxnSpPr/>
      </xdr:nvCxnSpPr>
      <xdr:spPr>
        <a:xfrm flipV="1">
          <a:off x="7861300" y="6703133"/>
          <a:ext cx="889000" cy="1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119271</xdr:rowOff>
    </xdr:from>
    <xdr:to>
      <xdr:col>46</xdr:col>
      <xdr:colOff>38100</xdr:colOff>
      <xdr:row>38</xdr:row>
      <xdr:rowOff>49421</xdr:rowOff>
    </xdr:to>
    <xdr:sp macro="" textlink="">
      <xdr:nvSpPr>
        <xdr:cNvPr id="303" name="フローチャート: 判断 302"/>
        <xdr:cNvSpPr/>
      </xdr:nvSpPr>
      <xdr:spPr>
        <a:xfrm>
          <a:off x="8699500" y="6462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65948</xdr:rowOff>
    </xdr:from>
    <xdr:ext cx="378565" cy="259045"/>
    <xdr:sp macro="" textlink="">
      <xdr:nvSpPr>
        <xdr:cNvPr id="304" name="テキスト ボックス 303"/>
        <xdr:cNvSpPr txBox="1"/>
      </xdr:nvSpPr>
      <xdr:spPr>
        <a:xfrm>
          <a:off x="8561017" y="62381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18542</xdr:rowOff>
    </xdr:from>
    <xdr:to>
      <xdr:col>41</xdr:col>
      <xdr:colOff>50800</xdr:colOff>
      <xdr:row>39</xdr:row>
      <xdr:rowOff>19522</xdr:rowOff>
    </xdr:to>
    <xdr:cxnSp macro="">
      <xdr:nvCxnSpPr>
        <xdr:cNvPr id="305" name="直線コネクタ 304"/>
        <xdr:cNvCxnSpPr/>
      </xdr:nvCxnSpPr>
      <xdr:spPr>
        <a:xfrm flipV="1">
          <a:off x="6972300" y="6705092"/>
          <a:ext cx="889000" cy="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132987</xdr:rowOff>
    </xdr:from>
    <xdr:to>
      <xdr:col>41</xdr:col>
      <xdr:colOff>101600</xdr:colOff>
      <xdr:row>38</xdr:row>
      <xdr:rowOff>63137</xdr:rowOff>
    </xdr:to>
    <xdr:sp macro="" textlink="">
      <xdr:nvSpPr>
        <xdr:cNvPr id="306" name="フローチャート: 判断 305"/>
        <xdr:cNvSpPr/>
      </xdr:nvSpPr>
      <xdr:spPr>
        <a:xfrm>
          <a:off x="7810500" y="6476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79664</xdr:rowOff>
    </xdr:from>
    <xdr:ext cx="378565" cy="259045"/>
    <xdr:sp macro="" textlink="">
      <xdr:nvSpPr>
        <xdr:cNvPr id="307" name="テキスト ボックス 306"/>
        <xdr:cNvSpPr txBox="1"/>
      </xdr:nvSpPr>
      <xdr:spPr>
        <a:xfrm>
          <a:off x="7672017" y="62518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53957</xdr:rowOff>
    </xdr:from>
    <xdr:to>
      <xdr:col>36</xdr:col>
      <xdr:colOff>165100</xdr:colOff>
      <xdr:row>37</xdr:row>
      <xdr:rowOff>155557</xdr:rowOff>
    </xdr:to>
    <xdr:sp macro="" textlink="">
      <xdr:nvSpPr>
        <xdr:cNvPr id="308" name="フローチャート: 判断 307"/>
        <xdr:cNvSpPr/>
      </xdr:nvSpPr>
      <xdr:spPr>
        <a:xfrm>
          <a:off x="6921500" y="6397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634</xdr:rowOff>
    </xdr:from>
    <xdr:ext cx="469744" cy="259045"/>
    <xdr:sp macro="" textlink="">
      <xdr:nvSpPr>
        <xdr:cNvPr id="309" name="テキスト ボックス 308"/>
        <xdr:cNvSpPr txBox="1"/>
      </xdr:nvSpPr>
      <xdr:spPr>
        <a:xfrm>
          <a:off x="6737428" y="61728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128742</xdr:rowOff>
    </xdr:from>
    <xdr:to>
      <xdr:col>55</xdr:col>
      <xdr:colOff>50800</xdr:colOff>
      <xdr:row>39</xdr:row>
      <xdr:rowOff>58892</xdr:rowOff>
    </xdr:to>
    <xdr:sp macro="" textlink="">
      <xdr:nvSpPr>
        <xdr:cNvPr id="315" name="楕円 314"/>
        <xdr:cNvSpPr/>
      </xdr:nvSpPr>
      <xdr:spPr>
        <a:xfrm>
          <a:off x="10426700" y="6643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43669</xdr:rowOff>
    </xdr:from>
    <xdr:ext cx="378565" cy="259045"/>
    <xdr:sp macro="" textlink="">
      <xdr:nvSpPr>
        <xdr:cNvPr id="316" name="労働費該当値テキスト"/>
        <xdr:cNvSpPr txBox="1"/>
      </xdr:nvSpPr>
      <xdr:spPr>
        <a:xfrm>
          <a:off x="10528300" y="65587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135273</xdr:rowOff>
    </xdr:from>
    <xdr:to>
      <xdr:col>50</xdr:col>
      <xdr:colOff>165100</xdr:colOff>
      <xdr:row>39</xdr:row>
      <xdr:rowOff>65423</xdr:rowOff>
    </xdr:to>
    <xdr:sp macro="" textlink="">
      <xdr:nvSpPr>
        <xdr:cNvPr id="317" name="楕円 316"/>
        <xdr:cNvSpPr/>
      </xdr:nvSpPr>
      <xdr:spPr>
        <a:xfrm>
          <a:off x="9588500" y="6650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56550</xdr:rowOff>
    </xdr:from>
    <xdr:ext cx="378565" cy="259045"/>
    <xdr:sp macro="" textlink="">
      <xdr:nvSpPr>
        <xdr:cNvPr id="318" name="テキスト ボックス 317"/>
        <xdr:cNvSpPr txBox="1"/>
      </xdr:nvSpPr>
      <xdr:spPr>
        <a:xfrm>
          <a:off x="9450017" y="67431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137233</xdr:rowOff>
    </xdr:from>
    <xdr:to>
      <xdr:col>46</xdr:col>
      <xdr:colOff>38100</xdr:colOff>
      <xdr:row>39</xdr:row>
      <xdr:rowOff>67383</xdr:rowOff>
    </xdr:to>
    <xdr:sp macro="" textlink="">
      <xdr:nvSpPr>
        <xdr:cNvPr id="319" name="楕円 318"/>
        <xdr:cNvSpPr/>
      </xdr:nvSpPr>
      <xdr:spPr>
        <a:xfrm>
          <a:off x="8699500" y="6652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58510</xdr:rowOff>
    </xdr:from>
    <xdr:ext cx="378565" cy="259045"/>
    <xdr:sp macro="" textlink="">
      <xdr:nvSpPr>
        <xdr:cNvPr id="320" name="テキスト ボックス 319"/>
        <xdr:cNvSpPr txBox="1"/>
      </xdr:nvSpPr>
      <xdr:spPr>
        <a:xfrm>
          <a:off x="8561017" y="67450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139192</xdr:rowOff>
    </xdr:from>
    <xdr:to>
      <xdr:col>41</xdr:col>
      <xdr:colOff>101600</xdr:colOff>
      <xdr:row>39</xdr:row>
      <xdr:rowOff>69342</xdr:rowOff>
    </xdr:to>
    <xdr:sp macro="" textlink="">
      <xdr:nvSpPr>
        <xdr:cNvPr id="321" name="楕円 320"/>
        <xdr:cNvSpPr/>
      </xdr:nvSpPr>
      <xdr:spPr>
        <a:xfrm>
          <a:off x="7810500" y="665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60469</xdr:rowOff>
    </xdr:from>
    <xdr:ext cx="378565" cy="259045"/>
    <xdr:sp macro="" textlink="">
      <xdr:nvSpPr>
        <xdr:cNvPr id="322" name="テキスト ボックス 321"/>
        <xdr:cNvSpPr txBox="1"/>
      </xdr:nvSpPr>
      <xdr:spPr>
        <a:xfrm>
          <a:off x="7672017" y="67470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140172</xdr:rowOff>
    </xdr:from>
    <xdr:to>
      <xdr:col>36</xdr:col>
      <xdr:colOff>165100</xdr:colOff>
      <xdr:row>39</xdr:row>
      <xdr:rowOff>70322</xdr:rowOff>
    </xdr:to>
    <xdr:sp macro="" textlink="">
      <xdr:nvSpPr>
        <xdr:cNvPr id="323" name="楕円 322"/>
        <xdr:cNvSpPr/>
      </xdr:nvSpPr>
      <xdr:spPr>
        <a:xfrm>
          <a:off x="6921500" y="665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61449</xdr:rowOff>
    </xdr:from>
    <xdr:ext cx="378565" cy="259045"/>
    <xdr:sp macro="" textlink="">
      <xdr:nvSpPr>
        <xdr:cNvPr id="324" name="テキスト ボックス 323"/>
        <xdr:cNvSpPr txBox="1"/>
      </xdr:nvSpPr>
      <xdr:spPr>
        <a:xfrm>
          <a:off x="6783017" y="67479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5" name="直線コネクタ 334"/>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6" name="テキスト ボックス 335"/>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7" name="直線コネクタ 336"/>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8" name="テキスト ボックス 337"/>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9" name="直線コネクタ 338"/>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0" name="テキスト ボックス 339"/>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1" name="直線コネクタ 340"/>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2" name="テキスト ボックス 341"/>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3" name="直線コネクタ 342"/>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4" name="テキスト ボックス 343"/>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5" name="直線コネクタ 34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6" name="テキスト ボックス 345"/>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7"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64288</xdr:rowOff>
    </xdr:from>
    <xdr:to>
      <xdr:col>54</xdr:col>
      <xdr:colOff>189865</xdr:colOff>
      <xdr:row>58</xdr:row>
      <xdr:rowOff>136944</xdr:rowOff>
    </xdr:to>
    <xdr:cxnSp macro="">
      <xdr:nvCxnSpPr>
        <xdr:cNvPr id="348" name="直線コネクタ 347"/>
        <xdr:cNvCxnSpPr/>
      </xdr:nvCxnSpPr>
      <xdr:spPr>
        <a:xfrm flipV="1">
          <a:off x="10475595" y="8636788"/>
          <a:ext cx="1270" cy="14442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140771</xdr:rowOff>
    </xdr:from>
    <xdr:ext cx="469744" cy="259045"/>
    <xdr:sp macro="" textlink="">
      <xdr:nvSpPr>
        <xdr:cNvPr id="349" name="農林水産業費最小値テキスト"/>
        <xdr:cNvSpPr txBox="1"/>
      </xdr:nvSpPr>
      <xdr:spPr>
        <a:xfrm>
          <a:off x="10528300" y="100848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136944</xdr:rowOff>
    </xdr:from>
    <xdr:to>
      <xdr:col>55</xdr:col>
      <xdr:colOff>88900</xdr:colOff>
      <xdr:row>58</xdr:row>
      <xdr:rowOff>136944</xdr:rowOff>
    </xdr:to>
    <xdr:cxnSp macro="">
      <xdr:nvCxnSpPr>
        <xdr:cNvPr id="350" name="直線コネクタ 349"/>
        <xdr:cNvCxnSpPr/>
      </xdr:nvCxnSpPr>
      <xdr:spPr>
        <a:xfrm>
          <a:off x="10388600" y="10081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10965</xdr:rowOff>
    </xdr:from>
    <xdr:ext cx="599010" cy="259045"/>
    <xdr:sp macro="" textlink="">
      <xdr:nvSpPr>
        <xdr:cNvPr id="351" name="農林水産業費最大値テキスト"/>
        <xdr:cNvSpPr txBox="1"/>
      </xdr:nvSpPr>
      <xdr:spPr>
        <a:xfrm>
          <a:off x="10528300" y="84120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119,938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64288</xdr:rowOff>
    </xdr:from>
    <xdr:to>
      <xdr:col>55</xdr:col>
      <xdr:colOff>88900</xdr:colOff>
      <xdr:row>50</xdr:row>
      <xdr:rowOff>64288</xdr:rowOff>
    </xdr:to>
    <xdr:cxnSp macro="">
      <xdr:nvCxnSpPr>
        <xdr:cNvPr id="352" name="直線コネクタ 351"/>
        <xdr:cNvCxnSpPr/>
      </xdr:nvCxnSpPr>
      <xdr:spPr>
        <a:xfrm>
          <a:off x="10388600" y="86367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109068</xdr:rowOff>
    </xdr:from>
    <xdr:to>
      <xdr:col>55</xdr:col>
      <xdr:colOff>0</xdr:colOff>
      <xdr:row>57</xdr:row>
      <xdr:rowOff>97219</xdr:rowOff>
    </xdr:to>
    <xdr:cxnSp macro="">
      <xdr:nvCxnSpPr>
        <xdr:cNvPr id="353" name="直線コネクタ 352"/>
        <xdr:cNvCxnSpPr/>
      </xdr:nvCxnSpPr>
      <xdr:spPr>
        <a:xfrm flipV="1">
          <a:off x="9639300" y="9710268"/>
          <a:ext cx="838200" cy="159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28592</xdr:rowOff>
    </xdr:from>
    <xdr:ext cx="534377" cy="259045"/>
    <xdr:sp macro="" textlink="">
      <xdr:nvSpPr>
        <xdr:cNvPr id="354" name="農林水産業費平均値テキスト"/>
        <xdr:cNvSpPr txBox="1"/>
      </xdr:nvSpPr>
      <xdr:spPr>
        <a:xfrm>
          <a:off x="10528300" y="94583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5715</xdr:rowOff>
    </xdr:from>
    <xdr:to>
      <xdr:col>55</xdr:col>
      <xdr:colOff>50800</xdr:colOff>
      <xdr:row>56</xdr:row>
      <xdr:rowOff>107315</xdr:rowOff>
    </xdr:to>
    <xdr:sp macro="" textlink="">
      <xdr:nvSpPr>
        <xdr:cNvPr id="355" name="フローチャート: 判断 354"/>
        <xdr:cNvSpPr/>
      </xdr:nvSpPr>
      <xdr:spPr>
        <a:xfrm>
          <a:off x="10426700" y="960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29439</xdr:rowOff>
    </xdr:from>
    <xdr:to>
      <xdr:col>50</xdr:col>
      <xdr:colOff>114300</xdr:colOff>
      <xdr:row>57</xdr:row>
      <xdr:rowOff>97219</xdr:rowOff>
    </xdr:to>
    <xdr:cxnSp macro="">
      <xdr:nvCxnSpPr>
        <xdr:cNvPr id="356" name="直線コネクタ 355"/>
        <xdr:cNvCxnSpPr/>
      </xdr:nvCxnSpPr>
      <xdr:spPr>
        <a:xfrm>
          <a:off x="8750300" y="9802089"/>
          <a:ext cx="889000" cy="67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159868</xdr:rowOff>
    </xdr:from>
    <xdr:to>
      <xdr:col>50</xdr:col>
      <xdr:colOff>165100</xdr:colOff>
      <xdr:row>56</xdr:row>
      <xdr:rowOff>90018</xdr:rowOff>
    </xdr:to>
    <xdr:sp macro="" textlink="">
      <xdr:nvSpPr>
        <xdr:cNvPr id="357" name="フローチャート: 判断 356"/>
        <xdr:cNvSpPr/>
      </xdr:nvSpPr>
      <xdr:spPr>
        <a:xfrm>
          <a:off x="9588500" y="9589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106545</xdr:rowOff>
    </xdr:from>
    <xdr:ext cx="534377" cy="259045"/>
    <xdr:sp macro="" textlink="">
      <xdr:nvSpPr>
        <xdr:cNvPr id="358" name="テキスト ボックス 357"/>
        <xdr:cNvSpPr txBox="1"/>
      </xdr:nvSpPr>
      <xdr:spPr>
        <a:xfrm>
          <a:off x="9372111" y="9364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48552</xdr:rowOff>
    </xdr:from>
    <xdr:to>
      <xdr:col>45</xdr:col>
      <xdr:colOff>177800</xdr:colOff>
      <xdr:row>57</xdr:row>
      <xdr:rowOff>29439</xdr:rowOff>
    </xdr:to>
    <xdr:cxnSp macro="">
      <xdr:nvCxnSpPr>
        <xdr:cNvPr id="359" name="直線コネクタ 358"/>
        <xdr:cNvCxnSpPr/>
      </xdr:nvCxnSpPr>
      <xdr:spPr>
        <a:xfrm>
          <a:off x="7861300" y="9649752"/>
          <a:ext cx="889000" cy="152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16104</xdr:rowOff>
    </xdr:from>
    <xdr:to>
      <xdr:col>46</xdr:col>
      <xdr:colOff>38100</xdr:colOff>
      <xdr:row>56</xdr:row>
      <xdr:rowOff>117704</xdr:rowOff>
    </xdr:to>
    <xdr:sp macro="" textlink="">
      <xdr:nvSpPr>
        <xdr:cNvPr id="360" name="フローチャート: 判断 359"/>
        <xdr:cNvSpPr/>
      </xdr:nvSpPr>
      <xdr:spPr>
        <a:xfrm>
          <a:off x="8699500" y="9617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134231</xdr:rowOff>
    </xdr:from>
    <xdr:ext cx="534377" cy="259045"/>
    <xdr:sp macro="" textlink="">
      <xdr:nvSpPr>
        <xdr:cNvPr id="361" name="テキスト ボックス 360"/>
        <xdr:cNvSpPr txBox="1"/>
      </xdr:nvSpPr>
      <xdr:spPr>
        <a:xfrm>
          <a:off x="8483111" y="9392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143472</xdr:rowOff>
    </xdr:from>
    <xdr:to>
      <xdr:col>41</xdr:col>
      <xdr:colOff>50800</xdr:colOff>
      <xdr:row>56</xdr:row>
      <xdr:rowOff>48552</xdr:rowOff>
    </xdr:to>
    <xdr:cxnSp macro="">
      <xdr:nvCxnSpPr>
        <xdr:cNvPr id="362" name="直線コネクタ 361"/>
        <xdr:cNvCxnSpPr/>
      </xdr:nvCxnSpPr>
      <xdr:spPr>
        <a:xfrm>
          <a:off x="6972300" y="9573222"/>
          <a:ext cx="889000" cy="76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10351</xdr:rowOff>
    </xdr:from>
    <xdr:to>
      <xdr:col>41</xdr:col>
      <xdr:colOff>101600</xdr:colOff>
      <xdr:row>56</xdr:row>
      <xdr:rowOff>111951</xdr:rowOff>
    </xdr:to>
    <xdr:sp macro="" textlink="">
      <xdr:nvSpPr>
        <xdr:cNvPr id="363" name="フローチャート: 判断 362"/>
        <xdr:cNvSpPr/>
      </xdr:nvSpPr>
      <xdr:spPr>
        <a:xfrm>
          <a:off x="7810500" y="9611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103078</xdr:rowOff>
    </xdr:from>
    <xdr:ext cx="534377" cy="259045"/>
    <xdr:sp macro="" textlink="">
      <xdr:nvSpPr>
        <xdr:cNvPr id="364" name="テキスト ボックス 363"/>
        <xdr:cNvSpPr txBox="1"/>
      </xdr:nvSpPr>
      <xdr:spPr>
        <a:xfrm>
          <a:off x="7594111" y="9704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154000</xdr:rowOff>
    </xdr:from>
    <xdr:to>
      <xdr:col>36</xdr:col>
      <xdr:colOff>165100</xdr:colOff>
      <xdr:row>56</xdr:row>
      <xdr:rowOff>84150</xdr:rowOff>
    </xdr:to>
    <xdr:sp macro="" textlink="">
      <xdr:nvSpPr>
        <xdr:cNvPr id="365" name="フローチャート: 判断 364"/>
        <xdr:cNvSpPr/>
      </xdr:nvSpPr>
      <xdr:spPr>
        <a:xfrm>
          <a:off x="6921500" y="9583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75277</xdr:rowOff>
    </xdr:from>
    <xdr:ext cx="534377" cy="259045"/>
    <xdr:sp macro="" textlink="">
      <xdr:nvSpPr>
        <xdr:cNvPr id="366" name="テキスト ボックス 365"/>
        <xdr:cNvSpPr txBox="1"/>
      </xdr:nvSpPr>
      <xdr:spPr>
        <a:xfrm>
          <a:off x="6705111" y="9676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7" name="テキスト ボックス 36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8" name="テキスト ボックス 36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9" name="テキスト ボックス 36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0" name="テキスト ボックス 36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1" name="テキスト ボックス 37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58268</xdr:rowOff>
    </xdr:from>
    <xdr:to>
      <xdr:col>55</xdr:col>
      <xdr:colOff>50800</xdr:colOff>
      <xdr:row>56</xdr:row>
      <xdr:rowOff>159868</xdr:rowOff>
    </xdr:to>
    <xdr:sp macro="" textlink="">
      <xdr:nvSpPr>
        <xdr:cNvPr id="372" name="楕円 371"/>
        <xdr:cNvSpPr/>
      </xdr:nvSpPr>
      <xdr:spPr>
        <a:xfrm>
          <a:off x="10426700" y="9659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36695</xdr:rowOff>
    </xdr:from>
    <xdr:ext cx="534377" cy="259045"/>
    <xdr:sp macro="" textlink="">
      <xdr:nvSpPr>
        <xdr:cNvPr id="373" name="農林水産業費該当値テキスト"/>
        <xdr:cNvSpPr txBox="1"/>
      </xdr:nvSpPr>
      <xdr:spPr>
        <a:xfrm>
          <a:off x="10528300" y="9637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46419</xdr:rowOff>
    </xdr:from>
    <xdr:to>
      <xdr:col>50</xdr:col>
      <xdr:colOff>165100</xdr:colOff>
      <xdr:row>57</xdr:row>
      <xdr:rowOff>148019</xdr:rowOff>
    </xdr:to>
    <xdr:sp macro="" textlink="">
      <xdr:nvSpPr>
        <xdr:cNvPr id="374" name="楕円 373"/>
        <xdr:cNvSpPr/>
      </xdr:nvSpPr>
      <xdr:spPr>
        <a:xfrm>
          <a:off x="9588500" y="9819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139146</xdr:rowOff>
    </xdr:from>
    <xdr:ext cx="534377" cy="259045"/>
    <xdr:sp macro="" textlink="">
      <xdr:nvSpPr>
        <xdr:cNvPr id="375" name="テキスト ボックス 374"/>
        <xdr:cNvSpPr txBox="1"/>
      </xdr:nvSpPr>
      <xdr:spPr>
        <a:xfrm>
          <a:off x="9372111" y="9911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150089</xdr:rowOff>
    </xdr:from>
    <xdr:to>
      <xdr:col>46</xdr:col>
      <xdr:colOff>38100</xdr:colOff>
      <xdr:row>57</xdr:row>
      <xdr:rowOff>80239</xdr:rowOff>
    </xdr:to>
    <xdr:sp macro="" textlink="">
      <xdr:nvSpPr>
        <xdr:cNvPr id="376" name="楕円 375"/>
        <xdr:cNvSpPr/>
      </xdr:nvSpPr>
      <xdr:spPr>
        <a:xfrm>
          <a:off x="8699500" y="9751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71366</xdr:rowOff>
    </xdr:from>
    <xdr:ext cx="534377" cy="259045"/>
    <xdr:sp macro="" textlink="">
      <xdr:nvSpPr>
        <xdr:cNvPr id="377" name="テキスト ボックス 376"/>
        <xdr:cNvSpPr txBox="1"/>
      </xdr:nvSpPr>
      <xdr:spPr>
        <a:xfrm>
          <a:off x="8483111" y="9844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169202</xdr:rowOff>
    </xdr:from>
    <xdr:to>
      <xdr:col>41</xdr:col>
      <xdr:colOff>101600</xdr:colOff>
      <xdr:row>56</xdr:row>
      <xdr:rowOff>99352</xdr:rowOff>
    </xdr:to>
    <xdr:sp macro="" textlink="">
      <xdr:nvSpPr>
        <xdr:cNvPr id="378" name="楕円 377"/>
        <xdr:cNvSpPr/>
      </xdr:nvSpPr>
      <xdr:spPr>
        <a:xfrm>
          <a:off x="7810500" y="9598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115879</xdr:rowOff>
    </xdr:from>
    <xdr:ext cx="534377" cy="259045"/>
    <xdr:sp macro="" textlink="">
      <xdr:nvSpPr>
        <xdr:cNvPr id="379" name="テキスト ボックス 378"/>
        <xdr:cNvSpPr txBox="1"/>
      </xdr:nvSpPr>
      <xdr:spPr>
        <a:xfrm>
          <a:off x="7594111" y="9374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92672</xdr:rowOff>
    </xdr:from>
    <xdr:to>
      <xdr:col>36</xdr:col>
      <xdr:colOff>165100</xdr:colOff>
      <xdr:row>56</xdr:row>
      <xdr:rowOff>22822</xdr:rowOff>
    </xdr:to>
    <xdr:sp macro="" textlink="">
      <xdr:nvSpPr>
        <xdr:cNvPr id="380" name="楕円 379"/>
        <xdr:cNvSpPr/>
      </xdr:nvSpPr>
      <xdr:spPr>
        <a:xfrm>
          <a:off x="6921500" y="9522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39349</xdr:rowOff>
    </xdr:from>
    <xdr:ext cx="534377" cy="259045"/>
    <xdr:sp macro="" textlink="">
      <xdr:nvSpPr>
        <xdr:cNvPr id="381" name="テキスト ボックス 380"/>
        <xdr:cNvSpPr txBox="1"/>
      </xdr:nvSpPr>
      <xdr:spPr>
        <a:xfrm>
          <a:off x="6705111" y="9297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2" name="正方形/長方形 38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3" name="正方形/長方形 38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4" name="正方形/長方形 38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5" name="正方形/長方形 38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6" name="正方形/長方形 38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7" name="正方形/長方形 38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8" name="正方形/長方形 38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9" name="正方形/長方形 38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0" name="テキスト ボックス 38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1" name="直線コネクタ 39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2" name="直線コネクタ 391"/>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3" name="テキスト ボックス 392"/>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4" name="直線コネクタ 393"/>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5" name="テキスト ボックス 394"/>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6" name="直線コネクタ 395"/>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7" name="テキスト ボックス 396"/>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8" name="直線コネクタ 397"/>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9" name="テキスト ボックス 398"/>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0" name="直線コネクタ 39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1" name="テキスト ボックス 400"/>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2"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134685</xdr:rowOff>
    </xdr:from>
    <xdr:to>
      <xdr:col>54</xdr:col>
      <xdr:colOff>189865</xdr:colOff>
      <xdr:row>78</xdr:row>
      <xdr:rowOff>120735</xdr:rowOff>
    </xdr:to>
    <xdr:cxnSp macro="">
      <xdr:nvCxnSpPr>
        <xdr:cNvPr id="403" name="直線コネクタ 402"/>
        <xdr:cNvCxnSpPr/>
      </xdr:nvCxnSpPr>
      <xdr:spPr>
        <a:xfrm flipV="1">
          <a:off x="10475595" y="12307635"/>
          <a:ext cx="1270" cy="118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124562</xdr:rowOff>
    </xdr:from>
    <xdr:ext cx="469744" cy="259045"/>
    <xdr:sp macro="" textlink="">
      <xdr:nvSpPr>
        <xdr:cNvPr id="404" name="商工費最小値テキスト"/>
        <xdr:cNvSpPr txBox="1"/>
      </xdr:nvSpPr>
      <xdr:spPr>
        <a:xfrm>
          <a:off x="10528300" y="13497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120735</xdr:rowOff>
    </xdr:from>
    <xdr:to>
      <xdr:col>55</xdr:col>
      <xdr:colOff>88900</xdr:colOff>
      <xdr:row>78</xdr:row>
      <xdr:rowOff>120735</xdr:rowOff>
    </xdr:to>
    <xdr:cxnSp macro="">
      <xdr:nvCxnSpPr>
        <xdr:cNvPr id="405" name="直線コネクタ 404"/>
        <xdr:cNvCxnSpPr/>
      </xdr:nvCxnSpPr>
      <xdr:spPr>
        <a:xfrm>
          <a:off x="10388600" y="13493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81362</xdr:rowOff>
    </xdr:from>
    <xdr:ext cx="599010" cy="259045"/>
    <xdr:sp macro="" textlink="">
      <xdr:nvSpPr>
        <xdr:cNvPr id="406" name="商工費最大値テキスト"/>
        <xdr:cNvSpPr txBox="1"/>
      </xdr:nvSpPr>
      <xdr:spPr>
        <a:xfrm>
          <a:off x="10528300" y="12082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263,597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134685</xdr:rowOff>
    </xdr:from>
    <xdr:to>
      <xdr:col>55</xdr:col>
      <xdr:colOff>88900</xdr:colOff>
      <xdr:row>71</xdr:row>
      <xdr:rowOff>134685</xdr:rowOff>
    </xdr:to>
    <xdr:cxnSp macro="">
      <xdr:nvCxnSpPr>
        <xdr:cNvPr id="407" name="直線コネクタ 406"/>
        <xdr:cNvCxnSpPr/>
      </xdr:nvCxnSpPr>
      <xdr:spPr>
        <a:xfrm>
          <a:off x="10388600" y="12307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89179</xdr:rowOff>
    </xdr:from>
    <xdr:to>
      <xdr:col>55</xdr:col>
      <xdr:colOff>0</xdr:colOff>
      <xdr:row>78</xdr:row>
      <xdr:rowOff>100792</xdr:rowOff>
    </xdr:to>
    <xdr:cxnSp macro="">
      <xdr:nvCxnSpPr>
        <xdr:cNvPr id="408" name="直線コネクタ 407"/>
        <xdr:cNvCxnSpPr/>
      </xdr:nvCxnSpPr>
      <xdr:spPr>
        <a:xfrm>
          <a:off x="9639300" y="13462279"/>
          <a:ext cx="838200" cy="11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164332</xdr:rowOff>
    </xdr:from>
    <xdr:ext cx="534377" cy="259045"/>
    <xdr:sp macro="" textlink="">
      <xdr:nvSpPr>
        <xdr:cNvPr id="409" name="商工費平均値テキスト"/>
        <xdr:cNvSpPr txBox="1"/>
      </xdr:nvSpPr>
      <xdr:spPr>
        <a:xfrm>
          <a:off x="10528300" y="131945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141455</xdr:rowOff>
    </xdr:from>
    <xdr:to>
      <xdr:col>55</xdr:col>
      <xdr:colOff>50800</xdr:colOff>
      <xdr:row>78</xdr:row>
      <xdr:rowOff>71605</xdr:rowOff>
    </xdr:to>
    <xdr:sp macro="" textlink="">
      <xdr:nvSpPr>
        <xdr:cNvPr id="410" name="フローチャート: 判断 409"/>
        <xdr:cNvSpPr/>
      </xdr:nvSpPr>
      <xdr:spPr>
        <a:xfrm>
          <a:off x="10426700" y="13343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84471</xdr:rowOff>
    </xdr:from>
    <xdr:to>
      <xdr:col>50</xdr:col>
      <xdr:colOff>114300</xdr:colOff>
      <xdr:row>78</xdr:row>
      <xdr:rowOff>89179</xdr:rowOff>
    </xdr:to>
    <xdr:cxnSp macro="">
      <xdr:nvCxnSpPr>
        <xdr:cNvPr id="411" name="直線コネクタ 410"/>
        <xdr:cNvCxnSpPr/>
      </xdr:nvCxnSpPr>
      <xdr:spPr>
        <a:xfrm>
          <a:off x="8750300" y="13457571"/>
          <a:ext cx="889000" cy="4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132494</xdr:rowOff>
    </xdr:from>
    <xdr:to>
      <xdr:col>50</xdr:col>
      <xdr:colOff>165100</xdr:colOff>
      <xdr:row>78</xdr:row>
      <xdr:rowOff>62644</xdr:rowOff>
    </xdr:to>
    <xdr:sp macro="" textlink="">
      <xdr:nvSpPr>
        <xdr:cNvPr id="412" name="フローチャート: 判断 411"/>
        <xdr:cNvSpPr/>
      </xdr:nvSpPr>
      <xdr:spPr>
        <a:xfrm>
          <a:off x="9588500" y="13334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79171</xdr:rowOff>
    </xdr:from>
    <xdr:ext cx="534377" cy="259045"/>
    <xdr:sp macro="" textlink="">
      <xdr:nvSpPr>
        <xdr:cNvPr id="413" name="テキスト ボックス 412"/>
        <xdr:cNvSpPr txBox="1"/>
      </xdr:nvSpPr>
      <xdr:spPr>
        <a:xfrm>
          <a:off x="9372111" y="13109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78471</xdr:rowOff>
    </xdr:from>
    <xdr:to>
      <xdr:col>45</xdr:col>
      <xdr:colOff>177800</xdr:colOff>
      <xdr:row>78</xdr:row>
      <xdr:rowOff>84471</xdr:rowOff>
    </xdr:to>
    <xdr:cxnSp macro="">
      <xdr:nvCxnSpPr>
        <xdr:cNvPr id="414" name="直線コネクタ 413"/>
        <xdr:cNvCxnSpPr/>
      </xdr:nvCxnSpPr>
      <xdr:spPr>
        <a:xfrm>
          <a:off x="7861300" y="13451571"/>
          <a:ext cx="889000" cy="6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123337</xdr:rowOff>
    </xdr:from>
    <xdr:to>
      <xdr:col>46</xdr:col>
      <xdr:colOff>38100</xdr:colOff>
      <xdr:row>78</xdr:row>
      <xdr:rowOff>53487</xdr:rowOff>
    </xdr:to>
    <xdr:sp macro="" textlink="">
      <xdr:nvSpPr>
        <xdr:cNvPr id="415" name="フローチャート: 判断 414"/>
        <xdr:cNvSpPr/>
      </xdr:nvSpPr>
      <xdr:spPr>
        <a:xfrm>
          <a:off x="8699500" y="13324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70014</xdr:rowOff>
    </xdr:from>
    <xdr:ext cx="534377" cy="259045"/>
    <xdr:sp macro="" textlink="">
      <xdr:nvSpPr>
        <xdr:cNvPr id="416" name="テキスト ボックス 415"/>
        <xdr:cNvSpPr txBox="1"/>
      </xdr:nvSpPr>
      <xdr:spPr>
        <a:xfrm>
          <a:off x="8483111" y="13100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69081</xdr:rowOff>
    </xdr:from>
    <xdr:to>
      <xdr:col>41</xdr:col>
      <xdr:colOff>50800</xdr:colOff>
      <xdr:row>78</xdr:row>
      <xdr:rowOff>78471</xdr:rowOff>
    </xdr:to>
    <xdr:cxnSp macro="">
      <xdr:nvCxnSpPr>
        <xdr:cNvPr id="417" name="直線コネクタ 416"/>
        <xdr:cNvCxnSpPr/>
      </xdr:nvCxnSpPr>
      <xdr:spPr>
        <a:xfrm>
          <a:off x="6972300" y="13442181"/>
          <a:ext cx="889000" cy="9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119176</xdr:rowOff>
    </xdr:from>
    <xdr:to>
      <xdr:col>41</xdr:col>
      <xdr:colOff>101600</xdr:colOff>
      <xdr:row>78</xdr:row>
      <xdr:rowOff>49326</xdr:rowOff>
    </xdr:to>
    <xdr:sp macro="" textlink="">
      <xdr:nvSpPr>
        <xdr:cNvPr id="418" name="フローチャート: 判断 417"/>
        <xdr:cNvSpPr/>
      </xdr:nvSpPr>
      <xdr:spPr>
        <a:xfrm>
          <a:off x="7810500" y="13320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65853</xdr:rowOff>
    </xdr:from>
    <xdr:ext cx="534377" cy="259045"/>
    <xdr:sp macro="" textlink="">
      <xdr:nvSpPr>
        <xdr:cNvPr id="419" name="テキスト ボックス 418"/>
        <xdr:cNvSpPr txBox="1"/>
      </xdr:nvSpPr>
      <xdr:spPr>
        <a:xfrm>
          <a:off x="7594111" y="13096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124439</xdr:rowOff>
    </xdr:from>
    <xdr:to>
      <xdr:col>36</xdr:col>
      <xdr:colOff>165100</xdr:colOff>
      <xdr:row>78</xdr:row>
      <xdr:rowOff>54589</xdr:rowOff>
    </xdr:to>
    <xdr:sp macro="" textlink="">
      <xdr:nvSpPr>
        <xdr:cNvPr id="420" name="フローチャート: 判断 419"/>
        <xdr:cNvSpPr/>
      </xdr:nvSpPr>
      <xdr:spPr>
        <a:xfrm>
          <a:off x="6921500" y="1332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71116</xdr:rowOff>
    </xdr:from>
    <xdr:ext cx="534377" cy="259045"/>
    <xdr:sp macro="" textlink="">
      <xdr:nvSpPr>
        <xdr:cNvPr id="421" name="テキスト ボックス 420"/>
        <xdr:cNvSpPr txBox="1"/>
      </xdr:nvSpPr>
      <xdr:spPr>
        <a:xfrm>
          <a:off x="6705111" y="13101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2" name="テキスト ボックス 421"/>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3" name="テキスト ボックス 422"/>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4" name="テキスト ボックス 423"/>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5" name="テキスト ボックス 424"/>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6" name="テキスト ボックス 425"/>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49992</xdr:rowOff>
    </xdr:from>
    <xdr:to>
      <xdr:col>55</xdr:col>
      <xdr:colOff>50800</xdr:colOff>
      <xdr:row>78</xdr:row>
      <xdr:rowOff>151592</xdr:rowOff>
    </xdr:to>
    <xdr:sp macro="" textlink="">
      <xdr:nvSpPr>
        <xdr:cNvPr id="427" name="楕円 426"/>
        <xdr:cNvSpPr/>
      </xdr:nvSpPr>
      <xdr:spPr>
        <a:xfrm>
          <a:off x="10426700" y="13423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136369</xdr:rowOff>
    </xdr:from>
    <xdr:ext cx="469744" cy="259045"/>
    <xdr:sp macro="" textlink="">
      <xdr:nvSpPr>
        <xdr:cNvPr id="428" name="商工費該当値テキスト"/>
        <xdr:cNvSpPr txBox="1"/>
      </xdr:nvSpPr>
      <xdr:spPr>
        <a:xfrm>
          <a:off x="10528300" y="13338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38379</xdr:rowOff>
    </xdr:from>
    <xdr:to>
      <xdr:col>50</xdr:col>
      <xdr:colOff>165100</xdr:colOff>
      <xdr:row>78</xdr:row>
      <xdr:rowOff>139979</xdr:rowOff>
    </xdr:to>
    <xdr:sp macro="" textlink="">
      <xdr:nvSpPr>
        <xdr:cNvPr id="429" name="楕円 428"/>
        <xdr:cNvSpPr/>
      </xdr:nvSpPr>
      <xdr:spPr>
        <a:xfrm>
          <a:off x="9588500" y="13411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131106</xdr:rowOff>
    </xdr:from>
    <xdr:ext cx="534377" cy="259045"/>
    <xdr:sp macro="" textlink="">
      <xdr:nvSpPr>
        <xdr:cNvPr id="430" name="テキスト ボックス 429"/>
        <xdr:cNvSpPr txBox="1"/>
      </xdr:nvSpPr>
      <xdr:spPr>
        <a:xfrm>
          <a:off x="9372111" y="13504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33671</xdr:rowOff>
    </xdr:from>
    <xdr:to>
      <xdr:col>46</xdr:col>
      <xdr:colOff>38100</xdr:colOff>
      <xdr:row>78</xdr:row>
      <xdr:rowOff>135271</xdr:rowOff>
    </xdr:to>
    <xdr:sp macro="" textlink="">
      <xdr:nvSpPr>
        <xdr:cNvPr id="431" name="楕円 430"/>
        <xdr:cNvSpPr/>
      </xdr:nvSpPr>
      <xdr:spPr>
        <a:xfrm>
          <a:off x="8699500" y="13406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126398</xdr:rowOff>
    </xdr:from>
    <xdr:ext cx="534377" cy="259045"/>
    <xdr:sp macro="" textlink="">
      <xdr:nvSpPr>
        <xdr:cNvPr id="432" name="テキスト ボックス 431"/>
        <xdr:cNvSpPr txBox="1"/>
      </xdr:nvSpPr>
      <xdr:spPr>
        <a:xfrm>
          <a:off x="8483111" y="13499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27671</xdr:rowOff>
    </xdr:from>
    <xdr:to>
      <xdr:col>41</xdr:col>
      <xdr:colOff>101600</xdr:colOff>
      <xdr:row>78</xdr:row>
      <xdr:rowOff>129271</xdr:rowOff>
    </xdr:to>
    <xdr:sp macro="" textlink="">
      <xdr:nvSpPr>
        <xdr:cNvPr id="433" name="楕円 432"/>
        <xdr:cNvSpPr/>
      </xdr:nvSpPr>
      <xdr:spPr>
        <a:xfrm>
          <a:off x="7810500" y="13400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120398</xdr:rowOff>
    </xdr:from>
    <xdr:ext cx="534377" cy="259045"/>
    <xdr:sp macro="" textlink="">
      <xdr:nvSpPr>
        <xdr:cNvPr id="434" name="テキスト ボックス 433"/>
        <xdr:cNvSpPr txBox="1"/>
      </xdr:nvSpPr>
      <xdr:spPr>
        <a:xfrm>
          <a:off x="7594111" y="13493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18281</xdr:rowOff>
    </xdr:from>
    <xdr:to>
      <xdr:col>36</xdr:col>
      <xdr:colOff>165100</xdr:colOff>
      <xdr:row>78</xdr:row>
      <xdr:rowOff>119881</xdr:rowOff>
    </xdr:to>
    <xdr:sp macro="" textlink="">
      <xdr:nvSpPr>
        <xdr:cNvPr id="435" name="楕円 434"/>
        <xdr:cNvSpPr/>
      </xdr:nvSpPr>
      <xdr:spPr>
        <a:xfrm>
          <a:off x="6921500" y="13391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111008</xdr:rowOff>
    </xdr:from>
    <xdr:ext cx="534377" cy="259045"/>
    <xdr:sp macro="" textlink="">
      <xdr:nvSpPr>
        <xdr:cNvPr id="436" name="テキスト ボックス 435"/>
        <xdr:cNvSpPr txBox="1"/>
      </xdr:nvSpPr>
      <xdr:spPr>
        <a:xfrm>
          <a:off x="6705111" y="13484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7" name="正方形/長方形 436"/>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8" name="正方形/長方形 437"/>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9" name="正方形/長方形 438"/>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0" name="正方形/長方形 439"/>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1" name="正方形/長方形 440"/>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2" name="正方形/長方形 441"/>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3" name="正方形/長方形 442"/>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68,598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4" name="正方形/長方形 443"/>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5" name="テキスト ボックス 444"/>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6" name="直線コネクタ 445"/>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7" name="直線コネクタ 446"/>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8" name="テキスト ボックス 447"/>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9" name="直線コネクタ 448"/>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0" name="テキスト ボックス 449"/>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1" name="直線コネクタ 450"/>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52" name="テキスト ボックス 451"/>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3" name="直線コネクタ 452"/>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4" name="テキスト ボックス 453"/>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5" name="直線コネクタ 454"/>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6" name="テキスト ボックス 455"/>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8" name="テキスト ボックス 457"/>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62502</xdr:rowOff>
    </xdr:from>
    <xdr:to>
      <xdr:col>54</xdr:col>
      <xdr:colOff>189865</xdr:colOff>
      <xdr:row>98</xdr:row>
      <xdr:rowOff>79228</xdr:rowOff>
    </xdr:to>
    <xdr:cxnSp macro="">
      <xdr:nvCxnSpPr>
        <xdr:cNvPr id="460" name="直線コネクタ 459"/>
        <xdr:cNvCxnSpPr/>
      </xdr:nvCxnSpPr>
      <xdr:spPr>
        <a:xfrm flipV="1">
          <a:off x="10475595" y="15493002"/>
          <a:ext cx="1270" cy="13883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83055</xdr:rowOff>
    </xdr:from>
    <xdr:ext cx="534377" cy="259045"/>
    <xdr:sp macro="" textlink="">
      <xdr:nvSpPr>
        <xdr:cNvPr id="461" name="土木費最小値テキスト"/>
        <xdr:cNvSpPr txBox="1"/>
      </xdr:nvSpPr>
      <xdr:spPr>
        <a:xfrm>
          <a:off x="10528300" y="16885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79228</xdr:rowOff>
    </xdr:from>
    <xdr:to>
      <xdr:col>55</xdr:col>
      <xdr:colOff>88900</xdr:colOff>
      <xdr:row>98</xdr:row>
      <xdr:rowOff>79228</xdr:rowOff>
    </xdr:to>
    <xdr:cxnSp macro="">
      <xdr:nvCxnSpPr>
        <xdr:cNvPr id="462" name="直線コネクタ 461"/>
        <xdr:cNvCxnSpPr/>
      </xdr:nvCxnSpPr>
      <xdr:spPr>
        <a:xfrm>
          <a:off x="10388600" y="16881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9179</xdr:rowOff>
    </xdr:from>
    <xdr:ext cx="599010" cy="259045"/>
    <xdr:sp macro="" textlink="">
      <xdr:nvSpPr>
        <xdr:cNvPr id="463" name="土木費最大値テキスト"/>
        <xdr:cNvSpPr txBox="1"/>
      </xdr:nvSpPr>
      <xdr:spPr>
        <a:xfrm>
          <a:off x="10528300" y="152682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200,131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62502</xdr:rowOff>
    </xdr:from>
    <xdr:to>
      <xdr:col>55</xdr:col>
      <xdr:colOff>88900</xdr:colOff>
      <xdr:row>90</xdr:row>
      <xdr:rowOff>62502</xdr:rowOff>
    </xdr:to>
    <xdr:cxnSp macro="">
      <xdr:nvCxnSpPr>
        <xdr:cNvPr id="464" name="直線コネクタ 463"/>
        <xdr:cNvCxnSpPr/>
      </xdr:nvCxnSpPr>
      <xdr:spPr>
        <a:xfrm>
          <a:off x="10388600" y="15493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160731</xdr:rowOff>
    </xdr:from>
    <xdr:to>
      <xdr:col>55</xdr:col>
      <xdr:colOff>0</xdr:colOff>
      <xdr:row>96</xdr:row>
      <xdr:rowOff>87396</xdr:rowOff>
    </xdr:to>
    <xdr:cxnSp macro="">
      <xdr:nvCxnSpPr>
        <xdr:cNvPr id="465" name="直線コネクタ 464"/>
        <xdr:cNvCxnSpPr/>
      </xdr:nvCxnSpPr>
      <xdr:spPr>
        <a:xfrm flipV="1">
          <a:off x="9639300" y="16448481"/>
          <a:ext cx="838200" cy="98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142246</xdr:rowOff>
    </xdr:from>
    <xdr:ext cx="534377" cy="259045"/>
    <xdr:sp macro="" textlink="">
      <xdr:nvSpPr>
        <xdr:cNvPr id="466" name="土木費平均値テキスト"/>
        <xdr:cNvSpPr txBox="1"/>
      </xdr:nvSpPr>
      <xdr:spPr>
        <a:xfrm>
          <a:off x="10528300" y="164299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163819</xdr:rowOff>
    </xdr:from>
    <xdr:to>
      <xdr:col>55</xdr:col>
      <xdr:colOff>50800</xdr:colOff>
      <xdr:row>96</xdr:row>
      <xdr:rowOff>93969</xdr:rowOff>
    </xdr:to>
    <xdr:sp macro="" textlink="">
      <xdr:nvSpPr>
        <xdr:cNvPr id="467" name="フローチャート: 判断 466"/>
        <xdr:cNvSpPr/>
      </xdr:nvSpPr>
      <xdr:spPr>
        <a:xfrm>
          <a:off x="10426700" y="16451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117777</xdr:rowOff>
    </xdr:from>
    <xdr:to>
      <xdr:col>50</xdr:col>
      <xdr:colOff>114300</xdr:colOff>
      <xdr:row>96</xdr:row>
      <xdr:rowOff>87396</xdr:rowOff>
    </xdr:to>
    <xdr:cxnSp macro="">
      <xdr:nvCxnSpPr>
        <xdr:cNvPr id="468" name="直線コネクタ 467"/>
        <xdr:cNvCxnSpPr/>
      </xdr:nvCxnSpPr>
      <xdr:spPr>
        <a:xfrm>
          <a:off x="8750300" y="16405527"/>
          <a:ext cx="889000" cy="141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22682</xdr:rowOff>
    </xdr:from>
    <xdr:to>
      <xdr:col>50</xdr:col>
      <xdr:colOff>165100</xdr:colOff>
      <xdr:row>96</xdr:row>
      <xdr:rowOff>124282</xdr:rowOff>
    </xdr:to>
    <xdr:sp macro="" textlink="">
      <xdr:nvSpPr>
        <xdr:cNvPr id="469" name="フローチャート: 判断 468"/>
        <xdr:cNvSpPr/>
      </xdr:nvSpPr>
      <xdr:spPr>
        <a:xfrm>
          <a:off x="9588500" y="16481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140809</xdr:rowOff>
    </xdr:from>
    <xdr:ext cx="534377" cy="259045"/>
    <xdr:sp macro="" textlink="">
      <xdr:nvSpPr>
        <xdr:cNvPr id="470" name="テキスト ボックス 469"/>
        <xdr:cNvSpPr txBox="1"/>
      </xdr:nvSpPr>
      <xdr:spPr>
        <a:xfrm>
          <a:off x="9372111" y="16257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117777</xdr:rowOff>
    </xdr:from>
    <xdr:to>
      <xdr:col>45</xdr:col>
      <xdr:colOff>177800</xdr:colOff>
      <xdr:row>96</xdr:row>
      <xdr:rowOff>97005</xdr:rowOff>
    </xdr:to>
    <xdr:cxnSp macro="">
      <xdr:nvCxnSpPr>
        <xdr:cNvPr id="471" name="直線コネクタ 470"/>
        <xdr:cNvCxnSpPr/>
      </xdr:nvCxnSpPr>
      <xdr:spPr>
        <a:xfrm flipV="1">
          <a:off x="7861300" y="16405527"/>
          <a:ext cx="889000" cy="150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26043</xdr:rowOff>
    </xdr:from>
    <xdr:to>
      <xdr:col>46</xdr:col>
      <xdr:colOff>38100</xdr:colOff>
      <xdr:row>96</xdr:row>
      <xdr:rowOff>127643</xdr:rowOff>
    </xdr:to>
    <xdr:sp macro="" textlink="">
      <xdr:nvSpPr>
        <xdr:cNvPr id="472" name="フローチャート: 判断 471"/>
        <xdr:cNvSpPr/>
      </xdr:nvSpPr>
      <xdr:spPr>
        <a:xfrm>
          <a:off x="8699500" y="16485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118770</xdr:rowOff>
    </xdr:from>
    <xdr:ext cx="534377" cy="259045"/>
    <xdr:sp macro="" textlink="">
      <xdr:nvSpPr>
        <xdr:cNvPr id="473" name="テキスト ボックス 472"/>
        <xdr:cNvSpPr txBox="1"/>
      </xdr:nvSpPr>
      <xdr:spPr>
        <a:xfrm>
          <a:off x="8483111" y="16577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147701</xdr:rowOff>
    </xdr:from>
    <xdr:to>
      <xdr:col>41</xdr:col>
      <xdr:colOff>50800</xdr:colOff>
      <xdr:row>96</xdr:row>
      <xdr:rowOff>97005</xdr:rowOff>
    </xdr:to>
    <xdr:cxnSp macro="">
      <xdr:nvCxnSpPr>
        <xdr:cNvPr id="474" name="直線コネクタ 473"/>
        <xdr:cNvCxnSpPr/>
      </xdr:nvCxnSpPr>
      <xdr:spPr>
        <a:xfrm>
          <a:off x="6972300" y="16264001"/>
          <a:ext cx="889000" cy="292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13408</xdr:rowOff>
    </xdr:from>
    <xdr:to>
      <xdr:col>41</xdr:col>
      <xdr:colOff>101600</xdr:colOff>
      <xdr:row>96</xdr:row>
      <xdr:rowOff>115008</xdr:rowOff>
    </xdr:to>
    <xdr:sp macro="" textlink="">
      <xdr:nvSpPr>
        <xdr:cNvPr id="475" name="フローチャート: 判断 474"/>
        <xdr:cNvSpPr/>
      </xdr:nvSpPr>
      <xdr:spPr>
        <a:xfrm>
          <a:off x="7810500" y="16472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131535</xdr:rowOff>
    </xdr:from>
    <xdr:ext cx="534377" cy="259045"/>
    <xdr:sp macro="" textlink="">
      <xdr:nvSpPr>
        <xdr:cNvPr id="476" name="テキスト ボックス 475"/>
        <xdr:cNvSpPr txBox="1"/>
      </xdr:nvSpPr>
      <xdr:spPr>
        <a:xfrm>
          <a:off x="7594111" y="16247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158341</xdr:rowOff>
    </xdr:from>
    <xdr:to>
      <xdr:col>36</xdr:col>
      <xdr:colOff>165100</xdr:colOff>
      <xdr:row>95</xdr:row>
      <xdr:rowOff>88491</xdr:rowOff>
    </xdr:to>
    <xdr:sp macro="" textlink="">
      <xdr:nvSpPr>
        <xdr:cNvPr id="477" name="フローチャート: 判断 476"/>
        <xdr:cNvSpPr/>
      </xdr:nvSpPr>
      <xdr:spPr>
        <a:xfrm>
          <a:off x="6921500" y="16274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79618</xdr:rowOff>
    </xdr:from>
    <xdr:ext cx="534377" cy="259045"/>
    <xdr:sp macro="" textlink="">
      <xdr:nvSpPr>
        <xdr:cNvPr id="478" name="テキスト ボックス 477"/>
        <xdr:cNvSpPr txBox="1"/>
      </xdr:nvSpPr>
      <xdr:spPr>
        <a:xfrm>
          <a:off x="6705111" y="16367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109931</xdr:rowOff>
    </xdr:from>
    <xdr:to>
      <xdr:col>55</xdr:col>
      <xdr:colOff>50800</xdr:colOff>
      <xdr:row>96</xdr:row>
      <xdr:rowOff>40081</xdr:rowOff>
    </xdr:to>
    <xdr:sp macro="" textlink="">
      <xdr:nvSpPr>
        <xdr:cNvPr id="484" name="楕円 483"/>
        <xdr:cNvSpPr/>
      </xdr:nvSpPr>
      <xdr:spPr>
        <a:xfrm>
          <a:off x="10426700" y="16397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132808</xdr:rowOff>
    </xdr:from>
    <xdr:ext cx="534377" cy="259045"/>
    <xdr:sp macro="" textlink="">
      <xdr:nvSpPr>
        <xdr:cNvPr id="485" name="土木費該当値テキスト"/>
        <xdr:cNvSpPr txBox="1"/>
      </xdr:nvSpPr>
      <xdr:spPr>
        <a:xfrm>
          <a:off x="10528300" y="16249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36596</xdr:rowOff>
    </xdr:from>
    <xdr:to>
      <xdr:col>50</xdr:col>
      <xdr:colOff>165100</xdr:colOff>
      <xdr:row>96</xdr:row>
      <xdr:rowOff>138196</xdr:rowOff>
    </xdr:to>
    <xdr:sp macro="" textlink="">
      <xdr:nvSpPr>
        <xdr:cNvPr id="486" name="楕円 485"/>
        <xdr:cNvSpPr/>
      </xdr:nvSpPr>
      <xdr:spPr>
        <a:xfrm>
          <a:off x="9588500" y="16495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129323</xdr:rowOff>
    </xdr:from>
    <xdr:ext cx="534377" cy="259045"/>
    <xdr:sp macro="" textlink="">
      <xdr:nvSpPr>
        <xdr:cNvPr id="487" name="テキスト ボックス 486"/>
        <xdr:cNvSpPr txBox="1"/>
      </xdr:nvSpPr>
      <xdr:spPr>
        <a:xfrm>
          <a:off x="9372111" y="16588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66977</xdr:rowOff>
    </xdr:from>
    <xdr:to>
      <xdr:col>46</xdr:col>
      <xdr:colOff>38100</xdr:colOff>
      <xdr:row>95</xdr:row>
      <xdr:rowOff>168577</xdr:rowOff>
    </xdr:to>
    <xdr:sp macro="" textlink="">
      <xdr:nvSpPr>
        <xdr:cNvPr id="488" name="楕円 487"/>
        <xdr:cNvSpPr/>
      </xdr:nvSpPr>
      <xdr:spPr>
        <a:xfrm>
          <a:off x="8699500" y="16354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13654</xdr:rowOff>
    </xdr:from>
    <xdr:ext cx="534377" cy="259045"/>
    <xdr:sp macro="" textlink="">
      <xdr:nvSpPr>
        <xdr:cNvPr id="489" name="テキスト ボックス 488"/>
        <xdr:cNvSpPr txBox="1"/>
      </xdr:nvSpPr>
      <xdr:spPr>
        <a:xfrm>
          <a:off x="8483111" y="16129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46205</xdr:rowOff>
    </xdr:from>
    <xdr:to>
      <xdr:col>41</xdr:col>
      <xdr:colOff>101600</xdr:colOff>
      <xdr:row>96</xdr:row>
      <xdr:rowOff>147805</xdr:rowOff>
    </xdr:to>
    <xdr:sp macro="" textlink="">
      <xdr:nvSpPr>
        <xdr:cNvPr id="490" name="楕円 489"/>
        <xdr:cNvSpPr/>
      </xdr:nvSpPr>
      <xdr:spPr>
        <a:xfrm>
          <a:off x="7810500" y="16505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138932</xdr:rowOff>
    </xdr:from>
    <xdr:ext cx="534377" cy="259045"/>
    <xdr:sp macro="" textlink="">
      <xdr:nvSpPr>
        <xdr:cNvPr id="491" name="テキスト ボックス 490"/>
        <xdr:cNvSpPr txBox="1"/>
      </xdr:nvSpPr>
      <xdr:spPr>
        <a:xfrm>
          <a:off x="7594111" y="16598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96901</xdr:rowOff>
    </xdr:from>
    <xdr:to>
      <xdr:col>36</xdr:col>
      <xdr:colOff>165100</xdr:colOff>
      <xdr:row>95</xdr:row>
      <xdr:rowOff>27051</xdr:rowOff>
    </xdr:to>
    <xdr:sp macro="" textlink="">
      <xdr:nvSpPr>
        <xdr:cNvPr id="492" name="楕円 491"/>
        <xdr:cNvSpPr/>
      </xdr:nvSpPr>
      <xdr:spPr>
        <a:xfrm>
          <a:off x="6921500" y="16213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43578</xdr:rowOff>
    </xdr:from>
    <xdr:ext cx="534377" cy="259045"/>
    <xdr:sp macro="" textlink="">
      <xdr:nvSpPr>
        <xdr:cNvPr id="493" name="テキスト ボックス 492"/>
        <xdr:cNvSpPr txBox="1"/>
      </xdr:nvSpPr>
      <xdr:spPr>
        <a:xfrm>
          <a:off x="6705111" y="15988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139700</xdr:rowOff>
    </xdr:from>
    <xdr:to>
      <xdr:col>89</xdr:col>
      <xdr:colOff>177800</xdr:colOff>
      <xdr:row>39</xdr:row>
      <xdr:rowOff>139700</xdr:rowOff>
    </xdr:to>
    <xdr:cxnSp macro="">
      <xdr:nvCxnSpPr>
        <xdr:cNvPr id="504" name="直線コネクタ 503"/>
        <xdr:cNvCxnSpPr/>
      </xdr:nvCxnSpPr>
      <xdr:spPr>
        <a:xfrm>
          <a:off x="12446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168927</xdr:rowOff>
    </xdr:from>
    <xdr:ext cx="248786" cy="259045"/>
    <xdr:sp macro="" textlink="">
      <xdr:nvSpPr>
        <xdr:cNvPr id="505" name="テキスト ボックス 504"/>
        <xdr:cNvSpPr txBox="1"/>
      </xdr:nvSpPr>
      <xdr:spPr>
        <a:xfrm>
          <a:off x="12197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25400</xdr:rowOff>
    </xdr:from>
    <xdr:to>
      <xdr:col>89</xdr:col>
      <xdr:colOff>177800</xdr:colOff>
      <xdr:row>38</xdr:row>
      <xdr:rowOff>25400</xdr:rowOff>
    </xdr:to>
    <xdr:cxnSp macro="">
      <xdr:nvCxnSpPr>
        <xdr:cNvPr id="506" name="直線コネクタ 505"/>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54627</xdr:rowOff>
    </xdr:from>
    <xdr:ext cx="531299" cy="259045"/>
    <xdr:sp macro="" textlink="">
      <xdr:nvSpPr>
        <xdr:cNvPr id="507" name="テキスト ボックス 506"/>
        <xdr:cNvSpPr txBox="1"/>
      </xdr:nvSpPr>
      <xdr:spPr>
        <a:xfrm>
          <a:off x="11914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82550</xdr:rowOff>
    </xdr:from>
    <xdr:to>
      <xdr:col>89</xdr:col>
      <xdr:colOff>177800</xdr:colOff>
      <xdr:row>36</xdr:row>
      <xdr:rowOff>82550</xdr:rowOff>
    </xdr:to>
    <xdr:cxnSp macro="">
      <xdr:nvCxnSpPr>
        <xdr:cNvPr id="508" name="直線コネクタ 507"/>
        <xdr:cNvCxnSpPr/>
      </xdr:nvCxnSpPr>
      <xdr:spPr>
        <a:xfrm>
          <a:off x="12446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111777</xdr:rowOff>
    </xdr:from>
    <xdr:ext cx="531299" cy="259045"/>
    <xdr:sp macro="" textlink="">
      <xdr:nvSpPr>
        <xdr:cNvPr id="509" name="テキスト ボックス 508"/>
        <xdr:cNvSpPr txBox="1"/>
      </xdr:nvSpPr>
      <xdr:spPr>
        <a:xfrm>
          <a:off x="11914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0" name="直線コネクタ 509"/>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1" name="テキスト ボックス 510"/>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25400</xdr:rowOff>
    </xdr:from>
    <xdr:to>
      <xdr:col>89</xdr:col>
      <xdr:colOff>177800</xdr:colOff>
      <xdr:row>33</xdr:row>
      <xdr:rowOff>25400</xdr:rowOff>
    </xdr:to>
    <xdr:cxnSp macro="">
      <xdr:nvCxnSpPr>
        <xdr:cNvPr id="512" name="直線コネクタ 511"/>
        <xdr:cNvCxnSpPr/>
      </xdr:nvCxnSpPr>
      <xdr:spPr>
        <a:xfrm>
          <a:off x="12446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54627</xdr:rowOff>
    </xdr:from>
    <xdr:ext cx="531299" cy="259045"/>
    <xdr:sp macro="" textlink="">
      <xdr:nvSpPr>
        <xdr:cNvPr id="513" name="テキスト ボックス 512"/>
        <xdr:cNvSpPr txBox="1"/>
      </xdr:nvSpPr>
      <xdr:spPr>
        <a:xfrm>
          <a:off x="11914701" y="554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82550</xdr:rowOff>
    </xdr:from>
    <xdr:to>
      <xdr:col>89</xdr:col>
      <xdr:colOff>177800</xdr:colOff>
      <xdr:row>31</xdr:row>
      <xdr:rowOff>82550</xdr:rowOff>
    </xdr:to>
    <xdr:cxnSp macro="">
      <xdr:nvCxnSpPr>
        <xdr:cNvPr id="514" name="直線コネクタ 513"/>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30</xdr:row>
      <xdr:rowOff>111777</xdr:rowOff>
    </xdr:from>
    <xdr:ext cx="595419" cy="259045"/>
    <xdr:sp macro="" textlink="">
      <xdr:nvSpPr>
        <xdr:cNvPr id="515" name="テキスト ボックス 514"/>
        <xdr:cNvSpPr txBox="1"/>
      </xdr:nvSpPr>
      <xdr:spPr>
        <a:xfrm>
          <a:off x="11850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29</xdr:row>
      <xdr:rowOff>139700</xdr:rowOff>
    </xdr:from>
    <xdr:to>
      <xdr:col>89</xdr:col>
      <xdr:colOff>177800</xdr:colOff>
      <xdr:row>29</xdr:row>
      <xdr:rowOff>139700</xdr:rowOff>
    </xdr:to>
    <xdr:cxnSp macro="">
      <xdr:nvCxnSpPr>
        <xdr:cNvPr id="516" name="直線コネクタ 515"/>
        <xdr:cNvCxnSpPr/>
      </xdr:nvCxnSpPr>
      <xdr:spPr>
        <a:xfrm>
          <a:off x="12446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28</xdr:row>
      <xdr:rowOff>168927</xdr:rowOff>
    </xdr:from>
    <xdr:ext cx="595419" cy="259045"/>
    <xdr:sp macro="" textlink="">
      <xdr:nvSpPr>
        <xdr:cNvPr id="517" name="テキスト ボックス 516"/>
        <xdr:cNvSpPr txBox="1"/>
      </xdr:nvSpPr>
      <xdr:spPr>
        <a:xfrm>
          <a:off x="11850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8" name="直線コネクタ 517"/>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9" name="テキスト ボックス 518"/>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0"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91994</xdr:rowOff>
    </xdr:from>
    <xdr:to>
      <xdr:col>85</xdr:col>
      <xdr:colOff>126364</xdr:colOff>
      <xdr:row>38</xdr:row>
      <xdr:rowOff>143243</xdr:rowOff>
    </xdr:to>
    <xdr:cxnSp macro="">
      <xdr:nvCxnSpPr>
        <xdr:cNvPr id="521" name="直線コネクタ 520"/>
        <xdr:cNvCxnSpPr/>
      </xdr:nvCxnSpPr>
      <xdr:spPr>
        <a:xfrm flipV="1">
          <a:off x="16317595" y="5235494"/>
          <a:ext cx="1269" cy="14228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147070</xdr:rowOff>
    </xdr:from>
    <xdr:ext cx="534377" cy="259045"/>
    <xdr:sp macro="" textlink="">
      <xdr:nvSpPr>
        <xdr:cNvPr id="522" name="消防費最小値テキスト"/>
        <xdr:cNvSpPr txBox="1"/>
      </xdr:nvSpPr>
      <xdr:spPr>
        <a:xfrm>
          <a:off x="16370300" y="66621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143243</xdr:rowOff>
    </xdr:from>
    <xdr:to>
      <xdr:col>86</xdr:col>
      <xdr:colOff>25400</xdr:colOff>
      <xdr:row>38</xdr:row>
      <xdr:rowOff>143243</xdr:rowOff>
    </xdr:to>
    <xdr:cxnSp macro="">
      <xdr:nvCxnSpPr>
        <xdr:cNvPr id="523" name="直線コネクタ 522"/>
        <xdr:cNvCxnSpPr/>
      </xdr:nvCxnSpPr>
      <xdr:spPr>
        <a:xfrm>
          <a:off x="16230600" y="665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38671</xdr:rowOff>
    </xdr:from>
    <xdr:ext cx="599010" cy="259045"/>
    <xdr:sp macro="" textlink="">
      <xdr:nvSpPr>
        <xdr:cNvPr id="524" name="消防費最大値テキスト"/>
        <xdr:cNvSpPr txBox="1"/>
      </xdr:nvSpPr>
      <xdr:spPr>
        <a:xfrm>
          <a:off x="16370300" y="50107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111,339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91994</xdr:rowOff>
    </xdr:from>
    <xdr:to>
      <xdr:col>86</xdr:col>
      <xdr:colOff>25400</xdr:colOff>
      <xdr:row>30</xdr:row>
      <xdr:rowOff>91994</xdr:rowOff>
    </xdr:to>
    <xdr:cxnSp macro="">
      <xdr:nvCxnSpPr>
        <xdr:cNvPr id="525" name="直線コネクタ 524"/>
        <xdr:cNvCxnSpPr/>
      </xdr:nvCxnSpPr>
      <xdr:spPr>
        <a:xfrm>
          <a:off x="16230600" y="5235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70763</xdr:rowOff>
    </xdr:from>
    <xdr:to>
      <xdr:col>85</xdr:col>
      <xdr:colOff>127000</xdr:colOff>
      <xdr:row>38</xdr:row>
      <xdr:rowOff>82736</xdr:rowOff>
    </xdr:to>
    <xdr:cxnSp macro="">
      <xdr:nvCxnSpPr>
        <xdr:cNvPr id="526" name="直線コネクタ 525"/>
        <xdr:cNvCxnSpPr/>
      </xdr:nvCxnSpPr>
      <xdr:spPr>
        <a:xfrm flipV="1">
          <a:off x="15481300" y="6585863"/>
          <a:ext cx="838200" cy="11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6607</xdr:rowOff>
    </xdr:from>
    <xdr:ext cx="534377" cy="259045"/>
    <xdr:sp macro="" textlink="">
      <xdr:nvSpPr>
        <xdr:cNvPr id="527" name="消防費平均値テキスト"/>
        <xdr:cNvSpPr txBox="1"/>
      </xdr:nvSpPr>
      <xdr:spPr>
        <a:xfrm>
          <a:off x="16370300" y="61788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155180</xdr:rowOff>
    </xdr:from>
    <xdr:to>
      <xdr:col>85</xdr:col>
      <xdr:colOff>177800</xdr:colOff>
      <xdr:row>37</xdr:row>
      <xdr:rowOff>85330</xdr:rowOff>
    </xdr:to>
    <xdr:sp macro="" textlink="">
      <xdr:nvSpPr>
        <xdr:cNvPr id="528" name="フローチャート: 判断 527"/>
        <xdr:cNvSpPr/>
      </xdr:nvSpPr>
      <xdr:spPr>
        <a:xfrm>
          <a:off x="16268700" y="6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64805</xdr:rowOff>
    </xdr:from>
    <xdr:to>
      <xdr:col>81</xdr:col>
      <xdr:colOff>50800</xdr:colOff>
      <xdr:row>38</xdr:row>
      <xdr:rowOff>82736</xdr:rowOff>
    </xdr:to>
    <xdr:cxnSp macro="">
      <xdr:nvCxnSpPr>
        <xdr:cNvPr id="529" name="直線コネクタ 528"/>
        <xdr:cNvCxnSpPr/>
      </xdr:nvCxnSpPr>
      <xdr:spPr>
        <a:xfrm>
          <a:off x="14592300" y="6579905"/>
          <a:ext cx="889000" cy="17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39822</xdr:rowOff>
    </xdr:from>
    <xdr:to>
      <xdr:col>81</xdr:col>
      <xdr:colOff>101600</xdr:colOff>
      <xdr:row>37</xdr:row>
      <xdr:rowOff>141422</xdr:rowOff>
    </xdr:to>
    <xdr:sp macro="" textlink="">
      <xdr:nvSpPr>
        <xdr:cNvPr id="530" name="フローチャート: 判断 529"/>
        <xdr:cNvSpPr/>
      </xdr:nvSpPr>
      <xdr:spPr>
        <a:xfrm>
          <a:off x="15430500" y="638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157949</xdr:rowOff>
    </xdr:from>
    <xdr:ext cx="534377" cy="259045"/>
    <xdr:sp macro="" textlink="">
      <xdr:nvSpPr>
        <xdr:cNvPr id="531" name="テキスト ボックス 530"/>
        <xdr:cNvSpPr txBox="1"/>
      </xdr:nvSpPr>
      <xdr:spPr>
        <a:xfrm>
          <a:off x="15214111" y="6158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64105</xdr:rowOff>
    </xdr:from>
    <xdr:to>
      <xdr:col>76</xdr:col>
      <xdr:colOff>114300</xdr:colOff>
      <xdr:row>38</xdr:row>
      <xdr:rowOff>64805</xdr:rowOff>
    </xdr:to>
    <xdr:cxnSp macro="">
      <xdr:nvCxnSpPr>
        <xdr:cNvPr id="532" name="直線コネクタ 531"/>
        <xdr:cNvCxnSpPr/>
      </xdr:nvCxnSpPr>
      <xdr:spPr>
        <a:xfrm>
          <a:off x="13703300" y="6579205"/>
          <a:ext cx="889000" cy="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60168</xdr:rowOff>
    </xdr:from>
    <xdr:to>
      <xdr:col>76</xdr:col>
      <xdr:colOff>165100</xdr:colOff>
      <xdr:row>37</xdr:row>
      <xdr:rowOff>161768</xdr:rowOff>
    </xdr:to>
    <xdr:sp macro="" textlink="">
      <xdr:nvSpPr>
        <xdr:cNvPr id="533" name="フローチャート: 判断 532"/>
        <xdr:cNvSpPr/>
      </xdr:nvSpPr>
      <xdr:spPr>
        <a:xfrm>
          <a:off x="14541500" y="6403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6845</xdr:rowOff>
    </xdr:from>
    <xdr:ext cx="534377" cy="259045"/>
    <xdr:sp macro="" textlink="">
      <xdr:nvSpPr>
        <xdr:cNvPr id="534" name="テキスト ボックス 533"/>
        <xdr:cNvSpPr txBox="1"/>
      </xdr:nvSpPr>
      <xdr:spPr>
        <a:xfrm>
          <a:off x="14325111" y="6179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64105</xdr:rowOff>
    </xdr:from>
    <xdr:to>
      <xdr:col>71</xdr:col>
      <xdr:colOff>177800</xdr:colOff>
      <xdr:row>38</xdr:row>
      <xdr:rowOff>80278</xdr:rowOff>
    </xdr:to>
    <xdr:cxnSp macro="">
      <xdr:nvCxnSpPr>
        <xdr:cNvPr id="535" name="直線コネクタ 534"/>
        <xdr:cNvCxnSpPr/>
      </xdr:nvCxnSpPr>
      <xdr:spPr>
        <a:xfrm flipV="1">
          <a:off x="12814300" y="6579205"/>
          <a:ext cx="889000" cy="16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47438</xdr:rowOff>
    </xdr:from>
    <xdr:to>
      <xdr:col>72</xdr:col>
      <xdr:colOff>38100</xdr:colOff>
      <xdr:row>37</xdr:row>
      <xdr:rowOff>149038</xdr:rowOff>
    </xdr:to>
    <xdr:sp macro="" textlink="">
      <xdr:nvSpPr>
        <xdr:cNvPr id="536" name="フローチャート: 判断 535"/>
        <xdr:cNvSpPr/>
      </xdr:nvSpPr>
      <xdr:spPr>
        <a:xfrm>
          <a:off x="13652500" y="6391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165565</xdr:rowOff>
    </xdr:from>
    <xdr:ext cx="534377" cy="259045"/>
    <xdr:sp macro="" textlink="">
      <xdr:nvSpPr>
        <xdr:cNvPr id="537" name="テキスト ボックス 536"/>
        <xdr:cNvSpPr txBox="1"/>
      </xdr:nvSpPr>
      <xdr:spPr>
        <a:xfrm>
          <a:off x="13436111" y="6166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27349</xdr:rowOff>
    </xdr:from>
    <xdr:to>
      <xdr:col>67</xdr:col>
      <xdr:colOff>101600</xdr:colOff>
      <xdr:row>37</xdr:row>
      <xdr:rowOff>128949</xdr:rowOff>
    </xdr:to>
    <xdr:sp macro="" textlink="">
      <xdr:nvSpPr>
        <xdr:cNvPr id="538" name="フローチャート: 判断 537"/>
        <xdr:cNvSpPr/>
      </xdr:nvSpPr>
      <xdr:spPr>
        <a:xfrm>
          <a:off x="12763500" y="6370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145476</xdr:rowOff>
    </xdr:from>
    <xdr:ext cx="534377" cy="259045"/>
    <xdr:sp macro="" textlink="">
      <xdr:nvSpPr>
        <xdr:cNvPr id="539" name="テキスト ボックス 538"/>
        <xdr:cNvSpPr txBox="1"/>
      </xdr:nvSpPr>
      <xdr:spPr>
        <a:xfrm>
          <a:off x="12547111" y="6146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0" name="テキスト ボックス 539"/>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1" name="テキスト ボックス 540"/>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2" name="テキスト ボックス 541"/>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3" name="テキスト ボックス 542"/>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4" name="テキスト ボックス 543"/>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19963</xdr:rowOff>
    </xdr:from>
    <xdr:to>
      <xdr:col>85</xdr:col>
      <xdr:colOff>177800</xdr:colOff>
      <xdr:row>38</xdr:row>
      <xdr:rowOff>121563</xdr:rowOff>
    </xdr:to>
    <xdr:sp macro="" textlink="">
      <xdr:nvSpPr>
        <xdr:cNvPr id="545" name="楕円 544"/>
        <xdr:cNvSpPr/>
      </xdr:nvSpPr>
      <xdr:spPr>
        <a:xfrm>
          <a:off x="16268700" y="6535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106340</xdr:rowOff>
    </xdr:from>
    <xdr:ext cx="534377" cy="259045"/>
    <xdr:sp macro="" textlink="">
      <xdr:nvSpPr>
        <xdr:cNvPr id="546" name="消防費該当値テキスト"/>
        <xdr:cNvSpPr txBox="1"/>
      </xdr:nvSpPr>
      <xdr:spPr>
        <a:xfrm>
          <a:off x="16370300" y="6449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31936</xdr:rowOff>
    </xdr:from>
    <xdr:to>
      <xdr:col>81</xdr:col>
      <xdr:colOff>101600</xdr:colOff>
      <xdr:row>38</xdr:row>
      <xdr:rowOff>133536</xdr:rowOff>
    </xdr:to>
    <xdr:sp macro="" textlink="">
      <xdr:nvSpPr>
        <xdr:cNvPr id="547" name="楕円 546"/>
        <xdr:cNvSpPr/>
      </xdr:nvSpPr>
      <xdr:spPr>
        <a:xfrm>
          <a:off x="15430500" y="6547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124663</xdr:rowOff>
    </xdr:from>
    <xdr:ext cx="534377" cy="259045"/>
    <xdr:sp macro="" textlink="">
      <xdr:nvSpPr>
        <xdr:cNvPr id="548" name="テキスト ボックス 547"/>
        <xdr:cNvSpPr txBox="1"/>
      </xdr:nvSpPr>
      <xdr:spPr>
        <a:xfrm>
          <a:off x="15214111" y="6639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14005</xdr:rowOff>
    </xdr:from>
    <xdr:to>
      <xdr:col>76</xdr:col>
      <xdr:colOff>165100</xdr:colOff>
      <xdr:row>38</xdr:row>
      <xdr:rowOff>115605</xdr:rowOff>
    </xdr:to>
    <xdr:sp macro="" textlink="">
      <xdr:nvSpPr>
        <xdr:cNvPr id="549" name="楕円 548"/>
        <xdr:cNvSpPr/>
      </xdr:nvSpPr>
      <xdr:spPr>
        <a:xfrm>
          <a:off x="14541500" y="652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106732</xdr:rowOff>
    </xdr:from>
    <xdr:ext cx="534377" cy="259045"/>
    <xdr:sp macro="" textlink="">
      <xdr:nvSpPr>
        <xdr:cNvPr id="550" name="テキスト ボックス 549"/>
        <xdr:cNvSpPr txBox="1"/>
      </xdr:nvSpPr>
      <xdr:spPr>
        <a:xfrm>
          <a:off x="14325111" y="66218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13305</xdr:rowOff>
    </xdr:from>
    <xdr:to>
      <xdr:col>72</xdr:col>
      <xdr:colOff>38100</xdr:colOff>
      <xdr:row>38</xdr:row>
      <xdr:rowOff>114905</xdr:rowOff>
    </xdr:to>
    <xdr:sp macro="" textlink="">
      <xdr:nvSpPr>
        <xdr:cNvPr id="551" name="楕円 550"/>
        <xdr:cNvSpPr/>
      </xdr:nvSpPr>
      <xdr:spPr>
        <a:xfrm>
          <a:off x="13652500" y="6528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106032</xdr:rowOff>
    </xdr:from>
    <xdr:ext cx="534377" cy="259045"/>
    <xdr:sp macro="" textlink="">
      <xdr:nvSpPr>
        <xdr:cNvPr id="552" name="テキスト ボックス 551"/>
        <xdr:cNvSpPr txBox="1"/>
      </xdr:nvSpPr>
      <xdr:spPr>
        <a:xfrm>
          <a:off x="13436111" y="6621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29478</xdr:rowOff>
    </xdr:from>
    <xdr:to>
      <xdr:col>67</xdr:col>
      <xdr:colOff>101600</xdr:colOff>
      <xdr:row>38</xdr:row>
      <xdr:rowOff>131078</xdr:rowOff>
    </xdr:to>
    <xdr:sp macro="" textlink="">
      <xdr:nvSpPr>
        <xdr:cNvPr id="553" name="楕円 552"/>
        <xdr:cNvSpPr/>
      </xdr:nvSpPr>
      <xdr:spPr>
        <a:xfrm>
          <a:off x="12763500" y="6544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122205</xdr:rowOff>
    </xdr:from>
    <xdr:ext cx="534377" cy="259045"/>
    <xdr:sp macro="" textlink="">
      <xdr:nvSpPr>
        <xdr:cNvPr id="554" name="テキスト ボックス 553"/>
        <xdr:cNvSpPr txBox="1"/>
      </xdr:nvSpPr>
      <xdr:spPr>
        <a:xfrm>
          <a:off x="12547111" y="6637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5" name="正方形/長方形 554"/>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6" name="正方形/長方形 555"/>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7" name="正方形/長方形 556"/>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8" name="正方形/長方形 557"/>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9" name="正方形/長方形 558"/>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0" name="正方形/長方形 559"/>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1" name="正方形/長方形 560"/>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2" name="正方形/長方形 561"/>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3" name="テキスト ボックス 562"/>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4" name="直線コネクタ 563"/>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65" name="直線コネクタ 564"/>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66" name="テキスト ボックス 565"/>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7" name="直線コネクタ 566"/>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68" name="テキスト ボックス 567"/>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9" name="直線コネクタ 568"/>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70" name="テキスト ボックス 569"/>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71" name="直線コネクタ 570"/>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72" name="テキスト ボックス 571"/>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73" name="直線コネクタ 572"/>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74" name="テキスト ボックス 573"/>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5" name="直線コネクタ 57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6" name="テキスト ボックス 575"/>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7"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34064</xdr:rowOff>
    </xdr:from>
    <xdr:to>
      <xdr:col>85</xdr:col>
      <xdr:colOff>126364</xdr:colOff>
      <xdr:row>57</xdr:row>
      <xdr:rowOff>155481</xdr:rowOff>
    </xdr:to>
    <xdr:cxnSp macro="">
      <xdr:nvCxnSpPr>
        <xdr:cNvPr id="578" name="直線コネクタ 577"/>
        <xdr:cNvCxnSpPr/>
      </xdr:nvCxnSpPr>
      <xdr:spPr>
        <a:xfrm flipV="1">
          <a:off x="16317595" y="8778014"/>
          <a:ext cx="1269" cy="1150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159308</xdr:rowOff>
    </xdr:from>
    <xdr:ext cx="534377" cy="259045"/>
    <xdr:sp macro="" textlink="">
      <xdr:nvSpPr>
        <xdr:cNvPr id="579" name="教育費最小値テキスト"/>
        <xdr:cNvSpPr txBox="1"/>
      </xdr:nvSpPr>
      <xdr:spPr>
        <a:xfrm>
          <a:off x="16370300" y="9931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30,429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155481</xdr:rowOff>
    </xdr:from>
    <xdr:to>
      <xdr:col>86</xdr:col>
      <xdr:colOff>25400</xdr:colOff>
      <xdr:row>57</xdr:row>
      <xdr:rowOff>155481</xdr:rowOff>
    </xdr:to>
    <xdr:cxnSp macro="">
      <xdr:nvCxnSpPr>
        <xdr:cNvPr id="580" name="直線コネクタ 579"/>
        <xdr:cNvCxnSpPr/>
      </xdr:nvCxnSpPr>
      <xdr:spPr>
        <a:xfrm>
          <a:off x="16230600" y="9928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152191</xdr:rowOff>
    </xdr:from>
    <xdr:ext cx="599010" cy="259045"/>
    <xdr:sp macro="" textlink="">
      <xdr:nvSpPr>
        <xdr:cNvPr id="581" name="教育費最大値テキスト"/>
        <xdr:cNvSpPr txBox="1"/>
      </xdr:nvSpPr>
      <xdr:spPr>
        <a:xfrm>
          <a:off x="16370300" y="85532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181,363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34064</xdr:rowOff>
    </xdr:from>
    <xdr:to>
      <xdr:col>86</xdr:col>
      <xdr:colOff>25400</xdr:colOff>
      <xdr:row>51</xdr:row>
      <xdr:rowOff>34064</xdr:rowOff>
    </xdr:to>
    <xdr:cxnSp macro="">
      <xdr:nvCxnSpPr>
        <xdr:cNvPr id="582" name="直線コネクタ 581"/>
        <xdr:cNvCxnSpPr/>
      </xdr:nvCxnSpPr>
      <xdr:spPr>
        <a:xfrm>
          <a:off x="16230600" y="8778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33104</xdr:rowOff>
    </xdr:from>
    <xdr:to>
      <xdr:col>85</xdr:col>
      <xdr:colOff>127000</xdr:colOff>
      <xdr:row>56</xdr:row>
      <xdr:rowOff>83678</xdr:rowOff>
    </xdr:to>
    <xdr:cxnSp macro="">
      <xdr:nvCxnSpPr>
        <xdr:cNvPr id="583" name="直線コネクタ 582"/>
        <xdr:cNvCxnSpPr/>
      </xdr:nvCxnSpPr>
      <xdr:spPr>
        <a:xfrm flipV="1">
          <a:off x="15481300" y="9634304"/>
          <a:ext cx="838200" cy="5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122018</xdr:rowOff>
    </xdr:from>
    <xdr:ext cx="534377" cy="259045"/>
    <xdr:sp macro="" textlink="">
      <xdr:nvSpPr>
        <xdr:cNvPr id="584" name="教育費平均値テキスト"/>
        <xdr:cNvSpPr txBox="1"/>
      </xdr:nvSpPr>
      <xdr:spPr>
        <a:xfrm>
          <a:off x="16370300" y="93803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99141</xdr:rowOff>
    </xdr:from>
    <xdr:to>
      <xdr:col>85</xdr:col>
      <xdr:colOff>177800</xdr:colOff>
      <xdr:row>56</xdr:row>
      <xdr:rowOff>29291</xdr:rowOff>
    </xdr:to>
    <xdr:sp macro="" textlink="">
      <xdr:nvSpPr>
        <xdr:cNvPr id="585" name="フローチャート: 判断 584"/>
        <xdr:cNvSpPr/>
      </xdr:nvSpPr>
      <xdr:spPr>
        <a:xfrm>
          <a:off x="16268700" y="9528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83678</xdr:rowOff>
    </xdr:from>
    <xdr:to>
      <xdr:col>81</xdr:col>
      <xdr:colOff>50800</xdr:colOff>
      <xdr:row>56</xdr:row>
      <xdr:rowOff>97737</xdr:rowOff>
    </xdr:to>
    <xdr:cxnSp macro="">
      <xdr:nvCxnSpPr>
        <xdr:cNvPr id="586" name="直線コネクタ 585"/>
        <xdr:cNvCxnSpPr/>
      </xdr:nvCxnSpPr>
      <xdr:spPr>
        <a:xfrm flipV="1">
          <a:off x="14592300" y="9684878"/>
          <a:ext cx="889000" cy="14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158524</xdr:rowOff>
    </xdr:from>
    <xdr:to>
      <xdr:col>81</xdr:col>
      <xdr:colOff>101600</xdr:colOff>
      <xdr:row>56</xdr:row>
      <xdr:rowOff>88674</xdr:rowOff>
    </xdr:to>
    <xdr:sp macro="" textlink="">
      <xdr:nvSpPr>
        <xdr:cNvPr id="587" name="フローチャート: 判断 586"/>
        <xdr:cNvSpPr/>
      </xdr:nvSpPr>
      <xdr:spPr>
        <a:xfrm>
          <a:off x="15430500" y="9588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105201</xdr:rowOff>
    </xdr:from>
    <xdr:ext cx="534377" cy="259045"/>
    <xdr:sp macro="" textlink="">
      <xdr:nvSpPr>
        <xdr:cNvPr id="588" name="テキスト ボックス 587"/>
        <xdr:cNvSpPr txBox="1"/>
      </xdr:nvSpPr>
      <xdr:spPr>
        <a:xfrm>
          <a:off x="15214111" y="9363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68,363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96396</xdr:rowOff>
    </xdr:from>
    <xdr:to>
      <xdr:col>76</xdr:col>
      <xdr:colOff>114300</xdr:colOff>
      <xdr:row>56</xdr:row>
      <xdr:rowOff>97737</xdr:rowOff>
    </xdr:to>
    <xdr:cxnSp macro="">
      <xdr:nvCxnSpPr>
        <xdr:cNvPr id="589" name="直線コネクタ 588"/>
        <xdr:cNvCxnSpPr/>
      </xdr:nvCxnSpPr>
      <xdr:spPr>
        <a:xfrm>
          <a:off x="13703300" y="9697596"/>
          <a:ext cx="889000" cy="1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18240</xdr:rowOff>
    </xdr:from>
    <xdr:to>
      <xdr:col>76</xdr:col>
      <xdr:colOff>165100</xdr:colOff>
      <xdr:row>56</xdr:row>
      <xdr:rowOff>119840</xdr:rowOff>
    </xdr:to>
    <xdr:sp macro="" textlink="">
      <xdr:nvSpPr>
        <xdr:cNvPr id="590" name="フローチャート: 判断 589"/>
        <xdr:cNvSpPr/>
      </xdr:nvSpPr>
      <xdr:spPr>
        <a:xfrm>
          <a:off x="14541500" y="961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136367</xdr:rowOff>
    </xdr:from>
    <xdr:ext cx="534377" cy="259045"/>
    <xdr:sp macro="" textlink="">
      <xdr:nvSpPr>
        <xdr:cNvPr id="591" name="テキスト ボックス 590"/>
        <xdr:cNvSpPr txBox="1"/>
      </xdr:nvSpPr>
      <xdr:spPr>
        <a:xfrm>
          <a:off x="14325111" y="9394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154498</xdr:rowOff>
    </xdr:from>
    <xdr:to>
      <xdr:col>71</xdr:col>
      <xdr:colOff>177800</xdr:colOff>
      <xdr:row>56</xdr:row>
      <xdr:rowOff>96396</xdr:rowOff>
    </xdr:to>
    <xdr:cxnSp macro="">
      <xdr:nvCxnSpPr>
        <xdr:cNvPr id="592" name="直線コネクタ 591"/>
        <xdr:cNvCxnSpPr/>
      </xdr:nvCxnSpPr>
      <xdr:spPr>
        <a:xfrm>
          <a:off x="12814300" y="9584248"/>
          <a:ext cx="889000" cy="113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6825</xdr:rowOff>
    </xdr:from>
    <xdr:to>
      <xdr:col>72</xdr:col>
      <xdr:colOff>38100</xdr:colOff>
      <xdr:row>56</xdr:row>
      <xdr:rowOff>108425</xdr:rowOff>
    </xdr:to>
    <xdr:sp macro="" textlink="">
      <xdr:nvSpPr>
        <xdr:cNvPr id="593" name="フローチャート: 判断 592"/>
        <xdr:cNvSpPr/>
      </xdr:nvSpPr>
      <xdr:spPr>
        <a:xfrm>
          <a:off x="13652500" y="9608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124952</xdr:rowOff>
    </xdr:from>
    <xdr:ext cx="534377" cy="259045"/>
    <xdr:sp macro="" textlink="">
      <xdr:nvSpPr>
        <xdr:cNvPr id="594" name="テキスト ボックス 593"/>
        <xdr:cNvSpPr txBox="1"/>
      </xdr:nvSpPr>
      <xdr:spPr>
        <a:xfrm>
          <a:off x="13436111" y="9383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132974</xdr:rowOff>
    </xdr:from>
    <xdr:to>
      <xdr:col>67</xdr:col>
      <xdr:colOff>101600</xdr:colOff>
      <xdr:row>56</xdr:row>
      <xdr:rowOff>63124</xdr:rowOff>
    </xdr:to>
    <xdr:sp macro="" textlink="">
      <xdr:nvSpPr>
        <xdr:cNvPr id="595" name="フローチャート: 判断 594"/>
        <xdr:cNvSpPr/>
      </xdr:nvSpPr>
      <xdr:spPr>
        <a:xfrm>
          <a:off x="12763500" y="9562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54251</xdr:rowOff>
    </xdr:from>
    <xdr:ext cx="534377" cy="259045"/>
    <xdr:sp macro="" textlink="">
      <xdr:nvSpPr>
        <xdr:cNvPr id="596" name="テキスト ボックス 595"/>
        <xdr:cNvSpPr txBox="1"/>
      </xdr:nvSpPr>
      <xdr:spPr>
        <a:xfrm>
          <a:off x="12547111" y="9655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7" name="テキスト ボックス 59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8" name="テキスト ボックス 59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9" name="テキスト ボックス 59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0" name="テキスト ボックス 59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1" name="テキスト ボックス 60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153754</xdr:rowOff>
    </xdr:from>
    <xdr:to>
      <xdr:col>85</xdr:col>
      <xdr:colOff>177800</xdr:colOff>
      <xdr:row>56</xdr:row>
      <xdr:rowOff>83904</xdr:rowOff>
    </xdr:to>
    <xdr:sp macro="" textlink="">
      <xdr:nvSpPr>
        <xdr:cNvPr id="602" name="楕円 601"/>
        <xdr:cNvSpPr/>
      </xdr:nvSpPr>
      <xdr:spPr>
        <a:xfrm>
          <a:off x="16268700" y="9583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55</xdr:row>
      <xdr:rowOff>132181</xdr:rowOff>
    </xdr:from>
    <xdr:ext cx="534377" cy="259045"/>
    <xdr:sp macro="" textlink="">
      <xdr:nvSpPr>
        <xdr:cNvPr id="603" name="教育費該当値テキスト"/>
        <xdr:cNvSpPr txBox="1"/>
      </xdr:nvSpPr>
      <xdr:spPr>
        <a:xfrm>
          <a:off x="16370300" y="9561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32878</xdr:rowOff>
    </xdr:from>
    <xdr:to>
      <xdr:col>81</xdr:col>
      <xdr:colOff>101600</xdr:colOff>
      <xdr:row>56</xdr:row>
      <xdr:rowOff>134478</xdr:rowOff>
    </xdr:to>
    <xdr:sp macro="" textlink="">
      <xdr:nvSpPr>
        <xdr:cNvPr id="604" name="楕円 603"/>
        <xdr:cNvSpPr/>
      </xdr:nvSpPr>
      <xdr:spPr>
        <a:xfrm>
          <a:off x="15430500" y="9634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125605</xdr:rowOff>
    </xdr:from>
    <xdr:ext cx="534377" cy="259045"/>
    <xdr:sp macro="" textlink="">
      <xdr:nvSpPr>
        <xdr:cNvPr id="605" name="テキスト ボックス 604"/>
        <xdr:cNvSpPr txBox="1"/>
      </xdr:nvSpPr>
      <xdr:spPr>
        <a:xfrm>
          <a:off x="15214111" y="9726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46937</xdr:rowOff>
    </xdr:from>
    <xdr:to>
      <xdr:col>76</xdr:col>
      <xdr:colOff>165100</xdr:colOff>
      <xdr:row>56</xdr:row>
      <xdr:rowOff>148537</xdr:rowOff>
    </xdr:to>
    <xdr:sp macro="" textlink="">
      <xdr:nvSpPr>
        <xdr:cNvPr id="606" name="楕円 605"/>
        <xdr:cNvSpPr/>
      </xdr:nvSpPr>
      <xdr:spPr>
        <a:xfrm>
          <a:off x="14541500" y="9648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139664</xdr:rowOff>
    </xdr:from>
    <xdr:ext cx="534377" cy="259045"/>
    <xdr:sp macro="" textlink="">
      <xdr:nvSpPr>
        <xdr:cNvPr id="607" name="テキスト ボックス 606"/>
        <xdr:cNvSpPr txBox="1"/>
      </xdr:nvSpPr>
      <xdr:spPr>
        <a:xfrm>
          <a:off x="14325111" y="9740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45596</xdr:rowOff>
    </xdr:from>
    <xdr:to>
      <xdr:col>72</xdr:col>
      <xdr:colOff>38100</xdr:colOff>
      <xdr:row>56</xdr:row>
      <xdr:rowOff>147196</xdr:rowOff>
    </xdr:to>
    <xdr:sp macro="" textlink="">
      <xdr:nvSpPr>
        <xdr:cNvPr id="608" name="楕円 607"/>
        <xdr:cNvSpPr/>
      </xdr:nvSpPr>
      <xdr:spPr>
        <a:xfrm>
          <a:off x="13652500" y="9646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138323</xdr:rowOff>
    </xdr:from>
    <xdr:ext cx="534377" cy="259045"/>
    <xdr:sp macro="" textlink="">
      <xdr:nvSpPr>
        <xdr:cNvPr id="609" name="テキスト ボックス 608"/>
        <xdr:cNvSpPr txBox="1"/>
      </xdr:nvSpPr>
      <xdr:spPr>
        <a:xfrm>
          <a:off x="13436111" y="9739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103698</xdr:rowOff>
    </xdr:from>
    <xdr:to>
      <xdr:col>67</xdr:col>
      <xdr:colOff>101600</xdr:colOff>
      <xdr:row>56</xdr:row>
      <xdr:rowOff>33848</xdr:rowOff>
    </xdr:to>
    <xdr:sp macro="" textlink="">
      <xdr:nvSpPr>
        <xdr:cNvPr id="610" name="楕円 609"/>
        <xdr:cNvSpPr/>
      </xdr:nvSpPr>
      <xdr:spPr>
        <a:xfrm>
          <a:off x="12763500" y="9533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50375</xdr:rowOff>
    </xdr:from>
    <xdr:ext cx="534377" cy="259045"/>
    <xdr:sp macro="" textlink="">
      <xdr:nvSpPr>
        <xdr:cNvPr id="611" name="テキスト ボックス 610"/>
        <xdr:cNvSpPr txBox="1"/>
      </xdr:nvSpPr>
      <xdr:spPr>
        <a:xfrm>
          <a:off x="12547111" y="9308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2" name="正方形/長方形 61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3" name="正方形/長方形 61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4" name="正方形/長方形 61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5" name="正方形/長方形 61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6" name="正方形/長方形 61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7" name="正方形/長方形 61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8" name="正方形/長方形 61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9" name="正方形/長方形 61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0" name="テキスト ボックス 61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1" name="直線コネクタ 62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2" name="直線コネクタ 621"/>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3" name="テキスト ボックス 622"/>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4" name="直線コネクタ 623"/>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144434</xdr:rowOff>
    </xdr:from>
    <xdr:ext cx="595419" cy="259045"/>
    <xdr:sp macro="" textlink="">
      <xdr:nvSpPr>
        <xdr:cNvPr id="625" name="テキスト ボックス 624"/>
        <xdr:cNvSpPr txBox="1"/>
      </xdr:nvSpPr>
      <xdr:spPr>
        <a:xfrm>
          <a:off x="11850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6" name="直線コネクタ 625"/>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74</xdr:row>
      <xdr:rowOff>160762</xdr:rowOff>
    </xdr:from>
    <xdr:ext cx="595419" cy="259045"/>
    <xdr:sp macro="" textlink="">
      <xdr:nvSpPr>
        <xdr:cNvPr id="627" name="テキスト ボックス 626"/>
        <xdr:cNvSpPr txBox="1"/>
      </xdr:nvSpPr>
      <xdr:spPr>
        <a:xfrm>
          <a:off x="11850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8" name="直線コネクタ 627"/>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5642</xdr:rowOff>
    </xdr:from>
    <xdr:ext cx="595419" cy="259045"/>
    <xdr:sp macro="" textlink="">
      <xdr:nvSpPr>
        <xdr:cNvPr id="629" name="テキスト ボックス 628"/>
        <xdr:cNvSpPr txBox="1"/>
      </xdr:nvSpPr>
      <xdr:spPr>
        <a:xfrm>
          <a:off x="11850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0" name="直線コネクタ 629"/>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31" name="テキスト ボックス 630"/>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2" name="直線コネクタ 631"/>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33" name="テキスト ボックス 632"/>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4" name="直線コネクタ 633"/>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5" name="テキスト ボックス 634"/>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6"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20175</xdr:rowOff>
    </xdr:from>
    <xdr:to>
      <xdr:col>85</xdr:col>
      <xdr:colOff>126364</xdr:colOff>
      <xdr:row>79</xdr:row>
      <xdr:rowOff>98879</xdr:rowOff>
    </xdr:to>
    <xdr:cxnSp macro="">
      <xdr:nvCxnSpPr>
        <xdr:cNvPr id="637" name="直線コネクタ 636"/>
        <xdr:cNvCxnSpPr/>
      </xdr:nvCxnSpPr>
      <xdr:spPr>
        <a:xfrm flipV="1">
          <a:off x="16317595" y="12021675"/>
          <a:ext cx="1269" cy="1621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131812</xdr:rowOff>
    </xdr:from>
    <xdr:ext cx="249299" cy="259045"/>
    <xdr:sp macro="" textlink="">
      <xdr:nvSpPr>
        <xdr:cNvPr id="638" name="災害復旧費最小値テキスト"/>
        <xdr:cNvSpPr txBox="1"/>
      </xdr:nvSpPr>
      <xdr:spPr>
        <a:xfrm>
          <a:off x="16370300" y="1367636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9" name="直線コネクタ 638"/>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138302</xdr:rowOff>
    </xdr:from>
    <xdr:ext cx="599010" cy="259045"/>
    <xdr:sp macro="" textlink="">
      <xdr:nvSpPr>
        <xdr:cNvPr id="640" name="災害復旧費最大値テキスト"/>
        <xdr:cNvSpPr txBox="1"/>
      </xdr:nvSpPr>
      <xdr:spPr>
        <a:xfrm>
          <a:off x="16370300" y="11796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496,600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20175</xdr:rowOff>
    </xdr:from>
    <xdr:to>
      <xdr:col>86</xdr:col>
      <xdr:colOff>25400</xdr:colOff>
      <xdr:row>70</xdr:row>
      <xdr:rowOff>20175</xdr:rowOff>
    </xdr:to>
    <xdr:cxnSp macro="">
      <xdr:nvCxnSpPr>
        <xdr:cNvPr id="641" name="直線コネクタ 640"/>
        <xdr:cNvCxnSpPr/>
      </xdr:nvCxnSpPr>
      <xdr:spPr>
        <a:xfrm>
          <a:off x="16230600" y="12021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391</xdr:rowOff>
    </xdr:from>
    <xdr:to>
      <xdr:col>85</xdr:col>
      <xdr:colOff>127000</xdr:colOff>
      <xdr:row>79</xdr:row>
      <xdr:rowOff>90937</xdr:rowOff>
    </xdr:to>
    <xdr:cxnSp macro="">
      <xdr:nvCxnSpPr>
        <xdr:cNvPr id="642" name="直線コネクタ 641"/>
        <xdr:cNvCxnSpPr/>
      </xdr:nvCxnSpPr>
      <xdr:spPr>
        <a:xfrm>
          <a:off x="15481300" y="13544941"/>
          <a:ext cx="838200" cy="90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49261</xdr:rowOff>
    </xdr:from>
    <xdr:ext cx="469744" cy="259045"/>
    <xdr:sp macro="" textlink="">
      <xdr:nvSpPr>
        <xdr:cNvPr id="643" name="災害復旧費平均値テキスト"/>
        <xdr:cNvSpPr txBox="1"/>
      </xdr:nvSpPr>
      <xdr:spPr>
        <a:xfrm>
          <a:off x="16370300" y="134223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26384</xdr:rowOff>
    </xdr:from>
    <xdr:to>
      <xdr:col>85</xdr:col>
      <xdr:colOff>177800</xdr:colOff>
      <xdr:row>79</xdr:row>
      <xdr:rowOff>127984</xdr:rowOff>
    </xdr:to>
    <xdr:sp macro="" textlink="">
      <xdr:nvSpPr>
        <xdr:cNvPr id="644" name="フローチャート: 判断 643"/>
        <xdr:cNvSpPr/>
      </xdr:nvSpPr>
      <xdr:spPr>
        <a:xfrm>
          <a:off x="16268700" y="13570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85055</xdr:rowOff>
    </xdr:from>
    <xdr:to>
      <xdr:col>81</xdr:col>
      <xdr:colOff>50800</xdr:colOff>
      <xdr:row>79</xdr:row>
      <xdr:rowOff>391</xdr:rowOff>
    </xdr:to>
    <xdr:cxnSp macro="">
      <xdr:nvCxnSpPr>
        <xdr:cNvPr id="645" name="直線コネクタ 644"/>
        <xdr:cNvCxnSpPr/>
      </xdr:nvCxnSpPr>
      <xdr:spPr>
        <a:xfrm>
          <a:off x="14592300" y="13458155"/>
          <a:ext cx="889000" cy="86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79</xdr:row>
      <xdr:rowOff>22651</xdr:rowOff>
    </xdr:from>
    <xdr:to>
      <xdr:col>81</xdr:col>
      <xdr:colOff>101600</xdr:colOff>
      <xdr:row>79</xdr:row>
      <xdr:rowOff>124251</xdr:rowOff>
    </xdr:to>
    <xdr:sp macro="" textlink="">
      <xdr:nvSpPr>
        <xdr:cNvPr id="646" name="フローチャート: 判断 645"/>
        <xdr:cNvSpPr/>
      </xdr:nvSpPr>
      <xdr:spPr>
        <a:xfrm>
          <a:off x="15430500" y="13567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115378</xdr:rowOff>
    </xdr:from>
    <xdr:ext cx="469744" cy="259045"/>
    <xdr:sp macro="" textlink="">
      <xdr:nvSpPr>
        <xdr:cNvPr id="647" name="テキスト ボックス 646"/>
        <xdr:cNvSpPr txBox="1"/>
      </xdr:nvSpPr>
      <xdr:spPr>
        <a:xfrm>
          <a:off x="15246428" y="136599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85055</xdr:rowOff>
    </xdr:from>
    <xdr:to>
      <xdr:col>76</xdr:col>
      <xdr:colOff>114300</xdr:colOff>
      <xdr:row>78</xdr:row>
      <xdr:rowOff>98706</xdr:rowOff>
    </xdr:to>
    <xdr:cxnSp macro="">
      <xdr:nvCxnSpPr>
        <xdr:cNvPr id="648" name="直線コネクタ 647"/>
        <xdr:cNvCxnSpPr/>
      </xdr:nvCxnSpPr>
      <xdr:spPr>
        <a:xfrm flipV="1">
          <a:off x="13703300" y="13458155"/>
          <a:ext cx="889000" cy="13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19186</xdr:rowOff>
    </xdr:from>
    <xdr:to>
      <xdr:col>76</xdr:col>
      <xdr:colOff>165100</xdr:colOff>
      <xdr:row>79</xdr:row>
      <xdr:rowOff>120786</xdr:rowOff>
    </xdr:to>
    <xdr:sp macro="" textlink="">
      <xdr:nvSpPr>
        <xdr:cNvPr id="649" name="フローチャート: 判断 648"/>
        <xdr:cNvSpPr/>
      </xdr:nvSpPr>
      <xdr:spPr>
        <a:xfrm>
          <a:off x="14541500" y="13563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111913</xdr:rowOff>
    </xdr:from>
    <xdr:ext cx="469744" cy="259045"/>
    <xdr:sp macro="" textlink="">
      <xdr:nvSpPr>
        <xdr:cNvPr id="650" name="テキスト ボックス 649"/>
        <xdr:cNvSpPr txBox="1"/>
      </xdr:nvSpPr>
      <xdr:spPr>
        <a:xfrm>
          <a:off x="14357428" y="136564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98706</xdr:rowOff>
    </xdr:from>
    <xdr:to>
      <xdr:col>71</xdr:col>
      <xdr:colOff>177800</xdr:colOff>
      <xdr:row>78</xdr:row>
      <xdr:rowOff>98777</xdr:rowOff>
    </xdr:to>
    <xdr:cxnSp macro="">
      <xdr:nvCxnSpPr>
        <xdr:cNvPr id="651" name="直線コネクタ 650"/>
        <xdr:cNvCxnSpPr/>
      </xdr:nvCxnSpPr>
      <xdr:spPr>
        <a:xfrm flipV="1">
          <a:off x="12814300" y="13471806"/>
          <a:ext cx="889000" cy="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15213</xdr:rowOff>
    </xdr:from>
    <xdr:to>
      <xdr:col>72</xdr:col>
      <xdr:colOff>38100</xdr:colOff>
      <xdr:row>79</xdr:row>
      <xdr:rowOff>116813</xdr:rowOff>
    </xdr:to>
    <xdr:sp macro="" textlink="">
      <xdr:nvSpPr>
        <xdr:cNvPr id="652" name="フローチャート: 判断 651"/>
        <xdr:cNvSpPr/>
      </xdr:nvSpPr>
      <xdr:spPr>
        <a:xfrm>
          <a:off x="13652500" y="13559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79</xdr:row>
      <xdr:rowOff>107940</xdr:rowOff>
    </xdr:from>
    <xdr:ext cx="534377" cy="259045"/>
    <xdr:sp macro="" textlink="">
      <xdr:nvSpPr>
        <xdr:cNvPr id="653" name="テキスト ボックス 652"/>
        <xdr:cNvSpPr txBox="1"/>
      </xdr:nvSpPr>
      <xdr:spPr>
        <a:xfrm>
          <a:off x="13436111" y="13652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155671</xdr:rowOff>
    </xdr:from>
    <xdr:to>
      <xdr:col>67</xdr:col>
      <xdr:colOff>101600</xdr:colOff>
      <xdr:row>79</xdr:row>
      <xdr:rowOff>85821</xdr:rowOff>
    </xdr:to>
    <xdr:sp macro="" textlink="">
      <xdr:nvSpPr>
        <xdr:cNvPr id="654" name="フローチャート: 判断 653"/>
        <xdr:cNvSpPr/>
      </xdr:nvSpPr>
      <xdr:spPr>
        <a:xfrm>
          <a:off x="12763500" y="13528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79</xdr:row>
      <xdr:rowOff>76948</xdr:rowOff>
    </xdr:from>
    <xdr:ext cx="534377" cy="259045"/>
    <xdr:sp macro="" textlink="">
      <xdr:nvSpPr>
        <xdr:cNvPr id="655" name="テキスト ボックス 654"/>
        <xdr:cNvSpPr txBox="1"/>
      </xdr:nvSpPr>
      <xdr:spPr>
        <a:xfrm>
          <a:off x="12547111" y="13621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6" name="テキスト ボックス 655"/>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7" name="テキスト ボックス 656"/>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8" name="テキスト ボックス 657"/>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9" name="テキスト ボックス 658"/>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0" name="テキスト ボックス 659"/>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40137</xdr:rowOff>
    </xdr:from>
    <xdr:to>
      <xdr:col>85</xdr:col>
      <xdr:colOff>177800</xdr:colOff>
      <xdr:row>79</xdr:row>
      <xdr:rowOff>141737</xdr:rowOff>
    </xdr:to>
    <xdr:sp macro="" textlink="">
      <xdr:nvSpPr>
        <xdr:cNvPr id="661" name="楕円 660"/>
        <xdr:cNvSpPr/>
      </xdr:nvSpPr>
      <xdr:spPr>
        <a:xfrm>
          <a:off x="16268700" y="13584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79</xdr:row>
      <xdr:rowOff>4812</xdr:rowOff>
    </xdr:from>
    <xdr:ext cx="469744" cy="259045"/>
    <xdr:sp macro="" textlink="">
      <xdr:nvSpPr>
        <xdr:cNvPr id="662" name="災害復旧費該当値テキスト"/>
        <xdr:cNvSpPr txBox="1"/>
      </xdr:nvSpPr>
      <xdr:spPr>
        <a:xfrm>
          <a:off x="16370300" y="135493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121041</xdr:rowOff>
    </xdr:from>
    <xdr:to>
      <xdr:col>81</xdr:col>
      <xdr:colOff>101600</xdr:colOff>
      <xdr:row>79</xdr:row>
      <xdr:rowOff>51191</xdr:rowOff>
    </xdr:to>
    <xdr:sp macro="" textlink="">
      <xdr:nvSpPr>
        <xdr:cNvPr id="663" name="楕円 662"/>
        <xdr:cNvSpPr/>
      </xdr:nvSpPr>
      <xdr:spPr>
        <a:xfrm>
          <a:off x="15430500" y="13494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67718</xdr:rowOff>
    </xdr:from>
    <xdr:ext cx="534377" cy="259045"/>
    <xdr:sp macro="" textlink="">
      <xdr:nvSpPr>
        <xdr:cNvPr id="664" name="テキスト ボックス 663"/>
        <xdr:cNvSpPr txBox="1"/>
      </xdr:nvSpPr>
      <xdr:spPr>
        <a:xfrm>
          <a:off x="15214111" y="13269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34255</xdr:rowOff>
    </xdr:from>
    <xdr:to>
      <xdr:col>76</xdr:col>
      <xdr:colOff>165100</xdr:colOff>
      <xdr:row>78</xdr:row>
      <xdr:rowOff>135855</xdr:rowOff>
    </xdr:to>
    <xdr:sp macro="" textlink="">
      <xdr:nvSpPr>
        <xdr:cNvPr id="665" name="楕円 664"/>
        <xdr:cNvSpPr/>
      </xdr:nvSpPr>
      <xdr:spPr>
        <a:xfrm>
          <a:off x="14541500" y="13407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152382</xdr:rowOff>
    </xdr:from>
    <xdr:ext cx="534377" cy="259045"/>
    <xdr:sp macro="" textlink="">
      <xdr:nvSpPr>
        <xdr:cNvPr id="666" name="テキスト ボックス 665"/>
        <xdr:cNvSpPr txBox="1"/>
      </xdr:nvSpPr>
      <xdr:spPr>
        <a:xfrm>
          <a:off x="14325111" y="13182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47906</xdr:rowOff>
    </xdr:from>
    <xdr:to>
      <xdr:col>72</xdr:col>
      <xdr:colOff>38100</xdr:colOff>
      <xdr:row>78</xdr:row>
      <xdr:rowOff>149506</xdr:rowOff>
    </xdr:to>
    <xdr:sp macro="" textlink="">
      <xdr:nvSpPr>
        <xdr:cNvPr id="667" name="楕円 666"/>
        <xdr:cNvSpPr/>
      </xdr:nvSpPr>
      <xdr:spPr>
        <a:xfrm>
          <a:off x="13652500" y="13421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166033</xdr:rowOff>
    </xdr:from>
    <xdr:ext cx="534377" cy="259045"/>
    <xdr:sp macro="" textlink="">
      <xdr:nvSpPr>
        <xdr:cNvPr id="668" name="テキスト ボックス 667"/>
        <xdr:cNvSpPr txBox="1"/>
      </xdr:nvSpPr>
      <xdr:spPr>
        <a:xfrm>
          <a:off x="13436111" y="13196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47977</xdr:rowOff>
    </xdr:from>
    <xdr:to>
      <xdr:col>67</xdr:col>
      <xdr:colOff>101600</xdr:colOff>
      <xdr:row>78</xdr:row>
      <xdr:rowOff>149577</xdr:rowOff>
    </xdr:to>
    <xdr:sp macro="" textlink="">
      <xdr:nvSpPr>
        <xdr:cNvPr id="669" name="楕円 668"/>
        <xdr:cNvSpPr/>
      </xdr:nvSpPr>
      <xdr:spPr>
        <a:xfrm>
          <a:off x="12763500" y="13421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166104</xdr:rowOff>
    </xdr:from>
    <xdr:ext cx="534377" cy="259045"/>
    <xdr:sp macro="" textlink="">
      <xdr:nvSpPr>
        <xdr:cNvPr id="670" name="テキスト ボックス 669"/>
        <xdr:cNvSpPr txBox="1"/>
      </xdr:nvSpPr>
      <xdr:spPr>
        <a:xfrm>
          <a:off x="12547111" y="13196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1" name="正方形/長方形 670"/>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2" name="正方形/長方形 671"/>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3" name="正方形/長方形 672"/>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4" name="正方形/長方形 673"/>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5" name="正方形/長方形 674"/>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6" name="正方形/長方形 675"/>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7" name="正方形/長方形 676"/>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8" name="正方形/長方形 677"/>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9" name="テキスト ボックス 678"/>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0" name="直線コネクタ 679"/>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81" name="直線コネクタ 680"/>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82" name="テキスト ボックス 681"/>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83" name="直線コネクタ 682"/>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84" name="テキスト ボックス 683"/>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85" name="直線コネクタ 684"/>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86" name="テキスト ボックス 685"/>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87" name="直線コネクタ 686"/>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88" name="テキスト ボックス 687"/>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9" name="直線コネクタ 68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0" name="テキスト ボックス 689"/>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1"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165429</xdr:rowOff>
    </xdr:from>
    <xdr:to>
      <xdr:col>85</xdr:col>
      <xdr:colOff>126364</xdr:colOff>
      <xdr:row>98</xdr:row>
      <xdr:rowOff>65349</xdr:rowOff>
    </xdr:to>
    <xdr:cxnSp macro="">
      <xdr:nvCxnSpPr>
        <xdr:cNvPr id="692" name="直線コネクタ 691"/>
        <xdr:cNvCxnSpPr/>
      </xdr:nvCxnSpPr>
      <xdr:spPr>
        <a:xfrm flipV="1">
          <a:off x="16317595" y="15595929"/>
          <a:ext cx="1269" cy="1271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69176</xdr:rowOff>
    </xdr:from>
    <xdr:ext cx="534377" cy="259045"/>
    <xdr:sp macro="" textlink="">
      <xdr:nvSpPr>
        <xdr:cNvPr id="693" name="公債費最小値テキスト"/>
        <xdr:cNvSpPr txBox="1"/>
      </xdr:nvSpPr>
      <xdr:spPr>
        <a:xfrm>
          <a:off x="16370300" y="16871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65349</xdr:rowOff>
    </xdr:from>
    <xdr:to>
      <xdr:col>86</xdr:col>
      <xdr:colOff>25400</xdr:colOff>
      <xdr:row>98</xdr:row>
      <xdr:rowOff>65349</xdr:rowOff>
    </xdr:to>
    <xdr:cxnSp macro="">
      <xdr:nvCxnSpPr>
        <xdr:cNvPr id="694" name="直線コネクタ 693"/>
        <xdr:cNvCxnSpPr/>
      </xdr:nvCxnSpPr>
      <xdr:spPr>
        <a:xfrm>
          <a:off x="16230600" y="16867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112106</xdr:rowOff>
    </xdr:from>
    <xdr:ext cx="599010" cy="259045"/>
    <xdr:sp macro="" textlink="">
      <xdr:nvSpPr>
        <xdr:cNvPr id="695" name="公債費最大値テキスト"/>
        <xdr:cNvSpPr txBox="1"/>
      </xdr:nvSpPr>
      <xdr:spPr>
        <a:xfrm>
          <a:off x="16370300" y="15371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588,745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165429</xdr:rowOff>
    </xdr:from>
    <xdr:to>
      <xdr:col>86</xdr:col>
      <xdr:colOff>25400</xdr:colOff>
      <xdr:row>90</xdr:row>
      <xdr:rowOff>165429</xdr:rowOff>
    </xdr:to>
    <xdr:cxnSp macro="">
      <xdr:nvCxnSpPr>
        <xdr:cNvPr id="696" name="直線コネクタ 695"/>
        <xdr:cNvCxnSpPr/>
      </xdr:nvCxnSpPr>
      <xdr:spPr>
        <a:xfrm>
          <a:off x="16230600" y="15595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168019</xdr:rowOff>
    </xdr:from>
    <xdr:to>
      <xdr:col>85</xdr:col>
      <xdr:colOff>127000</xdr:colOff>
      <xdr:row>98</xdr:row>
      <xdr:rowOff>2392</xdr:rowOff>
    </xdr:to>
    <xdr:cxnSp macro="">
      <xdr:nvCxnSpPr>
        <xdr:cNvPr id="697" name="直線コネクタ 696"/>
        <xdr:cNvCxnSpPr/>
      </xdr:nvCxnSpPr>
      <xdr:spPr>
        <a:xfrm flipV="1">
          <a:off x="15481300" y="16798669"/>
          <a:ext cx="838200" cy="5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107077</xdr:rowOff>
    </xdr:from>
    <xdr:ext cx="534377" cy="259045"/>
    <xdr:sp macro="" textlink="">
      <xdr:nvSpPr>
        <xdr:cNvPr id="698" name="公債費平均値テキスト"/>
        <xdr:cNvSpPr txBox="1"/>
      </xdr:nvSpPr>
      <xdr:spPr>
        <a:xfrm>
          <a:off x="16370300" y="165662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84200</xdr:rowOff>
    </xdr:from>
    <xdr:to>
      <xdr:col>85</xdr:col>
      <xdr:colOff>177800</xdr:colOff>
      <xdr:row>98</xdr:row>
      <xdr:rowOff>14350</xdr:rowOff>
    </xdr:to>
    <xdr:sp macro="" textlink="">
      <xdr:nvSpPr>
        <xdr:cNvPr id="699" name="フローチャート: 判断 698"/>
        <xdr:cNvSpPr/>
      </xdr:nvSpPr>
      <xdr:spPr>
        <a:xfrm>
          <a:off x="16268700" y="1671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2392</xdr:rowOff>
    </xdr:from>
    <xdr:to>
      <xdr:col>81</xdr:col>
      <xdr:colOff>50800</xdr:colOff>
      <xdr:row>98</xdr:row>
      <xdr:rowOff>13943</xdr:rowOff>
    </xdr:to>
    <xdr:cxnSp macro="">
      <xdr:nvCxnSpPr>
        <xdr:cNvPr id="700" name="直線コネクタ 699"/>
        <xdr:cNvCxnSpPr/>
      </xdr:nvCxnSpPr>
      <xdr:spPr>
        <a:xfrm flipV="1">
          <a:off x="14592300" y="16804492"/>
          <a:ext cx="889000" cy="11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83578</xdr:rowOff>
    </xdr:from>
    <xdr:to>
      <xdr:col>81</xdr:col>
      <xdr:colOff>101600</xdr:colOff>
      <xdr:row>98</xdr:row>
      <xdr:rowOff>13728</xdr:rowOff>
    </xdr:to>
    <xdr:sp macro="" textlink="">
      <xdr:nvSpPr>
        <xdr:cNvPr id="701" name="フローチャート: 判断 700"/>
        <xdr:cNvSpPr/>
      </xdr:nvSpPr>
      <xdr:spPr>
        <a:xfrm>
          <a:off x="15430500" y="16714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30255</xdr:rowOff>
    </xdr:from>
    <xdr:ext cx="534377" cy="259045"/>
    <xdr:sp macro="" textlink="">
      <xdr:nvSpPr>
        <xdr:cNvPr id="702" name="テキスト ボックス 701"/>
        <xdr:cNvSpPr txBox="1"/>
      </xdr:nvSpPr>
      <xdr:spPr>
        <a:xfrm>
          <a:off x="15214111" y="16489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13943</xdr:rowOff>
    </xdr:from>
    <xdr:to>
      <xdr:col>76</xdr:col>
      <xdr:colOff>114300</xdr:colOff>
      <xdr:row>98</xdr:row>
      <xdr:rowOff>43695</xdr:rowOff>
    </xdr:to>
    <xdr:cxnSp macro="">
      <xdr:nvCxnSpPr>
        <xdr:cNvPr id="703" name="直線コネクタ 702"/>
        <xdr:cNvCxnSpPr/>
      </xdr:nvCxnSpPr>
      <xdr:spPr>
        <a:xfrm flipV="1">
          <a:off x="13703300" y="16816043"/>
          <a:ext cx="889000" cy="29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83055</xdr:rowOff>
    </xdr:from>
    <xdr:to>
      <xdr:col>76</xdr:col>
      <xdr:colOff>165100</xdr:colOff>
      <xdr:row>98</xdr:row>
      <xdr:rowOff>13205</xdr:rowOff>
    </xdr:to>
    <xdr:sp macro="" textlink="">
      <xdr:nvSpPr>
        <xdr:cNvPr id="704" name="フローチャート: 判断 703"/>
        <xdr:cNvSpPr/>
      </xdr:nvSpPr>
      <xdr:spPr>
        <a:xfrm>
          <a:off x="14541500" y="16713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29732</xdr:rowOff>
    </xdr:from>
    <xdr:ext cx="534377" cy="259045"/>
    <xdr:sp macro="" textlink="">
      <xdr:nvSpPr>
        <xdr:cNvPr id="705" name="テキスト ボックス 704"/>
        <xdr:cNvSpPr txBox="1"/>
      </xdr:nvSpPr>
      <xdr:spPr>
        <a:xfrm>
          <a:off x="14325111" y="16488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43695</xdr:rowOff>
    </xdr:from>
    <xdr:to>
      <xdr:col>71</xdr:col>
      <xdr:colOff>177800</xdr:colOff>
      <xdr:row>98</xdr:row>
      <xdr:rowOff>47149</xdr:rowOff>
    </xdr:to>
    <xdr:cxnSp macro="">
      <xdr:nvCxnSpPr>
        <xdr:cNvPr id="706" name="直線コネクタ 705"/>
        <xdr:cNvCxnSpPr/>
      </xdr:nvCxnSpPr>
      <xdr:spPr>
        <a:xfrm flipV="1">
          <a:off x="12814300" y="16845795"/>
          <a:ext cx="889000" cy="3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88824</xdr:rowOff>
    </xdr:from>
    <xdr:to>
      <xdr:col>72</xdr:col>
      <xdr:colOff>38100</xdr:colOff>
      <xdr:row>98</xdr:row>
      <xdr:rowOff>18974</xdr:rowOff>
    </xdr:to>
    <xdr:sp macro="" textlink="">
      <xdr:nvSpPr>
        <xdr:cNvPr id="707" name="フローチャート: 判断 706"/>
        <xdr:cNvSpPr/>
      </xdr:nvSpPr>
      <xdr:spPr>
        <a:xfrm>
          <a:off x="13652500" y="16719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35501</xdr:rowOff>
    </xdr:from>
    <xdr:ext cx="534377" cy="259045"/>
    <xdr:sp macro="" textlink="">
      <xdr:nvSpPr>
        <xdr:cNvPr id="708" name="テキスト ボックス 707"/>
        <xdr:cNvSpPr txBox="1"/>
      </xdr:nvSpPr>
      <xdr:spPr>
        <a:xfrm>
          <a:off x="13436111" y="16494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94371</xdr:rowOff>
    </xdr:from>
    <xdr:to>
      <xdr:col>67</xdr:col>
      <xdr:colOff>101600</xdr:colOff>
      <xdr:row>98</xdr:row>
      <xdr:rowOff>24521</xdr:rowOff>
    </xdr:to>
    <xdr:sp macro="" textlink="">
      <xdr:nvSpPr>
        <xdr:cNvPr id="709" name="フローチャート: 判断 708"/>
        <xdr:cNvSpPr/>
      </xdr:nvSpPr>
      <xdr:spPr>
        <a:xfrm>
          <a:off x="12763500" y="16725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41048</xdr:rowOff>
    </xdr:from>
    <xdr:ext cx="534377" cy="259045"/>
    <xdr:sp macro="" textlink="">
      <xdr:nvSpPr>
        <xdr:cNvPr id="710" name="テキスト ボックス 709"/>
        <xdr:cNvSpPr txBox="1"/>
      </xdr:nvSpPr>
      <xdr:spPr>
        <a:xfrm>
          <a:off x="12547111" y="16500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1" name="テキスト ボックス 71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2" name="テキスト ボックス 71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3" name="テキスト ボックス 71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4" name="テキスト ボックス 71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5" name="テキスト ボックス 71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117219</xdr:rowOff>
    </xdr:from>
    <xdr:to>
      <xdr:col>85</xdr:col>
      <xdr:colOff>177800</xdr:colOff>
      <xdr:row>98</xdr:row>
      <xdr:rowOff>47369</xdr:rowOff>
    </xdr:to>
    <xdr:sp macro="" textlink="">
      <xdr:nvSpPr>
        <xdr:cNvPr id="716" name="楕円 715"/>
        <xdr:cNvSpPr/>
      </xdr:nvSpPr>
      <xdr:spPr>
        <a:xfrm>
          <a:off x="16268700" y="16747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62627</xdr:rowOff>
    </xdr:from>
    <xdr:ext cx="534377" cy="259045"/>
    <xdr:sp macro="" textlink="">
      <xdr:nvSpPr>
        <xdr:cNvPr id="717" name="公債費該当値テキスト"/>
        <xdr:cNvSpPr txBox="1"/>
      </xdr:nvSpPr>
      <xdr:spPr>
        <a:xfrm>
          <a:off x="16370300" y="16693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123042</xdr:rowOff>
    </xdr:from>
    <xdr:to>
      <xdr:col>81</xdr:col>
      <xdr:colOff>101600</xdr:colOff>
      <xdr:row>98</xdr:row>
      <xdr:rowOff>53192</xdr:rowOff>
    </xdr:to>
    <xdr:sp macro="" textlink="">
      <xdr:nvSpPr>
        <xdr:cNvPr id="718" name="楕円 717"/>
        <xdr:cNvSpPr/>
      </xdr:nvSpPr>
      <xdr:spPr>
        <a:xfrm>
          <a:off x="15430500" y="16753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44319</xdr:rowOff>
    </xdr:from>
    <xdr:ext cx="534377" cy="259045"/>
    <xdr:sp macro="" textlink="">
      <xdr:nvSpPr>
        <xdr:cNvPr id="719" name="テキスト ボックス 718"/>
        <xdr:cNvSpPr txBox="1"/>
      </xdr:nvSpPr>
      <xdr:spPr>
        <a:xfrm>
          <a:off x="15214111" y="16846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134593</xdr:rowOff>
    </xdr:from>
    <xdr:to>
      <xdr:col>76</xdr:col>
      <xdr:colOff>165100</xdr:colOff>
      <xdr:row>98</xdr:row>
      <xdr:rowOff>64743</xdr:rowOff>
    </xdr:to>
    <xdr:sp macro="" textlink="">
      <xdr:nvSpPr>
        <xdr:cNvPr id="720" name="楕円 719"/>
        <xdr:cNvSpPr/>
      </xdr:nvSpPr>
      <xdr:spPr>
        <a:xfrm>
          <a:off x="14541500" y="16765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55870</xdr:rowOff>
    </xdr:from>
    <xdr:ext cx="534377" cy="259045"/>
    <xdr:sp macro="" textlink="">
      <xdr:nvSpPr>
        <xdr:cNvPr id="721" name="テキスト ボックス 720"/>
        <xdr:cNvSpPr txBox="1"/>
      </xdr:nvSpPr>
      <xdr:spPr>
        <a:xfrm>
          <a:off x="14325111" y="16857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164345</xdr:rowOff>
    </xdr:from>
    <xdr:to>
      <xdr:col>72</xdr:col>
      <xdr:colOff>38100</xdr:colOff>
      <xdr:row>98</xdr:row>
      <xdr:rowOff>94495</xdr:rowOff>
    </xdr:to>
    <xdr:sp macro="" textlink="">
      <xdr:nvSpPr>
        <xdr:cNvPr id="722" name="楕円 721"/>
        <xdr:cNvSpPr/>
      </xdr:nvSpPr>
      <xdr:spPr>
        <a:xfrm>
          <a:off x="13652500" y="16794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85622</xdr:rowOff>
    </xdr:from>
    <xdr:ext cx="534377" cy="259045"/>
    <xdr:sp macro="" textlink="">
      <xdr:nvSpPr>
        <xdr:cNvPr id="723" name="テキスト ボックス 722"/>
        <xdr:cNvSpPr txBox="1"/>
      </xdr:nvSpPr>
      <xdr:spPr>
        <a:xfrm>
          <a:off x="13436111" y="16887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167799</xdr:rowOff>
    </xdr:from>
    <xdr:to>
      <xdr:col>67</xdr:col>
      <xdr:colOff>101600</xdr:colOff>
      <xdr:row>98</xdr:row>
      <xdr:rowOff>97949</xdr:rowOff>
    </xdr:to>
    <xdr:sp macro="" textlink="">
      <xdr:nvSpPr>
        <xdr:cNvPr id="724" name="楕円 723"/>
        <xdr:cNvSpPr/>
      </xdr:nvSpPr>
      <xdr:spPr>
        <a:xfrm>
          <a:off x="12763500" y="16798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89076</xdr:rowOff>
    </xdr:from>
    <xdr:ext cx="534377" cy="259045"/>
    <xdr:sp macro="" textlink="">
      <xdr:nvSpPr>
        <xdr:cNvPr id="725" name="テキスト ボックス 724"/>
        <xdr:cNvSpPr txBox="1"/>
      </xdr:nvSpPr>
      <xdr:spPr>
        <a:xfrm>
          <a:off x="12547111" y="16891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6" name="正方形/長方形 72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7" name="正方形/長方形 72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8" name="正方形/長方形 72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9" name="正方形/長方形 72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0" name="正方形/長方形 72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1" name="正方形/長方形 73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2" name="正方形/長方形 73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3" name="正方形/長方形 73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4" name="テキスト ボックス 73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5" name="直線コネクタ 73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6" name="直線コネクタ 735"/>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7" name="テキスト ボックス 736"/>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8" name="直線コネクタ 737"/>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39" name="テキスト ボックス 738"/>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40" name="直線コネクタ 739"/>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41" name="テキスト ボックス 740"/>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42" name="直線コネクタ 741"/>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43" name="テキスト ボックス 742"/>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44" name="直線コネクタ 743"/>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45" name="テキスト ボックス 744"/>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6" name="直線コネクタ 745"/>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47" name="テキスト ボックス 746"/>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8" name="直線コネクタ 747"/>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9" name="テキスト ボックス 748"/>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0"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19359</xdr:rowOff>
    </xdr:from>
    <xdr:to>
      <xdr:col>116</xdr:col>
      <xdr:colOff>62864</xdr:colOff>
      <xdr:row>39</xdr:row>
      <xdr:rowOff>98878</xdr:rowOff>
    </xdr:to>
    <xdr:cxnSp macro="">
      <xdr:nvCxnSpPr>
        <xdr:cNvPr id="751" name="直線コネクタ 750"/>
        <xdr:cNvCxnSpPr/>
      </xdr:nvCxnSpPr>
      <xdr:spPr>
        <a:xfrm flipV="1">
          <a:off x="22159595" y="5162859"/>
          <a:ext cx="1269" cy="16225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133421</xdr:rowOff>
    </xdr:from>
    <xdr:ext cx="249299" cy="259045"/>
    <xdr:sp macro="" textlink="">
      <xdr:nvSpPr>
        <xdr:cNvPr id="752" name="諸支出金最小値テキスト"/>
        <xdr:cNvSpPr txBox="1"/>
      </xdr:nvSpPr>
      <xdr:spPr>
        <a:xfrm>
          <a:off x="22212300" y="681997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53" name="直線コネクタ 752"/>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137486</xdr:rowOff>
    </xdr:from>
    <xdr:ext cx="469744" cy="259045"/>
    <xdr:sp macro="" textlink="">
      <xdr:nvSpPr>
        <xdr:cNvPr id="754" name="諸支出金最大値テキスト"/>
        <xdr:cNvSpPr txBox="1"/>
      </xdr:nvSpPr>
      <xdr:spPr>
        <a:xfrm>
          <a:off x="22212300" y="4938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9,937</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19359</xdr:rowOff>
    </xdr:from>
    <xdr:to>
      <xdr:col>116</xdr:col>
      <xdr:colOff>152400</xdr:colOff>
      <xdr:row>30</xdr:row>
      <xdr:rowOff>19359</xdr:rowOff>
    </xdr:to>
    <xdr:cxnSp macro="">
      <xdr:nvCxnSpPr>
        <xdr:cNvPr id="755" name="直線コネクタ 754"/>
        <xdr:cNvCxnSpPr/>
      </xdr:nvCxnSpPr>
      <xdr:spPr>
        <a:xfrm>
          <a:off x="22072600" y="5162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56" name="直線コネクタ 755"/>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50871</xdr:rowOff>
    </xdr:from>
    <xdr:ext cx="378565" cy="259045"/>
    <xdr:sp macro="" textlink="">
      <xdr:nvSpPr>
        <xdr:cNvPr id="757" name="諸支出金平均値テキスト"/>
        <xdr:cNvSpPr txBox="1"/>
      </xdr:nvSpPr>
      <xdr:spPr>
        <a:xfrm>
          <a:off x="22212300" y="656597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27994</xdr:rowOff>
    </xdr:from>
    <xdr:to>
      <xdr:col>116</xdr:col>
      <xdr:colOff>114300</xdr:colOff>
      <xdr:row>39</xdr:row>
      <xdr:rowOff>129594</xdr:rowOff>
    </xdr:to>
    <xdr:sp macro="" textlink="">
      <xdr:nvSpPr>
        <xdr:cNvPr id="758" name="フローチャート: 判断 757"/>
        <xdr:cNvSpPr/>
      </xdr:nvSpPr>
      <xdr:spPr>
        <a:xfrm>
          <a:off x="22110700" y="6714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9" name="直線コネクタ 758"/>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19014</xdr:rowOff>
    </xdr:from>
    <xdr:to>
      <xdr:col>112</xdr:col>
      <xdr:colOff>38100</xdr:colOff>
      <xdr:row>39</xdr:row>
      <xdr:rowOff>120614</xdr:rowOff>
    </xdr:to>
    <xdr:sp macro="" textlink="">
      <xdr:nvSpPr>
        <xdr:cNvPr id="760" name="フローチャート: 判断 759"/>
        <xdr:cNvSpPr/>
      </xdr:nvSpPr>
      <xdr:spPr>
        <a:xfrm>
          <a:off x="21272500" y="6705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137141</xdr:rowOff>
    </xdr:from>
    <xdr:ext cx="378565" cy="259045"/>
    <xdr:sp macro="" textlink="">
      <xdr:nvSpPr>
        <xdr:cNvPr id="761" name="テキスト ボックス 760"/>
        <xdr:cNvSpPr txBox="1"/>
      </xdr:nvSpPr>
      <xdr:spPr>
        <a:xfrm>
          <a:off x="21134017" y="64807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62" name="直線コネクタ 761"/>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25382</xdr:rowOff>
    </xdr:from>
    <xdr:to>
      <xdr:col>107</xdr:col>
      <xdr:colOff>101600</xdr:colOff>
      <xdr:row>39</xdr:row>
      <xdr:rowOff>126982</xdr:rowOff>
    </xdr:to>
    <xdr:sp macro="" textlink="">
      <xdr:nvSpPr>
        <xdr:cNvPr id="763" name="フローチャート: 判断 762"/>
        <xdr:cNvSpPr/>
      </xdr:nvSpPr>
      <xdr:spPr>
        <a:xfrm>
          <a:off x="20383500" y="671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143509</xdr:rowOff>
    </xdr:from>
    <xdr:ext cx="378565" cy="259045"/>
    <xdr:sp macro="" textlink="">
      <xdr:nvSpPr>
        <xdr:cNvPr id="764" name="テキスト ボックス 763"/>
        <xdr:cNvSpPr txBox="1"/>
      </xdr:nvSpPr>
      <xdr:spPr>
        <a:xfrm>
          <a:off x="20245017" y="64871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65" name="直線コネクタ 764"/>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38118</xdr:rowOff>
    </xdr:from>
    <xdr:to>
      <xdr:col>102</xdr:col>
      <xdr:colOff>165100</xdr:colOff>
      <xdr:row>39</xdr:row>
      <xdr:rowOff>139718</xdr:rowOff>
    </xdr:to>
    <xdr:sp macro="" textlink="">
      <xdr:nvSpPr>
        <xdr:cNvPr id="766" name="フローチャート: 判断 765"/>
        <xdr:cNvSpPr/>
      </xdr:nvSpPr>
      <xdr:spPr>
        <a:xfrm>
          <a:off x="19494500" y="6724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156245</xdr:rowOff>
    </xdr:from>
    <xdr:ext cx="313932" cy="259045"/>
    <xdr:sp macro="" textlink="">
      <xdr:nvSpPr>
        <xdr:cNvPr id="767" name="テキスト ボックス 766"/>
        <xdr:cNvSpPr txBox="1"/>
      </xdr:nvSpPr>
      <xdr:spPr>
        <a:xfrm>
          <a:off x="19388333" y="649989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42201</xdr:rowOff>
    </xdr:from>
    <xdr:to>
      <xdr:col>98</xdr:col>
      <xdr:colOff>38100</xdr:colOff>
      <xdr:row>39</xdr:row>
      <xdr:rowOff>143801</xdr:rowOff>
    </xdr:to>
    <xdr:sp macro="" textlink="">
      <xdr:nvSpPr>
        <xdr:cNvPr id="768" name="フローチャート: 判断 767"/>
        <xdr:cNvSpPr/>
      </xdr:nvSpPr>
      <xdr:spPr>
        <a:xfrm>
          <a:off x="18605500" y="6728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160328</xdr:rowOff>
    </xdr:from>
    <xdr:ext cx="313932" cy="259045"/>
    <xdr:sp macro="" textlink="">
      <xdr:nvSpPr>
        <xdr:cNvPr id="769" name="テキスト ボックス 768"/>
        <xdr:cNvSpPr txBox="1"/>
      </xdr:nvSpPr>
      <xdr:spPr>
        <a:xfrm>
          <a:off x="18499333" y="650397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0" name="テキスト ボックス 769"/>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1" name="テキスト ボックス 770"/>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2" name="テキスト ボックス 771"/>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3" name="テキスト ボックス 772"/>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4" name="テキスト ボックス 773"/>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75" name="楕円 774"/>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39</xdr:row>
      <xdr:rowOff>6421</xdr:rowOff>
    </xdr:from>
    <xdr:ext cx="249299" cy="259045"/>
    <xdr:sp macro="" textlink="">
      <xdr:nvSpPr>
        <xdr:cNvPr id="776" name="諸支出金該当値テキスト"/>
        <xdr:cNvSpPr txBox="1"/>
      </xdr:nvSpPr>
      <xdr:spPr>
        <a:xfrm>
          <a:off x="22212300" y="669297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77" name="楕円 776"/>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78" name="テキスト ボックス 777"/>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9" name="楕円 778"/>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80" name="テキスト ボックス 779"/>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81" name="楕円 780"/>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82" name="テキスト ボックス 781"/>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83" name="楕円 782"/>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84" name="テキスト ボックス 783"/>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5" name="正方形/長方形 784"/>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6" name="正方形/長方形 785"/>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7" name="正方形/長方形 786"/>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8" name="正方形/長方形 787"/>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9" name="正方形/長方形 788"/>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0" name="正方形/長方形 789"/>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1" name="正方形/長方形 790"/>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2" name="正方形/長方形 791"/>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3" name="テキスト ボックス 792"/>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4" name="直線コネクタ 793"/>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95" name="直線コネクタ 794"/>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96" name="テキスト ボックス 795"/>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97" name="直線コネクタ 796"/>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35577</xdr:rowOff>
    </xdr:from>
    <xdr:ext cx="467179" cy="259045"/>
    <xdr:sp macro="" textlink="">
      <xdr:nvSpPr>
        <xdr:cNvPr id="798" name="テキスト ボックス 797"/>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9" name="直線コネクタ 798"/>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53</xdr:row>
      <xdr:rowOff>168927</xdr:rowOff>
    </xdr:from>
    <xdr:ext cx="467179" cy="259045"/>
    <xdr:sp macro="" textlink="">
      <xdr:nvSpPr>
        <xdr:cNvPr id="800" name="テキスト ボックス 799"/>
        <xdr:cNvSpPr txBox="1"/>
      </xdr:nvSpPr>
      <xdr:spPr>
        <a:xfrm>
          <a:off x="17820821" y="925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801" name="直線コネクタ 800"/>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51</xdr:row>
      <xdr:rowOff>130827</xdr:rowOff>
    </xdr:from>
    <xdr:ext cx="467179" cy="259045"/>
    <xdr:sp macro="" textlink="">
      <xdr:nvSpPr>
        <xdr:cNvPr id="802" name="テキスト ボックス 801"/>
        <xdr:cNvSpPr txBox="1"/>
      </xdr:nvSpPr>
      <xdr:spPr>
        <a:xfrm>
          <a:off x="17820821" y="887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803" name="直線コネクタ 802"/>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49</xdr:row>
      <xdr:rowOff>92727</xdr:rowOff>
    </xdr:from>
    <xdr:ext cx="467179" cy="259045"/>
    <xdr:sp macro="" textlink="">
      <xdr:nvSpPr>
        <xdr:cNvPr id="804" name="テキスト ボックス 803"/>
        <xdr:cNvSpPr txBox="1"/>
      </xdr:nvSpPr>
      <xdr:spPr>
        <a:xfrm>
          <a:off x="17820821" y="849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5" name="直線コネクタ 80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806" name="テキスト ボックス 805"/>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7"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34354</xdr:rowOff>
    </xdr:from>
    <xdr:to>
      <xdr:col>116</xdr:col>
      <xdr:colOff>62864</xdr:colOff>
      <xdr:row>59</xdr:row>
      <xdr:rowOff>44450</xdr:rowOff>
    </xdr:to>
    <xdr:cxnSp macro="">
      <xdr:nvCxnSpPr>
        <xdr:cNvPr id="808" name="直線コネクタ 807"/>
        <xdr:cNvCxnSpPr/>
      </xdr:nvCxnSpPr>
      <xdr:spPr>
        <a:xfrm flipV="1">
          <a:off x="22159595" y="8606854"/>
          <a:ext cx="1269" cy="15531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91267</xdr:rowOff>
    </xdr:from>
    <xdr:ext cx="249299" cy="259045"/>
    <xdr:sp macro="" textlink="">
      <xdr:nvSpPr>
        <xdr:cNvPr id="809" name="前年度繰上充用金最小値テキスト"/>
        <xdr:cNvSpPr txBox="1"/>
      </xdr:nvSpPr>
      <xdr:spPr>
        <a:xfrm>
          <a:off x="22212300" y="10206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810" name="直線コネクタ 809"/>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48</xdr:row>
      <xdr:rowOff>152481</xdr:rowOff>
    </xdr:from>
    <xdr:ext cx="469744" cy="259045"/>
    <xdr:sp macro="" textlink="">
      <xdr:nvSpPr>
        <xdr:cNvPr id="811" name="前年度繰上充用金最大値テキスト"/>
        <xdr:cNvSpPr txBox="1"/>
      </xdr:nvSpPr>
      <xdr:spPr>
        <a:xfrm>
          <a:off x="22212300" y="8382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8,153</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50</xdr:row>
      <xdr:rowOff>34354</xdr:rowOff>
    </xdr:from>
    <xdr:to>
      <xdr:col>116</xdr:col>
      <xdr:colOff>152400</xdr:colOff>
      <xdr:row>50</xdr:row>
      <xdr:rowOff>34354</xdr:rowOff>
    </xdr:to>
    <xdr:cxnSp macro="">
      <xdr:nvCxnSpPr>
        <xdr:cNvPr id="812" name="直線コネクタ 811"/>
        <xdr:cNvCxnSpPr/>
      </xdr:nvCxnSpPr>
      <xdr:spPr>
        <a:xfrm>
          <a:off x="22072600" y="8606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813" name="直線コネクタ 812"/>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8717</xdr:rowOff>
    </xdr:from>
    <xdr:ext cx="313932" cy="259045"/>
    <xdr:sp macro="" textlink="">
      <xdr:nvSpPr>
        <xdr:cNvPr id="814" name="前年度繰上充用金平均値テキスト"/>
        <xdr:cNvSpPr txBox="1"/>
      </xdr:nvSpPr>
      <xdr:spPr>
        <a:xfrm>
          <a:off x="22212300" y="995281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157290</xdr:rowOff>
    </xdr:from>
    <xdr:to>
      <xdr:col>116</xdr:col>
      <xdr:colOff>114300</xdr:colOff>
      <xdr:row>59</xdr:row>
      <xdr:rowOff>87440</xdr:rowOff>
    </xdr:to>
    <xdr:sp macro="" textlink="">
      <xdr:nvSpPr>
        <xdr:cNvPr id="815" name="フローチャート: 判断 814"/>
        <xdr:cNvSpPr/>
      </xdr:nvSpPr>
      <xdr:spPr>
        <a:xfrm>
          <a:off x="22110700" y="10101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816" name="直線コネクタ 815"/>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156528</xdr:rowOff>
    </xdr:from>
    <xdr:to>
      <xdr:col>112</xdr:col>
      <xdr:colOff>38100</xdr:colOff>
      <xdr:row>59</xdr:row>
      <xdr:rowOff>86678</xdr:rowOff>
    </xdr:to>
    <xdr:sp macro="" textlink="">
      <xdr:nvSpPr>
        <xdr:cNvPr id="817" name="フローチャート: 判断 816"/>
        <xdr:cNvSpPr/>
      </xdr:nvSpPr>
      <xdr:spPr>
        <a:xfrm>
          <a:off x="21272500" y="10100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57</xdr:row>
      <xdr:rowOff>103205</xdr:rowOff>
    </xdr:from>
    <xdr:ext cx="313932" cy="259045"/>
    <xdr:sp macro="" textlink="">
      <xdr:nvSpPr>
        <xdr:cNvPr id="818" name="テキスト ボックス 817"/>
        <xdr:cNvSpPr txBox="1"/>
      </xdr:nvSpPr>
      <xdr:spPr>
        <a:xfrm>
          <a:off x="21166333" y="987585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44450</xdr:rowOff>
    </xdr:from>
    <xdr:to>
      <xdr:col>107</xdr:col>
      <xdr:colOff>50800</xdr:colOff>
      <xdr:row>59</xdr:row>
      <xdr:rowOff>44450</xdr:rowOff>
    </xdr:to>
    <xdr:cxnSp macro="">
      <xdr:nvCxnSpPr>
        <xdr:cNvPr id="819" name="直線コネクタ 818"/>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156146</xdr:rowOff>
    </xdr:from>
    <xdr:to>
      <xdr:col>107</xdr:col>
      <xdr:colOff>101600</xdr:colOff>
      <xdr:row>59</xdr:row>
      <xdr:rowOff>86296</xdr:rowOff>
    </xdr:to>
    <xdr:sp macro="" textlink="">
      <xdr:nvSpPr>
        <xdr:cNvPr id="820" name="フローチャート: 判断 819"/>
        <xdr:cNvSpPr/>
      </xdr:nvSpPr>
      <xdr:spPr>
        <a:xfrm>
          <a:off x="20383500" y="10100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57</xdr:row>
      <xdr:rowOff>102823</xdr:rowOff>
    </xdr:from>
    <xdr:ext cx="313932" cy="259045"/>
    <xdr:sp macro="" textlink="">
      <xdr:nvSpPr>
        <xdr:cNvPr id="821" name="テキスト ボックス 820"/>
        <xdr:cNvSpPr txBox="1"/>
      </xdr:nvSpPr>
      <xdr:spPr>
        <a:xfrm>
          <a:off x="20277333" y="987547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44450</xdr:rowOff>
    </xdr:from>
    <xdr:to>
      <xdr:col>102</xdr:col>
      <xdr:colOff>114300</xdr:colOff>
      <xdr:row>59</xdr:row>
      <xdr:rowOff>44450</xdr:rowOff>
    </xdr:to>
    <xdr:cxnSp macro="">
      <xdr:nvCxnSpPr>
        <xdr:cNvPr id="822" name="直線コネクタ 821"/>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155575</xdr:rowOff>
    </xdr:from>
    <xdr:to>
      <xdr:col>102</xdr:col>
      <xdr:colOff>165100</xdr:colOff>
      <xdr:row>59</xdr:row>
      <xdr:rowOff>85725</xdr:rowOff>
    </xdr:to>
    <xdr:sp macro="" textlink="">
      <xdr:nvSpPr>
        <xdr:cNvPr id="823" name="フローチャート: 判断 822"/>
        <xdr:cNvSpPr/>
      </xdr:nvSpPr>
      <xdr:spPr>
        <a:xfrm>
          <a:off x="19494500" y="1009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57</xdr:row>
      <xdr:rowOff>102252</xdr:rowOff>
    </xdr:from>
    <xdr:ext cx="313932" cy="259045"/>
    <xdr:sp macro="" textlink="">
      <xdr:nvSpPr>
        <xdr:cNvPr id="824" name="テキスト ボックス 823"/>
        <xdr:cNvSpPr txBox="1"/>
      </xdr:nvSpPr>
      <xdr:spPr>
        <a:xfrm>
          <a:off x="19388333" y="987490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25" name="フローチャート: 判断 824"/>
        <xdr:cNvSpPr/>
      </xdr:nvSpPr>
      <xdr:spPr>
        <a:xfrm>
          <a:off x="18605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86377</xdr:rowOff>
    </xdr:from>
    <xdr:ext cx="249299" cy="259045"/>
    <xdr:sp macro="" textlink="">
      <xdr:nvSpPr>
        <xdr:cNvPr id="826" name="テキスト ボックス 825"/>
        <xdr:cNvSpPr txBox="1"/>
      </xdr:nvSpPr>
      <xdr:spPr>
        <a:xfrm>
          <a:off x="18531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7" name="テキスト ボックス 82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8" name="テキスト ボックス 82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9" name="テキスト ボックス 82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30" name="テキスト ボックス 82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31" name="テキスト ボックス 83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32" name="楕円 831"/>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135717</xdr:rowOff>
    </xdr:from>
    <xdr:ext cx="249299" cy="259045"/>
    <xdr:sp macro="" textlink="">
      <xdr:nvSpPr>
        <xdr:cNvPr id="833" name="前年度繰上充用金該当値テキスト"/>
        <xdr:cNvSpPr txBox="1"/>
      </xdr:nvSpPr>
      <xdr:spPr>
        <a:xfrm>
          <a:off x="22212300" y="10079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34" name="楕円 833"/>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835" name="テキスト ボックス 834"/>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36" name="楕円 835"/>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86377</xdr:rowOff>
    </xdr:from>
    <xdr:ext cx="249299" cy="259045"/>
    <xdr:sp macro="" textlink="">
      <xdr:nvSpPr>
        <xdr:cNvPr id="837" name="テキスト ボックス 836"/>
        <xdr:cNvSpPr txBox="1"/>
      </xdr:nvSpPr>
      <xdr:spPr>
        <a:xfrm>
          <a:off x="20309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165100</xdr:rowOff>
    </xdr:from>
    <xdr:to>
      <xdr:col>102</xdr:col>
      <xdr:colOff>165100</xdr:colOff>
      <xdr:row>59</xdr:row>
      <xdr:rowOff>95250</xdr:rowOff>
    </xdr:to>
    <xdr:sp macro="" textlink="">
      <xdr:nvSpPr>
        <xdr:cNvPr id="838" name="楕円 837"/>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86377</xdr:rowOff>
    </xdr:from>
    <xdr:ext cx="249299" cy="259045"/>
    <xdr:sp macro="" textlink="">
      <xdr:nvSpPr>
        <xdr:cNvPr id="839" name="テキスト ボックス 838"/>
        <xdr:cNvSpPr txBox="1"/>
      </xdr:nvSpPr>
      <xdr:spPr>
        <a:xfrm>
          <a:off x="19420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40" name="楕円 839"/>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57</xdr:row>
      <xdr:rowOff>111777</xdr:rowOff>
    </xdr:from>
    <xdr:ext cx="249299" cy="259045"/>
    <xdr:sp macro="" textlink="">
      <xdr:nvSpPr>
        <xdr:cNvPr id="841" name="テキスト ボックス 840"/>
        <xdr:cNvSpPr txBox="1"/>
      </xdr:nvSpPr>
      <xdr:spPr>
        <a:xfrm>
          <a:off x="18531650"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42" name="正方形/長方形 84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43" name="正方形/長方形 84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4" name="テキスト ボックス 84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前年度同様、議会費、衛生費、土木費、において、類似団体平均を上回る数値となった。　　　</a:t>
          </a:r>
        </a:p>
        <a:p>
          <a:r>
            <a:rPr kumimoji="1" lang="ja-JP" altLang="en-US" sz="1200">
              <a:latin typeface="ＭＳ Ｐゴシック" panose="020B0600070205080204" pitchFamily="50" charset="-128"/>
              <a:ea typeface="ＭＳ Ｐゴシック" panose="020B0600070205080204" pitchFamily="50" charset="-128"/>
            </a:rPr>
            <a:t>それぞれの増減要因は以下のとおり。</a:t>
          </a:r>
        </a:p>
        <a:p>
          <a:r>
            <a:rPr kumimoji="1" lang="ja-JP" altLang="en-US" sz="1200">
              <a:latin typeface="ＭＳ Ｐゴシック" panose="020B0600070205080204" pitchFamily="50" charset="-128"/>
              <a:ea typeface="ＭＳ Ｐゴシック" panose="020B0600070205080204" pitchFamily="50" charset="-128"/>
            </a:rPr>
            <a:t>・総務費においては、財政調整基金への積立額の減などにより減額となった。</a:t>
          </a:r>
        </a:p>
        <a:p>
          <a:r>
            <a:rPr kumimoji="1" lang="ja-JP" altLang="en-US" sz="1200">
              <a:latin typeface="ＭＳ Ｐゴシック" panose="020B0600070205080204" pitchFamily="50" charset="-128"/>
              <a:ea typeface="ＭＳ Ｐゴシック" panose="020B0600070205080204" pitchFamily="50" charset="-128"/>
            </a:rPr>
            <a:t>・衛生費においては、災害廃棄物処理事業の皆減（繰越予算分）により大幅に減額となった。</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・農林水産業費においては、復興市民市場整備事業（相馬復興市民市場の増築）により増額となった。</a:t>
          </a:r>
        </a:p>
        <a:p>
          <a:r>
            <a:rPr kumimoji="1" lang="ja-JP" altLang="en-US" sz="1200">
              <a:latin typeface="ＭＳ Ｐゴシック" panose="020B0600070205080204" pitchFamily="50" charset="-128"/>
              <a:ea typeface="ＭＳ Ｐゴシック" panose="020B0600070205080204" pitchFamily="50" charset="-128"/>
            </a:rPr>
            <a:t>・土木費においては、</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社会資本整備総合交付金事業の増や市営住宅修繕・改修事業の皆増により増額となった。</a:t>
          </a:r>
        </a:p>
        <a:p>
          <a:r>
            <a:rPr kumimoji="1" lang="ja-JP" altLang="en-US" sz="1200">
              <a:latin typeface="ＭＳ Ｐゴシック" panose="020B0600070205080204" pitchFamily="50" charset="-128"/>
              <a:ea typeface="ＭＳ Ｐゴシック" panose="020B0600070205080204" pitchFamily="50" charset="-128"/>
            </a:rPr>
            <a:t>・災害復旧費においては、令和４年福島県沖地震の復旧事業が概ね完了したことにより、大幅に減少し、類似団体平均を下回った。</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福島県相馬市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a:t>
          </a:r>
          <a:r>
            <a:rPr kumimoji="1" lang="ja-JP" altLang="en-US" sz="1000">
              <a:latin typeface="ＭＳ ゴシック" pitchFamily="49" charset="-128"/>
              <a:ea typeface="ＭＳ ゴシック" pitchFamily="49" charset="-128"/>
            </a:rPr>
            <a:t>令和元年東日本台風・令和３年福島県沖地震・令和４年福島県沖地震と災害が頻発し、災害復旧に要する経費を財政調整基金から取り崩さざるを得ない状況が続き、令和２年度から令和４年度までは基金残高は減少し、実質単年度収支は令和３年度・令和４年度ともに赤字の状態であったが、令和５年度においては、土地売払収入（工業団地の売却）の臨時の歳入等があったことで、黒字に転じたものの、令和６年度は臨時的な歳入はなく、再び赤字に転じた。令和６年度は財政調整基金の取崩があったものの、歳計剰余金の積立があったことから、残高は前年度から増額となった。</a:t>
          </a:r>
        </a:p>
        <a:p>
          <a:r>
            <a:rPr kumimoji="1" lang="ja-JP" altLang="en-US" sz="1000">
              <a:latin typeface="ＭＳ ゴシック" pitchFamily="49" charset="-128"/>
              <a:ea typeface="ＭＳ ゴシック" pitchFamily="49" charset="-128"/>
            </a:rPr>
            <a:t>　しかしながら、今後は、人件費等の高騰や震災復興事業で整備した施設の経年劣化等に伴う維持管理経費の増加、人口減少による税収減、普通交付税の減額が予想されることから、安定した市政運営のための財源確保が課題となってく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福島県相馬市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一般会計の標準財政規模比は、前年度より</a:t>
          </a:r>
          <a:r>
            <a:rPr kumimoji="1" lang="en-US" altLang="ja-JP" sz="1400">
              <a:latin typeface="ＭＳ ゴシック" pitchFamily="49" charset="-128"/>
              <a:ea typeface="ＭＳ ゴシック" pitchFamily="49" charset="-128"/>
            </a:rPr>
            <a:t>4.91</a:t>
          </a:r>
          <a:r>
            <a:rPr kumimoji="1" lang="ja-JP" altLang="en-US" sz="1400">
              <a:latin typeface="ＭＳ ゴシック" pitchFamily="49" charset="-128"/>
              <a:ea typeface="ＭＳ ゴシック" pitchFamily="49" charset="-128"/>
            </a:rPr>
            <a:t>ポイントの減少となった。特別会計については、すべての特別会計でポイントが増加している。</a:t>
          </a:r>
        </a:p>
        <a:p>
          <a:r>
            <a:rPr kumimoji="1" lang="ja-JP" altLang="en-US" sz="1400">
              <a:latin typeface="ＭＳ ゴシック" pitchFamily="49" charset="-128"/>
              <a:ea typeface="ＭＳ ゴシック" pitchFamily="49" charset="-128"/>
            </a:rPr>
            <a:t>　各会計において赤字額の発生はなく、今後も黒字決算を維持できるものと見込まれる。</a:t>
          </a:r>
        </a:p>
        <a:p>
          <a:r>
            <a:rPr kumimoji="1" lang="ja-JP" altLang="en-US" sz="1400">
              <a:latin typeface="ＭＳ ゴシック" pitchFamily="49" charset="-128"/>
              <a:ea typeface="ＭＳ ゴシック" pitchFamily="49" charset="-128"/>
            </a:rPr>
            <a:t>　引き続き、健全な財政運営のため、各会計ともに、経費削減、事業効率化、事業の見直し等を推進していく。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opLeftCell="B1" workbookViewId="0">
      <selection activeCell="BV18" sqref="BV18:CC19"/>
    </sheetView>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69"/>
      <c r="DK1" s="169"/>
      <c r="DL1" s="169"/>
      <c r="DM1" s="169"/>
      <c r="DN1" s="169"/>
      <c r="DO1" s="169"/>
    </row>
    <row r="2" spans="1:119" ht="24.75" thickBot="1" x14ac:dyDescent="0.2">
      <c r="B2" s="170" t="s">
        <v>77</v>
      </c>
      <c r="C2" s="170"/>
      <c r="D2" s="171"/>
    </row>
    <row r="3" spans="1:119" ht="18.75" customHeight="1" thickBot="1" x14ac:dyDescent="0.2">
      <c r="A3" s="169"/>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15">
      <c r="A4" s="169"/>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20635647</v>
      </c>
      <c r="BO4" s="449"/>
      <c r="BP4" s="449"/>
      <c r="BQ4" s="449"/>
      <c r="BR4" s="449"/>
      <c r="BS4" s="449"/>
      <c r="BT4" s="449"/>
      <c r="BU4" s="450"/>
      <c r="BV4" s="448">
        <v>24590055</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5.6</v>
      </c>
      <c r="CU4" s="589"/>
      <c r="CV4" s="589"/>
      <c r="CW4" s="589"/>
      <c r="CX4" s="589"/>
      <c r="CY4" s="589"/>
      <c r="CZ4" s="589"/>
      <c r="DA4" s="590"/>
      <c r="DB4" s="588">
        <v>10</v>
      </c>
      <c r="DC4" s="589"/>
      <c r="DD4" s="589"/>
      <c r="DE4" s="589"/>
      <c r="DF4" s="589"/>
      <c r="DG4" s="589"/>
      <c r="DH4" s="589"/>
      <c r="DI4" s="590"/>
    </row>
    <row r="5" spans="1:119" ht="18.75" customHeight="1" x14ac:dyDescent="0.15">
      <c r="A5" s="169"/>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20002411</v>
      </c>
      <c r="BO5" s="420"/>
      <c r="BP5" s="420"/>
      <c r="BQ5" s="420"/>
      <c r="BR5" s="420"/>
      <c r="BS5" s="420"/>
      <c r="BT5" s="420"/>
      <c r="BU5" s="421"/>
      <c r="BV5" s="419">
        <v>23469710</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92.8</v>
      </c>
      <c r="CU5" s="417"/>
      <c r="CV5" s="417"/>
      <c r="CW5" s="417"/>
      <c r="CX5" s="417"/>
      <c r="CY5" s="417"/>
      <c r="CZ5" s="417"/>
      <c r="DA5" s="418"/>
      <c r="DB5" s="416">
        <v>95</v>
      </c>
      <c r="DC5" s="417"/>
      <c r="DD5" s="417"/>
      <c r="DE5" s="417"/>
      <c r="DF5" s="417"/>
      <c r="DG5" s="417"/>
      <c r="DH5" s="417"/>
      <c r="DI5" s="418"/>
    </row>
    <row r="6" spans="1:119" ht="18.75" customHeight="1" x14ac:dyDescent="0.15">
      <c r="A6" s="169"/>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633236</v>
      </c>
      <c r="BO6" s="420"/>
      <c r="BP6" s="420"/>
      <c r="BQ6" s="420"/>
      <c r="BR6" s="420"/>
      <c r="BS6" s="420"/>
      <c r="BT6" s="420"/>
      <c r="BU6" s="421"/>
      <c r="BV6" s="419">
        <v>1120345</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93.2</v>
      </c>
      <c r="CU6" s="563"/>
      <c r="CV6" s="563"/>
      <c r="CW6" s="563"/>
      <c r="CX6" s="563"/>
      <c r="CY6" s="563"/>
      <c r="CZ6" s="563"/>
      <c r="DA6" s="564"/>
      <c r="DB6" s="562">
        <v>96.1</v>
      </c>
      <c r="DC6" s="563"/>
      <c r="DD6" s="563"/>
      <c r="DE6" s="563"/>
      <c r="DF6" s="563"/>
      <c r="DG6" s="563"/>
      <c r="DH6" s="563"/>
      <c r="DI6" s="564"/>
    </row>
    <row r="7" spans="1:119" ht="18.75" customHeight="1" x14ac:dyDescent="0.15">
      <c r="A7" s="169"/>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90</v>
      </c>
      <c r="AV7" s="478"/>
      <c r="AW7" s="478"/>
      <c r="AX7" s="478"/>
      <c r="AY7" s="433" t="s">
        <v>101</v>
      </c>
      <c r="AZ7" s="434"/>
      <c r="BA7" s="434"/>
      <c r="BB7" s="434"/>
      <c r="BC7" s="434"/>
      <c r="BD7" s="434"/>
      <c r="BE7" s="434"/>
      <c r="BF7" s="434"/>
      <c r="BG7" s="434"/>
      <c r="BH7" s="434"/>
      <c r="BI7" s="434"/>
      <c r="BJ7" s="434"/>
      <c r="BK7" s="434"/>
      <c r="BL7" s="434"/>
      <c r="BM7" s="435"/>
      <c r="BN7" s="419">
        <v>54259</v>
      </c>
      <c r="BO7" s="420"/>
      <c r="BP7" s="420"/>
      <c r="BQ7" s="420"/>
      <c r="BR7" s="420"/>
      <c r="BS7" s="420"/>
      <c r="BT7" s="420"/>
      <c r="BU7" s="421"/>
      <c r="BV7" s="419">
        <v>104560</v>
      </c>
      <c r="BW7" s="420"/>
      <c r="BX7" s="420"/>
      <c r="BY7" s="420"/>
      <c r="BZ7" s="420"/>
      <c r="CA7" s="420"/>
      <c r="CB7" s="420"/>
      <c r="CC7" s="421"/>
      <c r="CD7" s="459" t="s">
        <v>102</v>
      </c>
      <c r="CE7" s="379"/>
      <c r="CF7" s="379"/>
      <c r="CG7" s="379"/>
      <c r="CH7" s="379"/>
      <c r="CI7" s="379"/>
      <c r="CJ7" s="379"/>
      <c r="CK7" s="379"/>
      <c r="CL7" s="379"/>
      <c r="CM7" s="379"/>
      <c r="CN7" s="379"/>
      <c r="CO7" s="379"/>
      <c r="CP7" s="379"/>
      <c r="CQ7" s="379"/>
      <c r="CR7" s="379"/>
      <c r="CS7" s="460"/>
      <c r="CT7" s="419">
        <v>10392898</v>
      </c>
      <c r="CU7" s="420"/>
      <c r="CV7" s="420"/>
      <c r="CW7" s="420"/>
      <c r="CX7" s="420"/>
      <c r="CY7" s="420"/>
      <c r="CZ7" s="420"/>
      <c r="DA7" s="421"/>
      <c r="DB7" s="419">
        <v>10207170</v>
      </c>
      <c r="DC7" s="420"/>
      <c r="DD7" s="420"/>
      <c r="DE7" s="420"/>
      <c r="DF7" s="420"/>
      <c r="DG7" s="420"/>
      <c r="DH7" s="420"/>
      <c r="DI7" s="421"/>
    </row>
    <row r="8" spans="1:119" ht="18.75" customHeight="1" thickBot="1" x14ac:dyDescent="0.2">
      <c r="A8" s="169"/>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103</v>
      </c>
      <c r="AN8" s="376"/>
      <c r="AO8" s="376"/>
      <c r="AP8" s="376"/>
      <c r="AQ8" s="376"/>
      <c r="AR8" s="376"/>
      <c r="AS8" s="376"/>
      <c r="AT8" s="377"/>
      <c r="AU8" s="477" t="s">
        <v>90</v>
      </c>
      <c r="AV8" s="478"/>
      <c r="AW8" s="478"/>
      <c r="AX8" s="478"/>
      <c r="AY8" s="433" t="s">
        <v>104</v>
      </c>
      <c r="AZ8" s="434"/>
      <c r="BA8" s="434"/>
      <c r="BB8" s="434"/>
      <c r="BC8" s="434"/>
      <c r="BD8" s="434"/>
      <c r="BE8" s="434"/>
      <c r="BF8" s="434"/>
      <c r="BG8" s="434"/>
      <c r="BH8" s="434"/>
      <c r="BI8" s="434"/>
      <c r="BJ8" s="434"/>
      <c r="BK8" s="434"/>
      <c r="BL8" s="434"/>
      <c r="BM8" s="435"/>
      <c r="BN8" s="419">
        <v>578977</v>
      </c>
      <c r="BO8" s="420"/>
      <c r="BP8" s="420"/>
      <c r="BQ8" s="420"/>
      <c r="BR8" s="420"/>
      <c r="BS8" s="420"/>
      <c r="BT8" s="420"/>
      <c r="BU8" s="421"/>
      <c r="BV8" s="419">
        <v>1015785</v>
      </c>
      <c r="BW8" s="420"/>
      <c r="BX8" s="420"/>
      <c r="BY8" s="420"/>
      <c r="BZ8" s="420"/>
      <c r="CA8" s="420"/>
      <c r="CB8" s="420"/>
      <c r="CC8" s="421"/>
      <c r="CD8" s="459" t="s">
        <v>105</v>
      </c>
      <c r="CE8" s="379"/>
      <c r="CF8" s="379"/>
      <c r="CG8" s="379"/>
      <c r="CH8" s="379"/>
      <c r="CI8" s="379"/>
      <c r="CJ8" s="379"/>
      <c r="CK8" s="379"/>
      <c r="CL8" s="379"/>
      <c r="CM8" s="379"/>
      <c r="CN8" s="379"/>
      <c r="CO8" s="379"/>
      <c r="CP8" s="379"/>
      <c r="CQ8" s="379"/>
      <c r="CR8" s="379"/>
      <c r="CS8" s="460"/>
      <c r="CT8" s="522">
        <v>0.62</v>
      </c>
      <c r="CU8" s="523"/>
      <c r="CV8" s="523"/>
      <c r="CW8" s="523"/>
      <c r="CX8" s="523"/>
      <c r="CY8" s="523"/>
      <c r="CZ8" s="523"/>
      <c r="DA8" s="524"/>
      <c r="DB8" s="522">
        <v>0.64</v>
      </c>
      <c r="DC8" s="523"/>
      <c r="DD8" s="523"/>
      <c r="DE8" s="523"/>
      <c r="DF8" s="523"/>
      <c r="DG8" s="523"/>
      <c r="DH8" s="523"/>
      <c r="DI8" s="524"/>
    </row>
    <row r="9" spans="1:119" ht="18.75" customHeight="1" thickBot="1" x14ac:dyDescent="0.2">
      <c r="A9" s="169"/>
      <c r="B9" s="551" t="s">
        <v>106</v>
      </c>
      <c r="C9" s="552"/>
      <c r="D9" s="552"/>
      <c r="E9" s="552"/>
      <c r="F9" s="552"/>
      <c r="G9" s="552"/>
      <c r="H9" s="552"/>
      <c r="I9" s="552"/>
      <c r="J9" s="552"/>
      <c r="K9" s="470"/>
      <c r="L9" s="553" t="s">
        <v>107</v>
      </c>
      <c r="M9" s="554"/>
      <c r="N9" s="554"/>
      <c r="O9" s="554"/>
      <c r="P9" s="554"/>
      <c r="Q9" s="555"/>
      <c r="R9" s="556">
        <v>34865</v>
      </c>
      <c r="S9" s="557"/>
      <c r="T9" s="557"/>
      <c r="U9" s="557"/>
      <c r="V9" s="558"/>
      <c r="W9" s="488" t="s">
        <v>108</v>
      </c>
      <c r="X9" s="489"/>
      <c r="Y9" s="489"/>
      <c r="Z9" s="489"/>
      <c r="AA9" s="489"/>
      <c r="AB9" s="489"/>
      <c r="AC9" s="489"/>
      <c r="AD9" s="489"/>
      <c r="AE9" s="489"/>
      <c r="AF9" s="489"/>
      <c r="AG9" s="489"/>
      <c r="AH9" s="489"/>
      <c r="AI9" s="489"/>
      <c r="AJ9" s="489"/>
      <c r="AK9" s="489"/>
      <c r="AL9" s="559"/>
      <c r="AM9" s="476" t="s">
        <v>109</v>
      </c>
      <c r="AN9" s="376"/>
      <c r="AO9" s="376"/>
      <c r="AP9" s="376"/>
      <c r="AQ9" s="376"/>
      <c r="AR9" s="376"/>
      <c r="AS9" s="376"/>
      <c r="AT9" s="377"/>
      <c r="AU9" s="477" t="s">
        <v>90</v>
      </c>
      <c r="AV9" s="478"/>
      <c r="AW9" s="478"/>
      <c r="AX9" s="478"/>
      <c r="AY9" s="433" t="s">
        <v>110</v>
      </c>
      <c r="AZ9" s="434"/>
      <c r="BA9" s="434"/>
      <c r="BB9" s="434"/>
      <c r="BC9" s="434"/>
      <c r="BD9" s="434"/>
      <c r="BE9" s="434"/>
      <c r="BF9" s="434"/>
      <c r="BG9" s="434"/>
      <c r="BH9" s="434"/>
      <c r="BI9" s="434"/>
      <c r="BJ9" s="434"/>
      <c r="BK9" s="434"/>
      <c r="BL9" s="434"/>
      <c r="BM9" s="435"/>
      <c r="BN9" s="419">
        <v>-436808</v>
      </c>
      <c r="BO9" s="420"/>
      <c r="BP9" s="420"/>
      <c r="BQ9" s="420"/>
      <c r="BR9" s="420"/>
      <c r="BS9" s="420"/>
      <c r="BT9" s="420"/>
      <c r="BU9" s="421"/>
      <c r="BV9" s="419">
        <v>430967</v>
      </c>
      <c r="BW9" s="420"/>
      <c r="BX9" s="420"/>
      <c r="BY9" s="420"/>
      <c r="BZ9" s="420"/>
      <c r="CA9" s="420"/>
      <c r="CB9" s="420"/>
      <c r="CC9" s="421"/>
      <c r="CD9" s="459" t="s">
        <v>111</v>
      </c>
      <c r="CE9" s="379"/>
      <c r="CF9" s="379"/>
      <c r="CG9" s="379"/>
      <c r="CH9" s="379"/>
      <c r="CI9" s="379"/>
      <c r="CJ9" s="379"/>
      <c r="CK9" s="379"/>
      <c r="CL9" s="379"/>
      <c r="CM9" s="379"/>
      <c r="CN9" s="379"/>
      <c r="CO9" s="379"/>
      <c r="CP9" s="379"/>
      <c r="CQ9" s="379"/>
      <c r="CR9" s="379"/>
      <c r="CS9" s="460"/>
      <c r="CT9" s="416">
        <v>13.9</v>
      </c>
      <c r="CU9" s="417"/>
      <c r="CV9" s="417"/>
      <c r="CW9" s="417"/>
      <c r="CX9" s="417"/>
      <c r="CY9" s="417"/>
      <c r="CZ9" s="417"/>
      <c r="DA9" s="418"/>
      <c r="DB9" s="416">
        <v>11.6</v>
      </c>
      <c r="DC9" s="417"/>
      <c r="DD9" s="417"/>
      <c r="DE9" s="417"/>
      <c r="DF9" s="417"/>
      <c r="DG9" s="417"/>
      <c r="DH9" s="417"/>
      <c r="DI9" s="418"/>
    </row>
    <row r="10" spans="1:119" ht="18.75" customHeight="1" thickBot="1" x14ac:dyDescent="0.2">
      <c r="A10" s="169"/>
      <c r="B10" s="551"/>
      <c r="C10" s="552"/>
      <c r="D10" s="552"/>
      <c r="E10" s="552"/>
      <c r="F10" s="552"/>
      <c r="G10" s="552"/>
      <c r="H10" s="552"/>
      <c r="I10" s="552"/>
      <c r="J10" s="552"/>
      <c r="K10" s="470"/>
      <c r="L10" s="375" t="s">
        <v>112</v>
      </c>
      <c r="M10" s="376"/>
      <c r="N10" s="376"/>
      <c r="O10" s="376"/>
      <c r="P10" s="376"/>
      <c r="Q10" s="377"/>
      <c r="R10" s="372">
        <v>38556</v>
      </c>
      <c r="S10" s="373"/>
      <c r="T10" s="373"/>
      <c r="U10" s="373"/>
      <c r="V10" s="432"/>
      <c r="W10" s="560"/>
      <c r="X10" s="370"/>
      <c r="Y10" s="370"/>
      <c r="Z10" s="370"/>
      <c r="AA10" s="370"/>
      <c r="AB10" s="370"/>
      <c r="AC10" s="370"/>
      <c r="AD10" s="370"/>
      <c r="AE10" s="370"/>
      <c r="AF10" s="370"/>
      <c r="AG10" s="370"/>
      <c r="AH10" s="370"/>
      <c r="AI10" s="370"/>
      <c r="AJ10" s="370"/>
      <c r="AK10" s="370"/>
      <c r="AL10" s="561"/>
      <c r="AM10" s="476" t="s">
        <v>113</v>
      </c>
      <c r="AN10" s="376"/>
      <c r="AO10" s="376"/>
      <c r="AP10" s="376"/>
      <c r="AQ10" s="376"/>
      <c r="AR10" s="376"/>
      <c r="AS10" s="376"/>
      <c r="AT10" s="377"/>
      <c r="AU10" s="477" t="s">
        <v>90</v>
      </c>
      <c r="AV10" s="478"/>
      <c r="AW10" s="478"/>
      <c r="AX10" s="478"/>
      <c r="AY10" s="433" t="s">
        <v>114</v>
      </c>
      <c r="AZ10" s="434"/>
      <c r="BA10" s="434"/>
      <c r="BB10" s="434"/>
      <c r="BC10" s="434"/>
      <c r="BD10" s="434"/>
      <c r="BE10" s="434"/>
      <c r="BF10" s="434"/>
      <c r="BG10" s="434"/>
      <c r="BH10" s="434"/>
      <c r="BI10" s="434"/>
      <c r="BJ10" s="434"/>
      <c r="BK10" s="434"/>
      <c r="BL10" s="434"/>
      <c r="BM10" s="435"/>
      <c r="BN10" s="419">
        <v>3347</v>
      </c>
      <c r="BO10" s="420"/>
      <c r="BP10" s="420"/>
      <c r="BQ10" s="420"/>
      <c r="BR10" s="420"/>
      <c r="BS10" s="420"/>
      <c r="BT10" s="420"/>
      <c r="BU10" s="421"/>
      <c r="BV10" s="419">
        <v>650074</v>
      </c>
      <c r="BW10" s="420"/>
      <c r="BX10" s="420"/>
      <c r="BY10" s="420"/>
      <c r="BZ10" s="420"/>
      <c r="CA10" s="420"/>
      <c r="CB10" s="420"/>
      <c r="CC10" s="421"/>
      <c r="CD10" s="172" t="s">
        <v>115</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551"/>
      <c r="C11" s="552"/>
      <c r="D11" s="552"/>
      <c r="E11" s="552"/>
      <c r="F11" s="552"/>
      <c r="G11" s="552"/>
      <c r="H11" s="552"/>
      <c r="I11" s="552"/>
      <c r="J11" s="552"/>
      <c r="K11" s="470"/>
      <c r="L11" s="380" t="s">
        <v>116</v>
      </c>
      <c r="M11" s="381"/>
      <c r="N11" s="381"/>
      <c r="O11" s="381"/>
      <c r="P11" s="381"/>
      <c r="Q11" s="382"/>
      <c r="R11" s="548" t="s">
        <v>117</v>
      </c>
      <c r="S11" s="549"/>
      <c r="T11" s="549"/>
      <c r="U11" s="549"/>
      <c r="V11" s="550"/>
      <c r="W11" s="560"/>
      <c r="X11" s="370"/>
      <c r="Y11" s="370"/>
      <c r="Z11" s="370"/>
      <c r="AA11" s="370"/>
      <c r="AB11" s="370"/>
      <c r="AC11" s="370"/>
      <c r="AD11" s="370"/>
      <c r="AE11" s="370"/>
      <c r="AF11" s="370"/>
      <c r="AG11" s="370"/>
      <c r="AH11" s="370"/>
      <c r="AI11" s="370"/>
      <c r="AJ11" s="370"/>
      <c r="AK11" s="370"/>
      <c r="AL11" s="561"/>
      <c r="AM11" s="476" t="s">
        <v>118</v>
      </c>
      <c r="AN11" s="376"/>
      <c r="AO11" s="376"/>
      <c r="AP11" s="376"/>
      <c r="AQ11" s="376"/>
      <c r="AR11" s="376"/>
      <c r="AS11" s="376"/>
      <c r="AT11" s="377"/>
      <c r="AU11" s="477" t="s">
        <v>119</v>
      </c>
      <c r="AV11" s="478"/>
      <c r="AW11" s="478"/>
      <c r="AX11" s="478"/>
      <c r="AY11" s="433" t="s">
        <v>120</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121</v>
      </c>
      <c r="CE11" s="379"/>
      <c r="CF11" s="379"/>
      <c r="CG11" s="379"/>
      <c r="CH11" s="379"/>
      <c r="CI11" s="379"/>
      <c r="CJ11" s="379"/>
      <c r="CK11" s="379"/>
      <c r="CL11" s="379"/>
      <c r="CM11" s="379"/>
      <c r="CN11" s="379"/>
      <c r="CO11" s="379"/>
      <c r="CP11" s="379"/>
      <c r="CQ11" s="379"/>
      <c r="CR11" s="379"/>
      <c r="CS11" s="460"/>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15">
      <c r="A12" s="169"/>
      <c r="B12" s="525" t="s">
        <v>123</v>
      </c>
      <c r="C12" s="526"/>
      <c r="D12" s="526"/>
      <c r="E12" s="526"/>
      <c r="F12" s="526"/>
      <c r="G12" s="526"/>
      <c r="H12" s="526"/>
      <c r="I12" s="526"/>
      <c r="J12" s="526"/>
      <c r="K12" s="527"/>
      <c r="L12" s="534" t="s">
        <v>124</v>
      </c>
      <c r="M12" s="535"/>
      <c r="N12" s="535"/>
      <c r="O12" s="535"/>
      <c r="P12" s="535"/>
      <c r="Q12" s="536"/>
      <c r="R12" s="537">
        <v>32261</v>
      </c>
      <c r="S12" s="538"/>
      <c r="T12" s="538"/>
      <c r="U12" s="538"/>
      <c r="V12" s="539"/>
      <c r="W12" s="540" t="s">
        <v>1</v>
      </c>
      <c r="X12" s="478"/>
      <c r="Y12" s="478"/>
      <c r="Z12" s="478"/>
      <c r="AA12" s="478"/>
      <c r="AB12" s="541"/>
      <c r="AC12" s="542" t="s">
        <v>125</v>
      </c>
      <c r="AD12" s="543"/>
      <c r="AE12" s="543"/>
      <c r="AF12" s="543"/>
      <c r="AG12" s="544"/>
      <c r="AH12" s="542" t="s">
        <v>126</v>
      </c>
      <c r="AI12" s="543"/>
      <c r="AJ12" s="543"/>
      <c r="AK12" s="543"/>
      <c r="AL12" s="545"/>
      <c r="AM12" s="476" t="s">
        <v>127</v>
      </c>
      <c r="AN12" s="376"/>
      <c r="AO12" s="376"/>
      <c r="AP12" s="376"/>
      <c r="AQ12" s="376"/>
      <c r="AR12" s="376"/>
      <c r="AS12" s="376"/>
      <c r="AT12" s="377"/>
      <c r="AU12" s="477" t="s">
        <v>119</v>
      </c>
      <c r="AV12" s="478"/>
      <c r="AW12" s="478"/>
      <c r="AX12" s="478"/>
      <c r="AY12" s="433" t="s">
        <v>128</v>
      </c>
      <c r="AZ12" s="434"/>
      <c r="BA12" s="434"/>
      <c r="BB12" s="434"/>
      <c r="BC12" s="434"/>
      <c r="BD12" s="434"/>
      <c r="BE12" s="434"/>
      <c r="BF12" s="434"/>
      <c r="BG12" s="434"/>
      <c r="BH12" s="434"/>
      <c r="BI12" s="434"/>
      <c r="BJ12" s="434"/>
      <c r="BK12" s="434"/>
      <c r="BL12" s="434"/>
      <c r="BM12" s="435"/>
      <c r="BN12" s="419">
        <v>217534</v>
      </c>
      <c r="BO12" s="420"/>
      <c r="BP12" s="420"/>
      <c r="BQ12" s="420"/>
      <c r="BR12" s="420"/>
      <c r="BS12" s="420"/>
      <c r="BT12" s="420"/>
      <c r="BU12" s="421"/>
      <c r="BV12" s="419">
        <v>0</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15">
      <c r="A13" s="169"/>
      <c r="B13" s="528"/>
      <c r="C13" s="529"/>
      <c r="D13" s="529"/>
      <c r="E13" s="529"/>
      <c r="F13" s="529"/>
      <c r="G13" s="529"/>
      <c r="H13" s="529"/>
      <c r="I13" s="529"/>
      <c r="J13" s="529"/>
      <c r="K13" s="530"/>
      <c r="L13" s="178"/>
      <c r="M13" s="503" t="s">
        <v>130</v>
      </c>
      <c r="N13" s="504"/>
      <c r="O13" s="504"/>
      <c r="P13" s="504"/>
      <c r="Q13" s="505"/>
      <c r="R13" s="506">
        <v>31994</v>
      </c>
      <c r="S13" s="507"/>
      <c r="T13" s="507"/>
      <c r="U13" s="507"/>
      <c r="V13" s="508"/>
      <c r="W13" s="509" t="s">
        <v>131</v>
      </c>
      <c r="X13" s="405"/>
      <c r="Y13" s="405"/>
      <c r="Z13" s="405"/>
      <c r="AA13" s="405"/>
      <c r="AB13" s="406"/>
      <c r="AC13" s="372">
        <v>1317</v>
      </c>
      <c r="AD13" s="373"/>
      <c r="AE13" s="373"/>
      <c r="AF13" s="373"/>
      <c r="AG13" s="374"/>
      <c r="AH13" s="372">
        <v>1238</v>
      </c>
      <c r="AI13" s="373"/>
      <c r="AJ13" s="373"/>
      <c r="AK13" s="373"/>
      <c r="AL13" s="432"/>
      <c r="AM13" s="476" t="s">
        <v>132</v>
      </c>
      <c r="AN13" s="376"/>
      <c r="AO13" s="376"/>
      <c r="AP13" s="376"/>
      <c r="AQ13" s="376"/>
      <c r="AR13" s="376"/>
      <c r="AS13" s="376"/>
      <c r="AT13" s="377"/>
      <c r="AU13" s="477" t="s">
        <v>119</v>
      </c>
      <c r="AV13" s="478"/>
      <c r="AW13" s="478"/>
      <c r="AX13" s="478"/>
      <c r="AY13" s="433" t="s">
        <v>133</v>
      </c>
      <c r="AZ13" s="434"/>
      <c r="BA13" s="434"/>
      <c r="BB13" s="434"/>
      <c r="BC13" s="434"/>
      <c r="BD13" s="434"/>
      <c r="BE13" s="434"/>
      <c r="BF13" s="434"/>
      <c r="BG13" s="434"/>
      <c r="BH13" s="434"/>
      <c r="BI13" s="434"/>
      <c r="BJ13" s="434"/>
      <c r="BK13" s="434"/>
      <c r="BL13" s="434"/>
      <c r="BM13" s="435"/>
      <c r="BN13" s="419">
        <v>-650995</v>
      </c>
      <c r="BO13" s="420"/>
      <c r="BP13" s="420"/>
      <c r="BQ13" s="420"/>
      <c r="BR13" s="420"/>
      <c r="BS13" s="420"/>
      <c r="BT13" s="420"/>
      <c r="BU13" s="421"/>
      <c r="BV13" s="419">
        <v>1081041</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11.2</v>
      </c>
      <c r="CU13" s="417"/>
      <c r="CV13" s="417"/>
      <c r="CW13" s="417"/>
      <c r="CX13" s="417"/>
      <c r="CY13" s="417"/>
      <c r="CZ13" s="417"/>
      <c r="DA13" s="418"/>
      <c r="DB13" s="416">
        <v>11</v>
      </c>
      <c r="DC13" s="417"/>
      <c r="DD13" s="417"/>
      <c r="DE13" s="417"/>
      <c r="DF13" s="417"/>
      <c r="DG13" s="417"/>
      <c r="DH13" s="417"/>
      <c r="DI13" s="418"/>
    </row>
    <row r="14" spans="1:119" ht="18.75" customHeight="1" thickBot="1" x14ac:dyDescent="0.2">
      <c r="A14" s="169"/>
      <c r="B14" s="528"/>
      <c r="C14" s="529"/>
      <c r="D14" s="529"/>
      <c r="E14" s="529"/>
      <c r="F14" s="529"/>
      <c r="G14" s="529"/>
      <c r="H14" s="529"/>
      <c r="I14" s="529"/>
      <c r="J14" s="529"/>
      <c r="K14" s="530"/>
      <c r="L14" s="493" t="s">
        <v>135</v>
      </c>
      <c r="M14" s="546"/>
      <c r="N14" s="546"/>
      <c r="O14" s="546"/>
      <c r="P14" s="546"/>
      <c r="Q14" s="547"/>
      <c r="R14" s="506">
        <v>32842</v>
      </c>
      <c r="S14" s="507"/>
      <c r="T14" s="507"/>
      <c r="U14" s="507"/>
      <c r="V14" s="508"/>
      <c r="W14" s="510"/>
      <c r="X14" s="408"/>
      <c r="Y14" s="408"/>
      <c r="Z14" s="408"/>
      <c r="AA14" s="408"/>
      <c r="AB14" s="409"/>
      <c r="AC14" s="499">
        <v>8.1</v>
      </c>
      <c r="AD14" s="500"/>
      <c r="AE14" s="500"/>
      <c r="AF14" s="500"/>
      <c r="AG14" s="501"/>
      <c r="AH14" s="499">
        <v>6.9</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t="s">
        <v>122</v>
      </c>
      <c r="CU14" s="517"/>
      <c r="CV14" s="517"/>
      <c r="CW14" s="517"/>
      <c r="CX14" s="517"/>
      <c r="CY14" s="517"/>
      <c r="CZ14" s="517"/>
      <c r="DA14" s="518"/>
      <c r="DB14" s="516" t="s">
        <v>122</v>
      </c>
      <c r="DC14" s="517"/>
      <c r="DD14" s="517"/>
      <c r="DE14" s="517"/>
      <c r="DF14" s="517"/>
      <c r="DG14" s="517"/>
      <c r="DH14" s="517"/>
      <c r="DI14" s="518"/>
    </row>
    <row r="15" spans="1:119" ht="18.75" customHeight="1" x14ac:dyDescent="0.15">
      <c r="A15" s="169"/>
      <c r="B15" s="528"/>
      <c r="C15" s="529"/>
      <c r="D15" s="529"/>
      <c r="E15" s="529"/>
      <c r="F15" s="529"/>
      <c r="G15" s="529"/>
      <c r="H15" s="529"/>
      <c r="I15" s="529"/>
      <c r="J15" s="529"/>
      <c r="K15" s="530"/>
      <c r="L15" s="178"/>
      <c r="M15" s="503" t="s">
        <v>130</v>
      </c>
      <c r="N15" s="504"/>
      <c r="O15" s="504"/>
      <c r="P15" s="504"/>
      <c r="Q15" s="505"/>
      <c r="R15" s="506">
        <v>32558</v>
      </c>
      <c r="S15" s="507"/>
      <c r="T15" s="507"/>
      <c r="U15" s="507"/>
      <c r="V15" s="508"/>
      <c r="W15" s="509" t="s">
        <v>137</v>
      </c>
      <c r="X15" s="405"/>
      <c r="Y15" s="405"/>
      <c r="Z15" s="405"/>
      <c r="AA15" s="405"/>
      <c r="AB15" s="406"/>
      <c r="AC15" s="372">
        <v>5524</v>
      </c>
      <c r="AD15" s="373"/>
      <c r="AE15" s="373"/>
      <c r="AF15" s="373"/>
      <c r="AG15" s="374"/>
      <c r="AH15" s="372">
        <v>6589</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5354239</v>
      </c>
      <c r="BO15" s="449"/>
      <c r="BP15" s="449"/>
      <c r="BQ15" s="449"/>
      <c r="BR15" s="449"/>
      <c r="BS15" s="449"/>
      <c r="BT15" s="449"/>
      <c r="BU15" s="450"/>
      <c r="BV15" s="448">
        <v>5394848</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33.799999999999997</v>
      </c>
      <c r="AD16" s="500"/>
      <c r="AE16" s="500"/>
      <c r="AF16" s="500"/>
      <c r="AG16" s="501"/>
      <c r="AH16" s="499">
        <v>36.700000000000003</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8887723</v>
      </c>
      <c r="BO16" s="420"/>
      <c r="BP16" s="420"/>
      <c r="BQ16" s="420"/>
      <c r="BR16" s="420"/>
      <c r="BS16" s="420"/>
      <c r="BT16" s="420"/>
      <c r="BU16" s="421"/>
      <c r="BV16" s="419">
        <v>8639225</v>
      </c>
      <c r="BW16" s="420"/>
      <c r="BX16" s="420"/>
      <c r="BY16" s="420"/>
      <c r="BZ16" s="420"/>
      <c r="CA16" s="420"/>
      <c r="CB16" s="420"/>
      <c r="CC16" s="421"/>
      <c r="CD16" s="182"/>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
      <c r="A17" s="169"/>
      <c r="B17" s="531"/>
      <c r="C17" s="532"/>
      <c r="D17" s="532"/>
      <c r="E17" s="532"/>
      <c r="F17" s="532"/>
      <c r="G17" s="532"/>
      <c r="H17" s="532"/>
      <c r="I17" s="532"/>
      <c r="J17" s="532"/>
      <c r="K17" s="533"/>
      <c r="L17" s="183"/>
      <c r="M17" s="512" t="s">
        <v>143</v>
      </c>
      <c r="N17" s="513"/>
      <c r="O17" s="513"/>
      <c r="P17" s="513"/>
      <c r="Q17" s="514"/>
      <c r="R17" s="496" t="s">
        <v>144</v>
      </c>
      <c r="S17" s="497"/>
      <c r="T17" s="497"/>
      <c r="U17" s="497"/>
      <c r="V17" s="498"/>
      <c r="W17" s="509" t="s">
        <v>145</v>
      </c>
      <c r="X17" s="405"/>
      <c r="Y17" s="405"/>
      <c r="Z17" s="405"/>
      <c r="AA17" s="405"/>
      <c r="AB17" s="406"/>
      <c r="AC17" s="372">
        <v>9487</v>
      </c>
      <c r="AD17" s="373"/>
      <c r="AE17" s="373"/>
      <c r="AF17" s="373"/>
      <c r="AG17" s="374"/>
      <c r="AH17" s="372">
        <v>10138</v>
      </c>
      <c r="AI17" s="373"/>
      <c r="AJ17" s="373"/>
      <c r="AK17" s="373"/>
      <c r="AL17" s="432"/>
      <c r="AM17" s="476"/>
      <c r="AN17" s="376"/>
      <c r="AO17" s="376"/>
      <c r="AP17" s="376"/>
      <c r="AQ17" s="376"/>
      <c r="AR17" s="376"/>
      <c r="AS17" s="376"/>
      <c r="AT17" s="377"/>
      <c r="AU17" s="477"/>
      <c r="AV17" s="478"/>
      <c r="AW17" s="478"/>
      <c r="AX17" s="478"/>
      <c r="AY17" s="433" t="s">
        <v>146</v>
      </c>
      <c r="AZ17" s="434"/>
      <c r="BA17" s="434"/>
      <c r="BB17" s="434"/>
      <c r="BC17" s="434"/>
      <c r="BD17" s="434"/>
      <c r="BE17" s="434"/>
      <c r="BF17" s="434"/>
      <c r="BG17" s="434"/>
      <c r="BH17" s="434"/>
      <c r="BI17" s="434"/>
      <c r="BJ17" s="434"/>
      <c r="BK17" s="434"/>
      <c r="BL17" s="434"/>
      <c r="BM17" s="435"/>
      <c r="BN17" s="419">
        <v>6805752</v>
      </c>
      <c r="BO17" s="420"/>
      <c r="BP17" s="420"/>
      <c r="BQ17" s="420"/>
      <c r="BR17" s="420"/>
      <c r="BS17" s="420"/>
      <c r="BT17" s="420"/>
      <c r="BU17" s="421"/>
      <c r="BV17" s="419">
        <v>6853283</v>
      </c>
      <c r="BW17" s="420"/>
      <c r="BX17" s="420"/>
      <c r="BY17" s="420"/>
      <c r="BZ17" s="420"/>
      <c r="CA17" s="420"/>
      <c r="CB17" s="420"/>
      <c r="CC17" s="421"/>
      <c r="CD17" s="182"/>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
      <c r="A18" s="169"/>
      <c r="B18" s="469" t="s">
        <v>147</v>
      </c>
      <c r="C18" s="470"/>
      <c r="D18" s="470"/>
      <c r="E18" s="471"/>
      <c r="F18" s="471"/>
      <c r="G18" s="471"/>
      <c r="H18" s="471"/>
      <c r="I18" s="471"/>
      <c r="J18" s="471"/>
      <c r="K18" s="471"/>
      <c r="L18" s="472">
        <v>197.79</v>
      </c>
      <c r="M18" s="472"/>
      <c r="N18" s="472"/>
      <c r="O18" s="472"/>
      <c r="P18" s="472"/>
      <c r="Q18" s="472"/>
      <c r="R18" s="473"/>
      <c r="S18" s="473"/>
      <c r="T18" s="473"/>
      <c r="U18" s="473"/>
      <c r="V18" s="474"/>
      <c r="W18" s="490"/>
      <c r="X18" s="491"/>
      <c r="Y18" s="491"/>
      <c r="Z18" s="491"/>
      <c r="AA18" s="491"/>
      <c r="AB18" s="515"/>
      <c r="AC18" s="389">
        <v>58.1</v>
      </c>
      <c r="AD18" s="390"/>
      <c r="AE18" s="390"/>
      <c r="AF18" s="390"/>
      <c r="AG18" s="475"/>
      <c r="AH18" s="389">
        <v>56.4</v>
      </c>
      <c r="AI18" s="390"/>
      <c r="AJ18" s="390"/>
      <c r="AK18" s="390"/>
      <c r="AL18" s="391"/>
      <c r="AM18" s="476"/>
      <c r="AN18" s="376"/>
      <c r="AO18" s="376"/>
      <c r="AP18" s="376"/>
      <c r="AQ18" s="376"/>
      <c r="AR18" s="376"/>
      <c r="AS18" s="376"/>
      <c r="AT18" s="377"/>
      <c r="AU18" s="477"/>
      <c r="AV18" s="478"/>
      <c r="AW18" s="478"/>
      <c r="AX18" s="478"/>
      <c r="AY18" s="433" t="s">
        <v>148</v>
      </c>
      <c r="AZ18" s="434"/>
      <c r="BA18" s="434"/>
      <c r="BB18" s="434"/>
      <c r="BC18" s="434"/>
      <c r="BD18" s="434"/>
      <c r="BE18" s="434"/>
      <c r="BF18" s="434"/>
      <c r="BG18" s="434"/>
      <c r="BH18" s="434"/>
      <c r="BI18" s="434"/>
      <c r="BJ18" s="434"/>
      <c r="BK18" s="434"/>
      <c r="BL18" s="434"/>
      <c r="BM18" s="435"/>
      <c r="BN18" s="419">
        <v>9863650</v>
      </c>
      <c r="BO18" s="420"/>
      <c r="BP18" s="420"/>
      <c r="BQ18" s="420"/>
      <c r="BR18" s="420"/>
      <c r="BS18" s="420"/>
      <c r="BT18" s="420"/>
      <c r="BU18" s="421"/>
      <c r="BV18" s="419">
        <v>9632362</v>
      </c>
      <c r="BW18" s="420"/>
      <c r="BX18" s="420"/>
      <c r="BY18" s="420"/>
      <c r="BZ18" s="420"/>
      <c r="CA18" s="420"/>
      <c r="CB18" s="420"/>
      <c r="CC18" s="421"/>
      <c r="CD18" s="182"/>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
      <c r="A19" s="169"/>
      <c r="B19" s="469" t="s">
        <v>149</v>
      </c>
      <c r="C19" s="470"/>
      <c r="D19" s="470"/>
      <c r="E19" s="471"/>
      <c r="F19" s="471"/>
      <c r="G19" s="471"/>
      <c r="H19" s="471"/>
      <c r="I19" s="471"/>
      <c r="J19" s="471"/>
      <c r="K19" s="471"/>
      <c r="L19" s="479">
        <v>176</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150</v>
      </c>
      <c r="AZ19" s="434"/>
      <c r="BA19" s="434"/>
      <c r="BB19" s="434"/>
      <c r="BC19" s="434"/>
      <c r="BD19" s="434"/>
      <c r="BE19" s="434"/>
      <c r="BF19" s="434"/>
      <c r="BG19" s="434"/>
      <c r="BH19" s="434"/>
      <c r="BI19" s="434"/>
      <c r="BJ19" s="434"/>
      <c r="BK19" s="434"/>
      <c r="BL19" s="434"/>
      <c r="BM19" s="435"/>
      <c r="BN19" s="419">
        <v>14139439</v>
      </c>
      <c r="BO19" s="420"/>
      <c r="BP19" s="420"/>
      <c r="BQ19" s="420"/>
      <c r="BR19" s="420"/>
      <c r="BS19" s="420"/>
      <c r="BT19" s="420"/>
      <c r="BU19" s="421"/>
      <c r="BV19" s="419">
        <v>16424109</v>
      </c>
      <c r="BW19" s="420"/>
      <c r="BX19" s="420"/>
      <c r="BY19" s="420"/>
      <c r="BZ19" s="420"/>
      <c r="CA19" s="420"/>
      <c r="CB19" s="420"/>
      <c r="CC19" s="421"/>
      <c r="CD19" s="182"/>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
      <c r="A20" s="169"/>
      <c r="B20" s="469" t="s">
        <v>151</v>
      </c>
      <c r="C20" s="470"/>
      <c r="D20" s="470"/>
      <c r="E20" s="471"/>
      <c r="F20" s="471"/>
      <c r="G20" s="471"/>
      <c r="H20" s="471"/>
      <c r="I20" s="471"/>
      <c r="J20" s="471"/>
      <c r="K20" s="471"/>
      <c r="L20" s="479">
        <v>13875</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82"/>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
      <c r="A21" s="169"/>
      <c r="B21" s="466" t="s">
        <v>152</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82"/>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15">
      <c r="A22" s="169"/>
      <c r="B22" s="395" t="s">
        <v>153</v>
      </c>
      <c r="C22" s="396"/>
      <c r="D22" s="397"/>
      <c r="E22" s="404" t="s">
        <v>1</v>
      </c>
      <c r="F22" s="405"/>
      <c r="G22" s="405"/>
      <c r="H22" s="405"/>
      <c r="I22" s="405"/>
      <c r="J22" s="405"/>
      <c r="K22" s="406"/>
      <c r="L22" s="404" t="s">
        <v>154</v>
      </c>
      <c r="M22" s="405"/>
      <c r="N22" s="405"/>
      <c r="O22" s="405"/>
      <c r="P22" s="406"/>
      <c r="Q22" s="410" t="s">
        <v>155</v>
      </c>
      <c r="R22" s="411"/>
      <c r="S22" s="411"/>
      <c r="T22" s="411"/>
      <c r="U22" s="411"/>
      <c r="V22" s="412"/>
      <c r="W22" s="461" t="s">
        <v>156</v>
      </c>
      <c r="X22" s="396"/>
      <c r="Y22" s="397"/>
      <c r="Z22" s="404" t="s">
        <v>1</v>
      </c>
      <c r="AA22" s="405"/>
      <c r="AB22" s="405"/>
      <c r="AC22" s="405"/>
      <c r="AD22" s="405"/>
      <c r="AE22" s="405"/>
      <c r="AF22" s="405"/>
      <c r="AG22" s="406"/>
      <c r="AH22" s="422" t="s">
        <v>157</v>
      </c>
      <c r="AI22" s="405"/>
      <c r="AJ22" s="405"/>
      <c r="AK22" s="405"/>
      <c r="AL22" s="406"/>
      <c r="AM22" s="422" t="s">
        <v>158</v>
      </c>
      <c r="AN22" s="423"/>
      <c r="AO22" s="423"/>
      <c r="AP22" s="423"/>
      <c r="AQ22" s="423"/>
      <c r="AR22" s="424"/>
      <c r="AS22" s="410" t="s">
        <v>155</v>
      </c>
      <c r="AT22" s="411"/>
      <c r="AU22" s="411"/>
      <c r="AV22" s="411"/>
      <c r="AW22" s="411"/>
      <c r="AX22" s="428"/>
      <c r="AY22" s="445" t="s">
        <v>159</v>
      </c>
      <c r="AZ22" s="446"/>
      <c r="BA22" s="446"/>
      <c r="BB22" s="446"/>
      <c r="BC22" s="446"/>
      <c r="BD22" s="446"/>
      <c r="BE22" s="446"/>
      <c r="BF22" s="446"/>
      <c r="BG22" s="446"/>
      <c r="BH22" s="446"/>
      <c r="BI22" s="446"/>
      <c r="BJ22" s="446"/>
      <c r="BK22" s="446"/>
      <c r="BL22" s="446"/>
      <c r="BM22" s="447"/>
      <c r="BN22" s="448">
        <v>14833283</v>
      </c>
      <c r="BO22" s="449"/>
      <c r="BP22" s="449"/>
      <c r="BQ22" s="449"/>
      <c r="BR22" s="449"/>
      <c r="BS22" s="449"/>
      <c r="BT22" s="449"/>
      <c r="BU22" s="450"/>
      <c r="BV22" s="448">
        <v>16203442</v>
      </c>
      <c r="BW22" s="449"/>
      <c r="BX22" s="449"/>
      <c r="BY22" s="449"/>
      <c r="BZ22" s="449"/>
      <c r="CA22" s="449"/>
      <c r="CB22" s="449"/>
      <c r="CC22" s="450"/>
      <c r="CD22" s="182"/>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15">
      <c r="A23" s="169"/>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160</v>
      </c>
      <c r="AZ23" s="434"/>
      <c r="BA23" s="434"/>
      <c r="BB23" s="434"/>
      <c r="BC23" s="434"/>
      <c r="BD23" s="434"/>
      <c r="BE23" s="434"/>
      <c r="BF23" s="434"/>
      <c r="BG23" s="434"/>
      <c r="BH23" s="434"/>
      <c r="BI23" s="434"/>
      <c r="BJ23" s="434"/>
      <c r="BK23" s="434"/>
      <c r="BL23" s="434"/>
      <c r="BM23" s="435"/>
      <c r="BN23" s="419">
        <v>12905131</v>
      </c>
      <c r="BO23" s="420"/>
      <c r="BP23" s="420"/>
      <c r="BQ23" s="420"/>
      <c r="BR23" s="420"/>
      <c r="BS23" s="420"/>
      <c r="BT23" s="420"/>
      <c r="BU23" s="421"/>
      <c r="BV23" s="419">
        <v>14185108</v>
      </c>
      <c r="BW23" s="420"/>
      <c r="BX23" s="420"/>
      <c r="BY23" s="420"/>
      <c r="BZ23" s="420"/>
      <c r="CA23" s="420"/>
      <c r="CB23" s="420"/>
      <c r="CC23" s="421"/>
      <c r="CD23" s="182"/>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
      <c r="A24" s="169"/>
      <c r="B24" s="398"/>
      <c r="C24" s="399"/>
      <c r="D24" s="400"/>
      <c r="E24" s="375" t="s">
        <v>161</v>
      </c>
      <c r="F24" s="376"/>
      <c r="G24" s="376"/>
      <c r="H24" s="376"/>
      <c r="I24" s="376"/>
      <c r="J24" s="376"/>
      <c r="K24" s="377"/>
      <c r="L24" s="372">
        <v>1</v>
      </c>
      <c r="M24" s="373"/>
      <c r="N24" s="373"/>
      <c r="O24" s="373"/>
      <c r="P24" s="374"/>
      <c r="Q24" s="372">
        <v>9850</v>
      </c>
      <c r="R24" s="373"/>
      <c r="S24" s="373"/>
      <c r="T24" s="373"/>
      <c r="U24" s="373"/>
      <c r="V24" s="374"/>
      <c r="W24" s="462"/>
      <c r="X24" s="399"/>
      <c r="Y24" s="400"/>
      <c r="Z24" s="375" t="s">
        <v>162</v>
      </c>
      <c r="AA24" s="376"/>
      <c r="AB24" s="376"/>
      <c r="AC24" s="376"/>
      <c r="AD24" s="376"/>
      <c r="AE24" s="376"/>
      <c r="AF24" s="376"/>
      <c r="AG24" s="377"/>
      <c r="AH24" s="372">
        <v>278</v>
      </c>
      <c r="AI24" s="373"/>
      <c r="AJ24" s="373"/>
      <c r="AK24" s="373"/>
      <c r="AL24" s="374"/>
      <c r="AM24" s="372">
        <v>917122</v>
      </c>
      <c r="AN24" s="373"/>
      <c r="AO24" s="373"/>
      <c r="AP24" s="373"/>
      <c r="AQ24" s="373"/>
      <c r="AR24" s="374"/>
      <c r="AS24" s="372">
        <v>3299</v>
      </c>
      <c r="AT24" s="373"/>
      <c r="AU24" s="373"/>
      <c r="AV24" s="373"/>
      <c r="AW24" s="373"/>
      <c r="AX24" s="432"/>
      <c r="AY24" s="392" t="s">
        <v>163</v>
      </c>
      <c r="AZ24" s="393"/>
      <c r="BA24" s="393"/>
      <c r="BB24" s="393"/>
      <c r="BC24" s="393"/>
      <c r="BD24" s="393"/>
      <c r="BE24" s="393"/>
      <c r="BF24" s="393"/>
      <c r="BG24" s="393"/>
      <c r="BH24" s="393"/>
      <c r="BI24" s="393"/>
      <c r="BJ24" s="393"/>
      <c r="BK24" s="393"/>
      <c r="BL24" s="393"/>
      <c r="BM24" s="394"/>
      <c r="BN24" s="419">
        <v>9368619</v>
      </c>
      <c r="BO24" s="420"/>
      <c r="BP24" s="420"/>
      <c r="BQ24" s="420"/>
      <c r="BR24" s="420"/>
      <c r="BS24" s="420"/>
      <c r="BT24" s="420"/>
      <c r="BU24" s="421"/>
      <c r="BV24" s="419">
        <v>10235295</v>
      </c>
      <c r="BW24" s="420"/>
      <c r="BX24" s="420"/>
      <c r="BY24" s="420"/>
      <c r="BZ24" s="420"/>
      <c r="CA24" s="420"/>
      <c r="CB24" s="420"/>
      <c r="CC24" s="421"/>
      <c r="CD24" s="182"/>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15">
      <c r="A25" s="169"/>
      <c r="B25" s="398"/>
      <c r="C25" s="399"/>
      <c r="D25" s="400"/>
      <c r="E25" s="375" t="s">
        <v>164</v>
      </c>
      <c r="F25" s="376"/>
      <c r="G25" s="376"/>
      <c r="H25" s="376"/>
      <c r="I25" s="376"/>
      <c r="J25" s="376"/>
      <c r="K25" s="377"/>
      <c r="L25" s="372">
        <v>1</v>
      </c>
      <c r="M25" s="373"/>
      <c r="N25" s="373"/>
      <c r="O25" s="373"/>
      <c r="P25" s="374"/>
      <c r="Q25" s="372">
        <v>7900</v>
      </c>
      <c r="R25" s="373"/>
      <c r="S25" s="373"/>
      <c r="T25" s="373"/>
      <c r="U25" s="373"/>
      <c r="V25" s="374"/>
      <c r="W25" s="462"/>
      <c r="X25" s="399"/>
      <c r="Y25" s="400"/>
      <c r="Z25" s="375" t="s">
        <v>165</v>
      </c>
      <c r="AA25" s="376"/>
      <c r="AB25" s="376"/>
      <c r="AC25" s="376"/>
      <c r="AD25" s="376"/>
      <c r="AE25" s="376"/>
      <c r="AF25" s="376"/>
      <c r="AG25" s="377"/>
      <c r="AH25" s="372" t="s">
        <v>122</v>
      </c>
      <c r="AI25" s="373"/>
      <c r="AJ25" s="373"/>
      <c r="AK25" s="373"/>
      <c r="AL25" s="374"/>
      <c r="AM25" s="372" t="s">
        <v>122</v>
      </c>
      <c r="AN25" s="373"/>
      <c r="AO25" s="373"/>
      <c r="AP25" s="373"/>
      <c r="AQ25" s="373"/>
      <c r="AR25" s="374"/>
      <c r="AS25" s="372" t="s">
        <v>122</v>
      </c>
      <c r="AT25" s="373"/>
      <c r="AU25" s="373"/>
      <c r="AV25" s="373"/>
      <c r="AW25" s="373"/>
      <c r="AX25" s="432"/>
      <c r="AY25" s="445" t="s">
        <v>166</v>
      </c>
      <c r="AZ25" s="446"/>
      <c r="BA25" s="446"/>
      <c r="BB25" s="446"/>
      <c r="BC25" s="446"/>
      <c r="BD25" s="446"/>
      <c r="BE25" s="446"/>
      <c r="BF25" s="446"/>
      <c r="BG25" s="446"/>
      <c r="BH25" s="446"/>
      <c r="BI25" s="446"/>
      <c r="BJ25" s="446"/>
      <c r="BK25" s="446"/>
      <c r="BL25" s="446"/>
      <c r="BM25" s="447"/>
      <c r="BN25" s="448">
        <v>1857364</v>
      </c>
      <c r="BO25" s="449"/>
      <c r="BP25" s="449"/>
      <c r="BQ25" s="449"/>
      <c r="BR25" s="449"/>
      <c r="BS25" s="449"/>
      <c r="BT25" s="449"/>
      <c r="BU25" s="450"/>
      <c r="BV25" s="448">
        <v>3029018</v>
      </c>
      <c r="BW25" s="449"/>
      <c r="BX25" s="449"/>
      <c r="BY25" s="449"/>
      <c r="BZ25" s="449"/>
      <c r="CA25" s="449"/>
      <c r="CB25" s="449"/>
      <c r="CC25" s="450"/>
      <c r="CD25" s="182"/>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15">
      <c r="A26" s="169"/>
      <c r="B26" s="398"/>
      <c r="C26" s="399"/>
      <c r="D26" s="400"/>
      <c r="E26" s="375" t="s">
        <v>167</v>
      </c>
      <c r="F26" s="376"/>
      <c r="G26" s="376"/>
      <c r="H26" s="376"/>
      <c r="I26" s="376"/>
      <c r="J26" s="376"/>
      <c r="K26" s="377"/>
      <c r="L26" s="372">
        <v>1</v>
      </c>
      <c r="M26" s="373"/>
      <c r="N26" s="373"/>
      <c r="O26" s="373"/>
      <c r="P26" s="374"/>
      <c r="Q26" s="372">
        <v>7350</v>
      </c>
      <c r="R26" s="373"/>
      <c r="S26" s="373"/>
      <c r="T26" s="373"/>
      <c r="U26" s="373"/>
      <c r="V26" s="374"/>
      <c r="W26" s="462"/>
      <c r="X26" s="399"/>
      <c r="Y26" s="400"/>
      <c r="Z26" s="375" t="s">
        <v>168</v>
      </c>
      <c r="AA26" s="430"/>
      <c r="AB26" s="430"/>
      <c r="AC26" s="430"/>
      <c r="AD26" s="430"/>
      <c r="AE26" s="430"/>
      <c r="AF26" s="430"/>
      <c r="AG26" s="431"/>
      <c r="AH26" s="372">
        <v>22</v>
      </c>
      <c r="AI26" s="373"/>
      <c r="AJ26" s="373"/>
      <c r="AK26" s="373"/>
      <c r="AL26" s="374"/>
      <c r="AM26" s="372">
        <v>75922</v>
      </c>
      <c r="AN26" s="373"/>
      <c r="AO26" s="373"/>
      <c r="AP26" s="373"/>
      <c r="AQ26" s="373"/>
      <c r="AR26" s="374"/>
      <c r="AS26" s="372">
        <v>3451</v>
      </c>
      <c r="AT26" s="373"/>
      <c r="AU26" s="373"/>
      <c r="AV26" s="373"/>
      <c r="AW26" s="373"/>
      <c r="AX26" s="432"/>
      <c r="AY26" s="459" t="s">
        <v>169</v>
      </c>
      <c r="AZ26" s="379"/>
      <c r="BA26" s="379"/>
      <c r="BB26" s="379"/>
      <c r="BC26" s="379"/>
      <c r="BD26" s="379"/>
      <c r="BE26" s="379"/>
      <c r="BF26" s="379"/>
      <c r="BG26" s="379"/>
      <c r="BH26" s="379"/>
      <c r="BI26" s="379"/>
      <c r="BJ26" s="379"/>
      <c r="BK26" s="379"/>
      <c r="BL26" s="379"/>
      <c r="BM26" s="460"/>
      <c r="BN26" s="419" t="s">
        <v>122</v>
      </c>
      <c r="BO26" s="420"/>
      <c r="BP26" s="420"/>
      <c r="BQ26" s="420"/>
      <c r="BR26" s="420"/>
      <c r="BS26" s="420"/>
      <c r="BT26" s="420"/>
      <c r="BU26" s="421"/>
      <c r="BV26" s="419" t="s">
        <v>122</v>
      </c>
      <c r="BW26" s="420"/>
      <c r="BX26" s="420"/>
      <c r="BY26" s="420"/>
      <c r="BZ26" s="420"/>
      <c r="CA26" s="420"/>
      <c r="CB26" s="420"/>
      <c r="CC26" s="421"/>
      <c r="CD26" s="182"/>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
      <c r="A27" s="169"/>
      <c r="B27" s="398"/>
      <c r="C27" s="399"/>
      <c r="D27" s="400"/>
      <c r="E27" s="375" t="s">
        <v>170</v>
      </c>
      <c r="F27" s="376"/>
      <c r="G27" s="376"/>
      <c r="H27" s="376"/>
      <c r="I27" s="376"/>
      <c r="J27" s="376"/>
      <c r="K27" s="377"/>
      <c r="L27" s="372">
        <v>1</v>
      </c>
      <c r="M27" s="373"/>
      <c r="N27" s="373"/>
      <c r="O27" s="373"/>
      <c r="P27" s="374"/>
      <c r="Q27" s="372">
        <v>4450</v>
      </c>
      <c r="R27" s="373"/>
      <c r="S27" s="373"/>
      <c r="T27" s="373"/>
      <c r="U27" s="373"/>
      <c r="V27" s="374"/>
      <c r="W27" s="462"/>
      <c r="X27" s="399"/>
      <c r="Y27" s="400"/>
      <c r="Z27" s="375" t="s">
        <v>171</v>
      </c>
      <c r="AA27" s="376"/>
      <c r="AB27" s="376"/>
      <c r="AC27" s="376"/>
      <c r="AD27" s="376"/>
      <c r="AE27" s="376"/>
      <c r="AF27" s="376"/>
      <c r="AG27" s="377"/>
      <c r="AH27" s="372">
        <v>11</v>
      </c>
      <c r="AI27" s="373"/>
      <c r="AJ27" s="373"/>
      <c r="AK27" s="373"/>
      <c r="AL27" s="374"/>
      <c r="AM27" s="372">
        <v>34148</v>
      </c>
      <c r="AN27" s="373"/>
      <c r="AO27" s="373"/>
      <c r="AP27" s="373"/>
      <c r="AQ27" s="373"/>
      <c r="AR27" s="374"/>
      <c r="AS27" s="372">
        <v>3104</v>
      </c>
      <c r="AT27" s="373"/>
      <c r="AU27" s="373"/>
      <c r="AV27" s="373"/>
      <c r="AW27" s="373"/>
      <c r="AX27" s="432"/>
      <c r="AY27" s="456" t="s">
        <v>172</v>
      </c>
      <c r="AZ27" s="457"/>
      <c r="BA27" s="457"/>
      <c r="BB27" s="457"/>
      <c r="BC27" s="457"/>
      <c r="BD27" s="457"/>
      <c r="BE27" s="457"/>
      <c r="BF27" s="457"/>
      <c r="BG27" s="457"/>
      <c r="BH27" s="457"/>
      <c r="BI27" s="457"/>
      <c r="BJ27" s="457"/>
      <c r="BK27" s="457"/>
      <c r="BL27" s="457"/>
      <c r="BM27" s="458"/>
      <c r="BN27" s="453">
        <v>349054</v>
      </c>
      <c r="BO27" s="454"/>
      <c r="BP27" s="454"/>
      <c r="BQ27" s="454"/>
      <c r="BR27" s="454"/>
      <c r="BS27" s="454"/>
      <c r="BT27" s="454"/>
      <c r="BU27" s="455"/>
      <c r="BV27" s="453">
        <v>348835</v>
      </c>
      <c r="BW27" s="454"/>
      <c r="BX27" s="454"/>
      <c r="BY27" s="454"/>
      <c r="BZ27" s="454"/>
      <c r="CA27" s="454"/>
      <c r="CB27" s="454"/>
      <c r="CC27" s="455"/>
      <c r="CD27" s="184"/>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15">
      <c r="A28" s="169"/>
      <c r="B28" s="398"/>
      <c r="C28" s="399"/>
      <c r="D28" s="400"/>
      <c r="E28" s="375" t="s">
        <v>173</v>
      </c>
      <c r="F28" s="376"/>
      <c r="G28" s="376"/>
      <c r="H28" s="376"/>
      <c r="I28" s="376"/>
      <c r="J28" s="376"/>
      <c r="K28" s="377"/>
      <c r="L28" s="372">
        <v>1</v>
      </c>
      <c r="M28" s="373"/>
      <c r="N28" s="373"/>
      <c r="O28" s="373"/>
      <c r="P28" s="374"/>
      <c r="Q28" s="372">
        <v>3950</v>
      </c>
      <c r="R28" s="373"/>
      <c r="S28" s="373"/>
      <c r="T28" s="373"/>
      <c r="U28" s="373"/>
      <c r="V28" s="374"/>
      <c r="W28" s="462"/>
      <c r="X28" s="399"/>
      <c r="Y28" s="400"/>
      <c r="Z28" s="375" t="s">
        <v>174</v>
      </c>
      <c r="AA28" s="376"/>
      <c r="AB28" s="376"/>
      <c r="AC28" s="376"/>
      <c r="AD28" s="376"/>
      <c r="AE28" s="376"/>
      <c r="AF28" s="376"/>
      <c r="AG28" s="377"/>
      <c r="AH28" s="372" t="s">
        <v>122</v>
      </c>
      <c r="AI28" s="373"/>
      <c r="AJ28" s="373"/>
      <c r="AK28" s="373"/>
      <c r="AL28" s="374"/>
      <c r="AM28" s="372" t="s">
        <v>122</v>
      </c>
      <c r="AN28" s="373"/>
      <c r="AO28" s="373"/>
      <c r="AP28" s="373"/>
      <c r="AQ28" s="373"/>
      <c r="AR28" s="374"/>
      <c r="AS28" s="372" t="s">
        <v>122</v>
      </c>
      <c r="AT28" s="373"/>
      <c r="AU28" s="373"/>
      <c r="AV28" s="373"/>
      <c r="AW28" s="373"/>
      <c r="AX28" s="432"/>
      <c r="AY28" s="436" t="s">
        <v>175</v>
      </c>
      <c r="AZ28" s="437"/>
      <c r="BA28" s="437"/>
      <c r="BB28" s="438"/>
      <c r="BC28" s="445" t="s">
        <v>46</v>
      </c>
      <c r="BD28" s="446"/>
      <c r="BE28" s="446"/>
      <c r="BF28" s="446"/>
      <c r="BG28" s="446"/>
      <c r="BH28" s="446"/>
      <c r="BI28" s="446"/>
      <c r="BJ28" s="446"/>
      <c r="BK28" s="446"/>
      <c r="BL28" s="446"/>
      <c r="BM28" s="447"/>
      <c r="BN28" s="448">
        <v>5407484</v>
      </c>
      <c r="BO28" s="449"/>
      <c r="BP28" s="449"/>
      <c r="BQ28" s="449"/>
      <c r="BR28" s="449"/>
      <c r="BS28" s="449"/>
      <c r="BT28" s="449"/>
      <c r="BU28" s="450"/>
      <c r="BV28" s="448">
        <v>5171671</v>
      </c>
      <c r="BW28" s="449"/>
      <c r="BX28" s="449"/>
      <c r="BY28" s="449"/>
      <c r="BZ28" s="449"/>
      <c r="CA28" s="449"/>
      <c r="CB28" s="449"/>
      <c r="CC28" s="450"/>
      <c r="CD28" s="182"/>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15">
      <c r="A29" s="169"/>
      <c r="B29" s="398"/>
      <c r="C29" s="399"/>
      <c r="D29" s="400"/>
      <c r="E29" s="375" t="s">
        <v>176</v>
      </c>
      <c r="F29" s="376"/>
      <c r="G29" s="376"/>
      <c r="H29" s="376"/>
      <c r="I29" s="376"/>
      <c r="J29" s="376"/>
      <c r="K29" s="377"/>
      <c r="L29" s="372">
        <v>16</v>
      </c>
      <c r="M29" s="373"/>
      <c r="N29" s="373"/>
      <c r="O29" s="373"/>
      <c r="P29" s="374"/>
      <c r="Q29" s="372">
        <v>3750</v>
      </c>
      <c r="R29" s="373"/>
      <c r="S29" s="373"/>
      <c r="T29" s="373"/>
      <c r="U29" s="373"/>
      <c r="V29" s="374"/>
      <c r="W29" s="463"/>
      <c r="X29" s="464"/>
      <c r="Y29" s="465"/>
      <c r="Z29" s="375" t="s">
        <v>177</v>
      </c>
      <c r="AA29" s="376"/>
      <c r="AB29" s="376"/>
      <c r="AC29" s="376"/>
      <c r="AD29" s="376"/>
      <c r="AE29" s="376"/>
      <c r="AF29" s="376"/>
      <c r="AG29" s="377"/>
      <c r="AH29" s="372">
        <v>289</v>
      </c>
      <c r="AI29" s="373"/>
      <c r="AJ29" s="373"/>
      <c r="AK29" s="373"/>
      <c r="AL29" s="374"/>
      <c r="AM29" s="372">
        <v>951270</v>
      </c>
      <c r="AN29" s="373"/>
      <c r="AO29" s="373"/>
      <c r="AP29" s="373"/>
      <c r="AQ29" s="373"/>
      <c r="AR29" s="374"/>
      <c r="AS29" s="372">
        <v>3292</v>
      </c>
      <c r="AT29" s="373"/>
      <c r="AU29" s="373"/>
      <c r="AV29" s="373"/>
      <c r="AW29" s="373"/>
      <c r="AX29" s="432"/>
      <c r="AY29" s="439"/>
      <c r="AZ29" s="440"/>
      <c r="BA29" s="440"/>
      <c r="BB29" s="441"/>
      <c r="BC29" s="433" t="s">
        <v>178</v>
      </c>
      <c r="BD29" s="434"/>
      <c r="BE29" s="434"/>
      <c r="BF29" s="434"/>
      <c r="BG29" s="434"/>
      <c r="BH29" s="434"/>
      <c r="BI29" s="434"/>
      <c r="BJ29" s="434"/>
      <c r="BK29" s="434"/>
      <c r="BL29" s="434"/>
      <c r="BM29" s="435"/>
      <c r="BN29" s="419">
        <v>863171</v>
      </c>
      <c r="BO29" s="420"/>
      <c r="BP29" s="420"/>
      <c r="BQ29" s="420"/>
      <c r="BR29" s="420"/>
      <c r="BS29" s="420"/>
      <c r="BT29" s="420"/>
      <c r="BU29" s="421"/>
      <c r="BV29" s="419">
        <v>805589</v>
      </c>
      <c r="BW29" s="420"/>
      <c r="BX29" s="420"/>
      <c r="BY29" s="420"/>
      <c r="BZ29" s="420"/>
      <c r="CA29" s="420"/>
      <c r="CB29" s="420"/>
      <c r="CC29" s="421"/>
      <c r="CD29" s="184"/>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
      <c r="A30" s="169"/>
      <c r="B30" s="401"/>
      <c r="C30" s="402"/>
      <c r="D30" s="403"/>
      <c r="E30" s="380"/>
      <c r="F30" s="381"/>
      <c r="G30" s="381"/>
      <c r="H30" s="381"/>
      <c r="I30" s="381"/>
      <c r="J30" s="381"/>
      <c r="K30" s="382"/>
      <c r="L30" s="383"/>
      <c r="M30" s="384"/>
      <c r="N30" s="384"/>
      <c r="O30" s="384"/>
      <c r="P30" s="385"/>
      <c r="Q30" s="383"/>
      <c r="R30" s="384"/>
      <c r="S30" s="384"/>
      <c r="T30" s="384"/>
      <c r="U30" s="384"/>
      <c r="V30" s="385"/>
      <c r="W30" s="386" t="s">
        <v>179</v>
      </c>
      <c r="X30" s="387"/>
      <c r="Y30" s="387"/>
      <c r="Z30" s="387"/>
      <c r="AA30" s="387"/>
      <c r="AB30" s="387"/>
      <c r="AC30" s="387"/>
      <c r="AD30" s="387"/>
      <c r="AE30" s="387"/>
      <c r="AF30" s="387"/>
      <c r="AG30" s="388"/>
      <c r="AH30" s="389">
        <v>100.4</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5815936</v>
      </c>
      <c r="BO30" s="454"/>
      <c r="BP30" s="454"/>
      <c r="BQ30" s="454"/>
      <c r="BR30" s="454"/>
      <c r="BS30" s="454"/>
      <c r="BT30" s="454"/>
      <c r="BU30" s="455"/>
      <c r="BV30" s="453">
        <v>5127487</v>
      </c>
      <c r="BW30" s="454"/>
      <c r="BX30" s="454"/>
      <c r="BY30" s="454"/>
      <c r="BZ30" s="454"/>
      <c r="CA30" s="454"/>
      <c r="CB30" s="454"/>
      <c r="CC30" s="455"/>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378" t="s">
        <v>180</v>
      </c>
      <c r="D32" s="378"/>
      <c r="E32" s="378"/>
      <c r="F32" s="378"/>
      <c r="G32" s="378"/>
      <c r="H32" s="378"/>
      <c r="I32" s="378"/>
      <c r="J32" s="378"/>
      <c r="K32" s="378"/>
      <c r="L32" s="378"/>
      <c r="M32" s="378"/>
      <c r="N32" s="378"/>
      <c r="O32" s="378"/>
      <c r="P32" s="378"/>
      <c r="Q32" s="378"/>
      <c r="R32" s="378"/>
      <c r="S32" s="378"/>
      <c r="U32" s="379" t="s">
        <v>181</v>
      </c>
      <c r="V32" s="379"/>
      <c r="W32" s="379"/>
      <c r="X32" s="379"/>
      <c r="Y32" s="379"/>
      <c r="Z32" s="379"/>
      <c r="AA32" s="379"/>
      <c r="AB32" s="379"/>
      <c r="AC32" s="379"/>
      <c r="AD32" s="379"/>
      <c r="AE32" s="379"/>
      <c r="AF32" s="379"/>
      <c r="AG32" s="379"/>
      <c r="AH32" s="379"/>
      <c r="AI32" s="379"/>
      <c r="AJ32" s="379"/>
      <c r="AK32" s="379"/>
      <c r="AM32" s="379" t="s">
        <v>182</v>
      </c>
      <c r="AN32" s="379"/>
      <c r="AO32" s="379"/>
      <c r="AP32" s="379"/>
      <c r="AQ32" s="379"/>
      <c r="AR32" s="379"/>
      <c r="AS32" s="379"/>
      <c r="AT32" s="379"/>
      <c r="AU32" s="379"/>
      <c r="AV32" s="379"/>
      <c r="AW32" s="379"/>
      <c r="AX32" s="379"/>
      <c r="AY32" s="379"/>
      <c r="AZ32" s="379"/>
      <c r="BA32" s="379"/>
      <c r="BB32" s="379"/>
      <c r="BC32" s="379"/>
      <c r="BE32" s="379" t="s">
        <v>183</v>
      </c>
      <c r="BF32" s="379"/>
      <c r="BG32" s="379"/>
      <c r="BH32" s="379"/>
      <c r="BI32" s="379"/>
      <c r="BJ32" s="379"/>
      <c r="BK32" s="379"/>
      <c r="BL32" s="379"/>
      <c r="BM32" s="379"/>
      <c r="BN32" s="379"/>
      <c r="BO32" s="379"/>
      <c r="BP32" s="379"/>
      <c r="BQ32" s="379"/>
      <c r="BR32" s="379"/>
      <c r="BS32" s="379"/>
      <c r="BT32" s="379"/>
      <c r="BU32" s="379"/>
      <c r="BW32" s="379" t="s">
        <v>184</v>
      </c>
      <c r="BX32" s="379"/>
      <c r="BY32" s="379"/>
      <c r="BZ32" s="379"/>
      <c r="CA32" s="379"/>
      <c r="CB32" s="379"/>
      <c r="CC32" s="379"/>
      <c r="CD32" s="379"/>
      <c r="CE32" s="379"/>
      <c r="CF32" s="379"/>
      <c r="CG32" s="379"/>
      <c r="CH32" s="379"/>
      <c r="CI32" s="379"/>
      <c r="CJ32" s="379"/>
      <c r="CK32" s="379"/>
      <c r="CL32" s="379"/>
      <c r="CM32" s="379"/>
      <c r="CO32" s="379" t="s">
        <v>185</v>
      </c>
      <c r="CP32" s="379"/>
      <c r="CQ32" s="379"/>
      <c r="CR32" s="379"/>
      <c r="CS32" s="379"/>
      <c r="CT32" s="379"/>
      <c r="CU32" s="379"/>
      <c r="CV32" s="379"/>
      <c r="CW32" s="379"/>
      <c r="CX32" s="379"/>
      <c r="CY32" s="379"/>
      <c r="CZ32" s="379"/>
      <c r="DA32" s="379"/>
      <c r="DB32" s="379"/>
      <c r="DC32" s="379"/>
      <c r="DD32" s="379"/>
      <c r="DE32" s="379"/>
      <c r="DI32" s="192"/>
    </row>
    <row r="33" spans="1:113" ht="13.5" customHeight="1" x14ac:dyDescent="0.15">
      <c r="A33" s="169"/>
      <c r="B33" s="193"/>
      <c r="C33" s="371" t="s">
        <v>186</v>
      </c>
      <c r="D33" s="371"/>
      <c r="E33" s="370" t="s">
        <v>187</v>
      </c>
      <c r="F33" s="370"/>
      <c r="G33" s="370"/>
      <c r="H33" s="370"/>
      <c r="I33" s="370"/>
      <c r="J33" s="370"/>
      <c r="K33" s="370"/>
      <c r="L33" s="370"/>
      <c r="M33" s="370"/>
      <c r="N33" s="370"/>
      <c r="O33" s="370"/>
      <c r="P33" s="370"/>
      <c r="Q33" s="370"/>
      <c r="R33" s="370"/>
      <c r="S33" s="370"/>
      <c r="T33" s="194"/>
      <c r="U33" s="371" t="s">
        <v>186</v>
      </c>
      <c r="V33" s="371"/>
      <c r="W33" s="370" t="s">
        <v>187</v>
      </c>
      <c r="X33" s="370"/>
      <c r="Y33" s="370"/>
      <c r="Z33" s="370"/>
      <c r="AA33" s="370"/>
      <c r="AB33" s="370"/>
      <c r="AC33" s="370"/>
      <c r="AD33" s="370"/>
      <c r="AE33" s="370"/>
      <c r="AF33" s="370"/>
      <c r="AG33" s="370"/>
      <c r="AH33" s="370"/>
      <c r="AI33" s="370"/>
      <c r="AJ33" s="370"/>
      <c r="AK33" s="370"/>
      <c r="AL33" s="194"/>
      <c r="AM33" s="371" t="s">
        <v>186</v>
      </c>
      <c r="AN33" s="371"/>
      <c r="AO33" s="370" t="s">
        <v>187</v>
      </c>
      <c r="AP33" s="370"/>
      <c r="AQ33" s="370"/>
      <c r="AR33" s="370"/>
      <c r="AS33" s="370"/>
      <c r="AT33" s="370"/>
      <c r="AU33" s="370"/>
      <c r="AV33" s="370"/>
      <c r="AW33" s="370"/>
      <c r="AX33" s="370"/>
      <c r="AY33" s="370"/>
      <c r="AZ33" s="370"/>
      <c r="BA33" s="370"/>
      <c r="BB33" s="370"/>
      <c r="BC33" s="370"/>
      <c r="BD33" s="195"/>
      <c r="BE33" s="370" t="s">
        <v>188</v>
      </c>
      <c r="BF33" s="370"/>
      <c r="BG33" s="370" t="s">
        <v>189</v>
      </c>
      <c r="BH33" s="370"/>
      <c r="BI33" s="370"/>
      <c r="BJ33" s="370"/>
      <c r="BK33" s="370"/>
      <c r="BL33" s="370"/>
      <c r="BM33" s="370"/>
      <c r="BN33" s="370"/>
      <c r="BO33" s="370"/>
      <c r="BP33" s="370"/>
      <c r="BQ33" s="370"/>
      <c r="BR33" s="370"/>
      <c r="BS33" s="370"/>
      <c r="BT33" s="370"/>
      <c r="BU33" s="370"/>
      <c r="BV33" s="195"/>
      <c r="BW33" s="371" t="s">
        <v>188</v>
      </c>
      <c r="BX33" s="371"/>
      <c r="BY33" s="370" t="s">
        <v>190</v>
      </c>
      <c r="BZ33" s="370"/>
      <c r="CA33" s="370"/>
      <c r="CB33" s="370"/>
      <c r="CC33" s="370"/>
      <c r="CD33" s="370"/>
      <c r="CE33" s="370"/>
      <c r="CF33" s="370"/>
      <c r="CG33" s="370"/>
      <c r="CH33" s="370"/>
      <c r="CI33" s="370"/>
      <c r="CJ33" s="370"/>
      <c r="CK33" s="370"/>
      <c r="CL33" s="370"/>
      <c r="CM33" s="370"/>
      <c r="CN33" s="194"/>
      <c r="CO33" s="371" t="s">
        <v>186</v>
      </c>
      <c r="CP33" s="371"/>
      <c r="CQ33" s="370" t="s">
        <v>191</v>
      </c>
      <c r="CR33" s="370"/>
      <c r="CS33" s="370"/>
      <c r="CT33" s="370"/>
      <c r="CU33" s="370"/>
      <c r="CV33" s="370"/>
      <c r="CW33" s="370"/>
      <c r="CX33" s="370"/>
      <c r="CY33" s="370"/>
      <c r="CZ33" s="370"/>
      <c r="DA33" s="370"/>
      <c r="DB33" s="370"/>
      <c r="DC33" s="370"/>
      <c r="DD33" s="370"/>
      <c r="DE33" s="370"/>
      <c r="DF33" s="194"/>
      <c r="DG33" s="369" t="s">
        <v>192</v>
      </c>
      <c r="DH33" s="369"/>
      <c r="DI33" s="196"/>
    </row>
    <row r="34" spans="1:113" ht="32.25" customHeight="1" x14ac:dyDescent="0.15">
      <c r="A34" s="169"/>
      <c r="B34" s="193"/>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69"/>
      <c r="U34" s="367">
        <f>IF(W34="","",MAX(C34:D43)+1)</f>
        <v>3</v>
      </c>
      <c r="V34" s="367"/>
      <c r="W34" s="368" t="str">
        <f>IF('各会計、関係団体の財政状況及び健全化判断比率'!B28="","",'各会計、関係団体の財政状況及び健全化判断比率'!B28)</f>
        <v>国民健康保険特別会計</v>
      </c>
      <c r="X34" s="368"/>
      <c r="Y34" s="368"/>
      <c r="Z34" s="368"/>
      <c r="AA34" s="368"/>
      <c r="AB34" s="368"/>
      <c r="AC34" s="368"/>
      <c r="AD34" s="368"/>
      <c r="AE34" s="368"/>
      <c r="AF34" s="368"/>
      <c r="AG34" s="368"/>
      <c r="AH34" s="368"/>
      <c r="AI34" s="368"/>
      <c r="AJ34" s="368"/>
      <c r="AK34" s="368"/>
      <c r="AL34" s="169"/>
      <c r="AM34" s="367">
        <f>IF(AO34="","",MAX(C34:D43,U34:V43)+1)</f>
        <v>6</v>
      </c>
      <c r="AN34" s="367"/>
      <c r="AO34" s="368" t="str">
        <f>IF('各会計、関係団体の財政状況及び健全化判断比率'!B31="","",'各会計、関係団体の財政状況及び健全化判断比率'!B31)</f>
        <v>公共下水道事業会計</v>
      </c>
      <c r="AP34" s="368"/>
      <c r="AQ34" s="368"/>
      <c r="AR34" s="368"/>
      <c r="AS34" s="368"/>
      <c r="AT34" s="368"/>
      <c r="AU34" s="368"/>
      <c r="AV34" s="368"/>
      <c r="AW34" s="368"/>
      <c r="AX34" s="368"/>
      <c r="AY34" s="368"/>
      <c r="AZ34" s="368"/>
      <c r="BA34" s="368"/>
      <c r="BB34" s="368"/>
      <c r="BC34" s="368"/>
      <c r="BD34" s="169"/>
      <c r="BE34" s="367" t="str">
        <f>IF(BG34="","",MAX(C34:D43,U34:V43,AM34:AN43)+1)</f>
        <v/>
      </c>
      <c r="BF34" s="367"/>
      <c r="BG34" s="368"/>
      <c r="BH34" s="368"/>
      <c r="BI34" s="368"/>
      <c r="BJ34" s="368"/>
      <c r="BK34" s="368"/>
      <c r="BL34" s="368"/>
      <c r="BM34" s="368"/>
      <c r="BN34" s="368"/>
      <c r="BO34" s="368"/>
      <c r="BP34" s="368"/>
      <c r="BQ34" s="368"/>
      <c r="BR34" s="368"/>
      <c r="BS34" s="368"/>
      <c r="BT34" s="368"/>
      <c r="BU34" s="368"/>
      <c r="BV34" s="169"/>
      <c r="BW34" s="367">
        <f>IF(BY34="","",MAX(C34:D43,U34:V43,AM34:AN43,BE34:BF43)+1)</f>
        <v>8</v>
      </c>
      <c r="BX34" s="367"/>
      <c r="BY34" s="368" t="str">
        <f>IF('各会計、関係団体の財政状況及び健全化判断比率'!B68="","",'各会計、関係団体の財政状況及び健全化判断比率'!B68)</f>
        <v>相馬地方広域水道企業団水道事業会計</v>
      </c>
      <c r="BZ34" s="368"/>
      <c r="CA34" s="368"/>
      <c r="CB34" s="368"/>
      <c r="CC34" s="368"/>
      <c r="CD34" s="368"/>
      <c r="CE34" s="368"/>
      <c r="CF34" s="368"/>
      <c r="CG34" s="368"/>
      <c r="CH34" s="368"/>
      <c r="CI34" s="368"/>
      <c r="CJ34" s="368"/>
      <c r="CK34" s="368"/>
      <c r="CL34" s="368"/>
      <c r="CM34" s="368"/>
      <c r="CN34" s="169"/>
      <c r="CO34" s="367">
        <f>IF(CQ34="","",MAX(C34:D43,U34:V43,AM34:AN43,BE34:BF43,BW34:BX43)+1)</f>
        <v>18</v>
      </c>
      <c r="CP34" s="367"/>
      <c r="CQ34" s="368" t="str">
        <f>IF('各会計、関係団体の財政状況及び健全化判断比率'!BS7="","",'各会計、関係団体の財政状況及び健全化判断比率'!BS7)</f>
        <v>相馬市振興公社</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196"/>
    </row>
    <row r="35" spans="1:113" ht="32.25" customHeight="1" x14ac:dyDescent="0.15">
      <c r="A35" s="169"/>
      <c r="B35" s="193"/>
      <c r="C35" s="367">
        <f>IF(E35="","",C34+1)</f>
        <v>2</v>
      </c>
      <c r="D35" s="367"/>
      <c r="E35" s="368" t="str">
        <f>IF('各会計、関係団体の財政状況及び健全化判断比率'!B8="","",'各会計、関係団体の財政状況及び健全化判断比率'!B8)</f>
        <v>光陽地区造成事業特別会計</v>
      </c>
      <c r="F35" s="368"/>
      <c r="G35" s="368"/>
      <c r="H35" s="368"/>
      <c r="I35" s="368"/>
      <c r="J35" s="368"/>
      <c r="K35" s="368"/>
      <c r="L35" s="368"/>
      <c r="M35" s="368"/>
      <c r="N35" s="368"/>
      <c r="O35" s="368"/>
      <c r="P35" s="368"/>
      <c r="Q35" s="368"/>
      <c r="R35" s="368"/>
      <c r="S35" s="368"/>
      <c r="T35" s="169"/>
      <c r="U35" s="367">
        <f>IF(W35="","",U34+1)</f>
        <v>4</v>
      </c>
      <c r="V35" s="367"/>
      <c r="W35" s="368" t="str">
        <f>IF('各会計、関係団体の財政状況及び健全化判断比率'!B29="","",'各会計、関係団体の財政状況及び健全化判断比率'!B29)</f>
        <v>後期高齢者医療特別会計</v>
      </c>
      <c r="X35" s="368"/>
      <c r="Y35" s="368"/>
      <c r="Z35" s="368"/>
      <c r="AA35" s="368"/>
      <c r="AB35" s="368"/>
      <c r="AC35" s="368"/>
      <c r="AD35" s="368"/>
      <c r="AE35" s="368"/>
      <c r="AF35" s="368"/>
      <c r="AG35" s="368"/>
      <c r="AH35" s="368"/>
      <c r="AI35" s="368"/>
      <c r="AJ35" s="368"/>
      <c r="AK35" s="368"/>
      <c r="AL35" s="169"/>
      <c r="AM35" s="367">
        <f t="shared" ref="AM35:AM43" si="0">IF(AO35="","",AM34+1)</f>
        <v>7</v>
      </c>
      <c r="AN35" s="367"/>
      <c r="AO35" s="368" t="str">
        <f>IF('各会計、関係団体の財政状況及び健全化判断比率'!B32="","",'各会計、関係団体の財政状況及び健全化判断比率'!B32)</f>
        <v>農業集落排水事業会計</v>
      </c>
      <c r="AP35" s="368"/>
      <c r="AQ35" s="368"/>
      <c r="AR35" s="368"/>
      <c r="AS35" s="368"/>
      <c r="AT35" s="368"/>
      <c r="AU35" s="368"/>
      <c r="AV35" s="368"/>
      <c r="AW35" s="368"/>
      <c r="AX35" s="368"/>
      <c r="AY35" s="368"/>
      <c r="AZ35" s="368"/>
      <c r="BA35" s="368"/>
      <c r="BB35" s="368"/>
      <c r="BC35" s="368"/>
      <c r="BD35" s="169"/>
      <c r="BE35" s="367" t="str">
        <f t="shared" ref="BE35:BE43" si="1">IF(BG35="","",BE34+1)</f>
        <v/>
      </c>
      <c r="BF35" s="367"/>
      <c r="BG35" s="368"/>
      <c r="BH35" s="368"/>
      <c r="BI35" s="368"/>
      <c r="BJ35" s="368"/>
      <c r="BK35" s="368"/>
      <c r="BL35" s="368"/>
      <c r="BM35" s="368"/>
      <c r="BN35" s="368"/>
      <c r="BO35" s="368"/>
      <c r="BP35" s="368"/>
      <c r="BQ35" s="368"/>
      <c r="BR35" s="368"/>
      <c r="BS35" s="368"/>
      <c r="BT35" s="368"/>
      <c r="BU35" s="368"/>
      <c r="BV35" s="169"/>
      <c r="BW35" s="367">
        <f t="shared" ref="BW35:BW43" si="2">IF(BY35="","",BW34+1)</f>
        <v>9</v>
      </c>
      <c r="BX35" s="367"/>
      <c r="BY35" s="368" t="str">
        <f>IF('各会計、関係団体の財政状況及び健全化判断比率'!B69="","",'各会計、関係団体の財政状況及び健全化判断比率'!B69)</f>
        <v>福島県後期高齢者医療広域連合一般会計</v>
      </c>
      <c r="BZ35" s="368"/>
      <c r="CA35" s="368"/>
      <c r="CB35" s="368"/>
      <c r="CC35" s="368"/>
      <c r="CD35" s="368"/>
      <c r="CE35" s="368"/>
      <c r="CF35" s="368"/>
      <c r="CG35" s="368"/>
      <c r="CH35" s="368"/>
      <c r="CI35" s="368"/>
      <c r="CJ35" s="368"/>
      <c r="CK35" s="368"/>
      <c r="CL35" s="368"/>
      <c r="CM35" s="368"/>
      <c r="CN35" s="169"/>
      <c r="CO35" s="367">
        <f t="shared" ref="CO35:CO43" si="3">IF(CQ35="","",CO34+1)</f>
        <v>19</v>
      </c>
      <c r="CP35" s="367"/>
      <c r="CQ35" s="368" t="str">
        <f>IF('各会計、関係団体の財政状況及び健全化判断比率'!BS8="","",'各会計、関係団体の財政状況及び健全化判断比率'!BS8)</f>
        <v>相馬リサイクルセンター</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196"/>
    </row>
    <row r="36" spans="1:113" ht="32.25" customHeight="1" x14ac:dyDescent="0.15">
      <c r="A36" s="169"/>
      <c r="B36" s="193"/>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69"/>
      <c r="U36" s="367">
        <f t="shared" ref="U36:U43" si="4">IF(W36="","",U35+1)</f>
        <v>5</v>
      </c>
      <c r="V36" s="367"/>
      <c r="W36" s="368" t="str">
        <f>IF('各会計、関係団体の財政状況及び健全化判断比率'!B30="","",'各会計、関係団体の財政状況及び健全化判断比率'!B30)</f>
        <v>介護保険特別会計</v>
      </c>
      <c r="X36" s="368"/>
      <c r="Y36" s="368"/>
      <c r="Z36" s="368"/>
      <c r="AA36" s="368"/>
      <c r="AB36" s="368"/>
      <c r="AC36" s="368"/>
      <c r="AD36" s="368"/>
      <c r="AE36" s="368"/>
      <c r="AF36" s="368"/>
      <c r="AG36" s="368"/>
      <c r="AH36" s="368"/>
      <c r="AI36" s="368"/>
      <c r="AJ36" s="368"/>
      <c r="AK36" s="368"/>
      <c r="AL36" s="169"/>
      <c r="AM36" s="367" t="str">
        <f t="shared" si="0"/>
        <v/>
      </c>
      <c r="AN36" s="367"/>
      <c r="AO36" s="368"/>
      <c r="AP36" s="368"/>
      <c r="AQ36" s="368"/>
      <c r="AR36" s="368"/>
      <c r="AS36" s="368"/>
      <c r="AT36" s="368"/>
      <c r="AU36" s="368"/>
      <c r="AV36" s="368"/>
      <c r="AW36" s="368"/>
      <c r="AX36" s="368"/>
      <c r="AY36" s="368"/>
      <c r="AZ36" s="368"/>
      <c r="BA36" s="368"/>
      <c r="BB36" s="368"/>
      <c r="BC36" s="368"/>
      <c r="BD36" s="169"/>
      <c r="BE36" s="367" t="str">
        <f t="shared" si="1"/>
        <v/>
      </c>
      <c r="BF36" s="367"/>
      <c r="BG36" s="368"/>
      <c r="BH36" s="368"/>
      <c r="BI36" s="368"/>
      <c r="BJ36" s="368"/>
      <c r="BK36" s="368"/>
      <c r="BL36" s="368"/>
      <c r="BM36" s="368"/>
      <c r="BN36" s="368"/>
      <c r="BO36" s="368"/>
      <c r="BP36" s="368"/>
      <c r="BQ36" s="368"/>
      <c r="BR36" s="368"/>
      <c r="BS36" s="368"/>
      <c r="BT36" s="368"/>
      <c r="BU36" s="368"/>
      <c r="BV36" s="169"/>
      <c r="BW36" s="367">
        <f t="shared" si="2"/>
        <v>10</v>
      </c>
      <c r="BX36" s="367"/>
      <c r="BY36" s="368" t="str">
        <f>IF('各会計、関係団体の財政状況及び健全化判断比率'!B70="","",'各会計、関係団体の財政状況及び健全化判断比率'!B70)</f>
        <v>福島県後期高齢者医療広域連合後期高齢者医療特別会計</v>
      </c>
      <c r="BZ36" s="368"/>
      <c r="CA36" s="368"/>
      <c r="CB36" s="368"/>
      <c r="CC36" s="368"/>
      <c r="CD36" s="368"/>
      <c r="CE36" s="368"/>
      <c r="CF36" s="368"/>
      <c r="CG36" s="368"/>
      <c r="CH36" s="368"/>
      <c r="CI36" s="368"/>
      <c r="CJ36" s="368"/>
      <c r="CK36" s="368"/>
      <c r="CL36" s="368"/>
      <c r="CM36" s="368"/>
      <c r="CN36" s="169"/>
      <c r="CO36" s="367">
        <f t="shared" si="3"/>
        <v>20</v>
      </c>
      <c r="CP36" s="367"/>
      <c r="CQ36" s="368" t="str">
        <f>IF('各会計、関係団体の財政状況及び健全化判断比率'!BS9="","",'各会計、関係団体の財政状況及び健全化判断比率'!BS9)</f>
        <v>相馬復興市民市場</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196"/>
    </row>
    <row r="37" spans="1:113" ht="32.25" customHeight="1" x14ac:dyDescent="0.15">
      <c r="A37" s="169"/>
      <c r="B37" s="193"/>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69"/>
      <c r="U37" s="367" t="str">
        <f t="shared" si="4"/>
        <v/>
      </c>
      <c r="V37" s="367"/>
      <c r="W37" s="368"/>
      <c r="X37" s="368"/>
      <c r="Y37" s="368"/>
      <c r="Z37" s="368"/>
      <c r="AA37" s="368"/>
      <c r="AB37" s="368"/>
      <c r="AC37" s="368"/>
      <c r="AD37" s="368"/>
      <c r="AE37" s="368"/>
      <c r="AF37" s="368"/>
      <c r="AG37" s="368"/>
      <c r="AH37" s="368"/>
      <c r="AI37" s="368"/>
      <c r="AJ37" s="368"/>
      <c r="AK37" s="368"/>
      <c r="AL37" s="169"/>
      <c r="AM37" s="367" t="str">
        <f t="shared" si="0"/>
        <v/>
      </c>
      <c r="AN37" s="367"/>
      <c r="AO37" s="368"/>
      <c r="AP37" s="368"/>
      <c r="AQ37" s="368"/>
      <c r="AR37" s="368"/>
      <c r="AS37" s="368"/>
      <c r="AT37" s="368"/>
      <c r="AU37" s="368"/>
      <c r="AV37" s="368"/>
      <c r="AW37" s="368"/>
      <c r="AX37" s="368"/>
      <c r="AY37" s="368"/>
      <c r="AZ37" s="368"/>
      <c r="BA37" s="368"/>
      <c r="BB37" s="368"/>
      <c r="BC37" s="368"/>
      <c r="BD37" s="169"/>
      <c r="BE37" s="367" t="str">
        <f t="shared" si="1"/>
        <v/>
      </c>
      <c r="BF37" s="367"/>
      <c r="BG37" s="368"/>
      <c r="BH37" s="368"/>
      <c r="BI37" s="368"/>
      <c r="BJ37" s="368"/>
      <c r="BK37" s="368"/>
      <c r="BL37" s="368"/>
      <c r="BM37" s="368"/>
      <c r="BN37" s="368"/>
      <c r="BO37" s="368"/>
      <c r="BP37" s="368"/>
      <c r="BQ37" s="368"/>
      <c r="BR37" s="368"/>
      <c r="BS37" s="368"/>
      <c r="BT37" s="368"/>
      <c r="BU37" s="368"/>
      <c r="BV37" s="169"/>
      <c r="BW37" s="367">
        <f t="shared" si="2"/>
        <v>11</v>
      </c>
      <c r="BX37" s="367"/>
      <c r="BY37" s="368" t="str">
        <f>IF('各会計、関係団体の財政状況及び健全化判断比率'!B71="","",'各会計、関係団体の財政状況及び健全化判断比率'!B71)</f>
        <v>相馬地方広域市町村圏組合一般会計</v>
      </c>
      <c r="BZ37" s="368"/>
      <c r="CA37" s="368"/>
      <c r="CB37" s="368"/>
      <c r="CC37" s="368"/>
      <c r="CD37" s="368"/>
      <c r="CE37" s="368"/>
      <c r="CF37" s="368"/>
      <c r="CG37" s="368"/>
      <c r="CH37" s="368"/>
      <c r="CI37" s="368"/>
      <c r="CJ37" s="368"/>
      <c r="CK37" s="368"/>
      <c r="CL37" s="368"/>
      <c r="CM37" s="368"/>
      <c r="CN37" s="169"/>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196"/>
    </row>
    <row r="38" spans="1:113" ht="32.25" customHeight="1" x14ac:dyDescent="0.15">
      <c r="A38" s="169"/>
      <c r="B38" s="193"/>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69"/>
      <c r="U38" s="367" t="str">
        <f t="shared" si="4"/>
        <v/>
      </c>
      <c r="V38" s="367"/>
      <c r="W38" s="368"/>
      <c r="X38" s="368"/>
      <c r="Y38" s="368"/>
      <c r="Z38" s="368"/>
      <c r="AA38" s="368"/>
      <c r="AB38" s="368"/>
      <c r="AC38" s="368"/>
      <c r="AD38" s="368"/>
      <c r="AE38" s="368"/>
      <c r="AF38" s="368"/>
      <c r="AG38" s="368"/>
      <c r="AH38" s="368"/>
      <c r="AI38" s="368"/>
      <c r="AJ38" s="368"/>
      <c r="AK38" s="368"/>
      <c r="AL38" s="169"/>
      <c r="AM38" s="367" t="str">
        <f t="shared" si="0"/>
        <v/>
      </c>
      <c r="AN38" s="367"/>
      <c r="AO38" s="368"/>
      <c r="AP38" s="368"/>
      <c r="AQ38" s="368"/>
      <c r="AR38" s="368"/>
      <c r="AS38" s="368"/>
      <c r="AT38" s="368"/>
      <c r="AU38" s="368"/>
      <c r="AV38" s="368"/>
      <c r="AW38" s="368"/>
      <c r="AX38" s="368"/>
      <c r="AY38" s="368"/>
      <c r="AZ38" s="368"/>
      <c r="BA38" s="368"/>
      <c r="BB38" s="368"/>
      <c r="BC38" s="368"/>
      <c r="BD38" s="169"/>
      <c r="BE38" s="367" t="str">
        <f t="shared" si="1"/>
        <v/>
      </c>
      <c r="BF38" s="367"/>
      <c r="BG38" s="368"/>
      <c r="BH38" s="368"/>
      <c r="BI38" s="368"/>
      <c r="BJ38" s="368"/>
      <c r="BK38" s="368"/>
      <c r="BL38" s="368"/>
      <c r="BM38" s="368"/>
      <c r="BN38" s="368"/>
      <c r="BO38" s="368"/>
      <c r="BP38" s="368"/>
      <c r="BQ38" s="368"/>
      <c r="BR38" s="368"/>
      <c r="BS38" s="368"/>
      <c r="BT38" s="368"/>
      <c r="BU38" s="368"/>
      <c r="BV38" s="169"/>
      <c r="BW38" s="367">
        <f t="shared" si="2"/>
        <v>12</v>
      </c>
      <c r="BX38" s="367"/>
      <c r="BY38" s="368" t="str">
        <f>IF('各会計、関係団体の財政状況及び健全化判断比率'!B72="","",'各会計、関係団体の財政状況及び健全化判断比率'!B72)</f>
        <v>相馬地方広域市町村圏組合看護専門学校特別会計</v>
      </c>
      <c r="BZ38" s="368"/>
      <c r="CA38" s="368"/>
      <c r="CB38" s="368"/>
      <c r="CC38" s="368"/>
      <c r="CD38" s="368"/>
      <c r="CE38" s="368"/>
      <c r="CF38" s="368"/>
      <c r="CG38" s="368"/>
      <c r="CH38" s="368"/>
      <c r="CI38" s="368"/>
      <c r="CJ38" s="368"/>
      <c r="CK38" s="368"/>
      <c r="CL38" s="368"/>
      <c r="CM38" s="368"/>
      <c r="CN38" s="169"/>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196"/>
    </row>
    <row r="39" spans="1:113" ht="32.25" customHeight="1" x14ac:dyDescent="0.15">
      <c r="A39" s="169"/>
      <c r="B39" s="193"/>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69"/>
      <c r="U39" s="367" t="str">
        <f t="shared" si="4"/>
        <v/>
      </c>
      <c r="V39" s="367"/>
      <c r="W39" s="368"/>
      <c r="X39" s="368"/>
      <c r="Y39" s="368"/>
      <c r="Z39" s="368"/>
      <c r="AA39" s="368"/>
      <c r="AB39" s="368"/>
      <c r="AC39" s="368"/>
      <c r="AD39" s="368"/>
      <c r="AE39" s="368"/>
      <c r="AF39" s="368"/>
      <c r="AG39" s="368"/>
      <c r="AH39" s="368"/>
      <c r="AI39" s="368"/>
      <c r="AJ39" s="368"/>
      <c r="AK39" s="368"/>
      <c r="AL39" s="169"/>
      <c r="AM39" s="367" t="str">
        <f t="shared" si="0"/>
        <v/>
      </c>
      <c r="AN39" s="367"/>
      <c r="AO39" s="368"/>
      <c r="AP39" s="368"/>
      <c r="AQ39" s="368"/>
      <c r="AR39" s="368"/>
      <c r="AS39" s="368"/>
      <c r="AT39" s="368"/>
      <c r="AU39" s="368"/>
      <c r="AV39" s="368"/>
      <c r="AW39" s="368"/>
      <c r="AX39" s="368"/>
      <c r="AY39" s="368"/>
      <c r="AZ39" s="368"/>
      <c r="BA39" s="368"/>
      <c r="BB39" s="368"/>
      <c r="BC39" s="368"/>
      <c r="BD39" s="169"/>
      <c r="BE39" s="367" t="str">
        <f t="shared" si="1"/>
        <v/>
      </c>
      <c r="BF39" s="367"/>
      <c r="BG39" s="368"/>
      <c r="BH39" s="368"/>
      <c r="BI39" s="368"/>
      <c r="BJ39" s="368"/>
      <c r="BK39" s="368"/>
      <c r="BL39" s="368"/>
      <c r="BM39" s="368"/>
      <c r="BN39" s="368"/>
      <c r="BO39" s="368"/>
      <c r="BP39" s="368"/>
      <c r="BQ39" s="368"/>
      <c r="BR39" s="368"/>
      <c r="BS39" s="368"/>
      <c r="BT39" s="368"/>
      <c r="BU39" s="368"/>
      <c r="BV39" s="169"/>
      <c r="BW39" s="367">
        <f t="shared" si="2"/>
        <v>13</v>
      </c>
      <c r="BX39" s="367"/>
      <c r="BY39" s="368" t="str">
        <f>IF('各会計、関係団体の財政状況及び健全化判断比率'!B73="","",'各会計、関係団体の財政状況及び健全化判断比率'!B73)</f>
        <v>福島県市町村総合事務組合一般会計</v>
      </c>
      <c r="BZ39" s="368"/>
      <c r="CA39" s="368"/>
      <c r="CB39" s="368"/>
      <c r="CC39" s="368"/>
      <c r="CD39" s="368"/>
      <c r="CE39" s="368"/>
      <c r="CF39" s="368"/>
      <c r="CG39" s="368"/>
      <c r="CH39" s="368"/>
      <c r="CI39" s="368"/>
      <c r="CJ39" s="368"/>
      <c r="CK39" s="368"/>
      <c r="CL39" s="368"/>
      <c r="CM39" s="368"/>
      <c r="CN39" s="169"/>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196"/>
    </row>
    <row r="40" spans="1:113" ht="32.25" customHeight="1" x14ac:dyDescent="0.15">
      <c r="A40" s="169"/>
      <c r="B40" s="193"/>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69"/>
      <c r="U40" s="367" t="str">
        <f t="shared" si="4"/>
        <v/>
      </c>
      <c r="V40" s="367"/>
      <c r="W40" s="368"/>
      <c r="X40" s="368"/>
      <c r="Y40" s="368"/>
      <c r="Z40" s="368"/>
      <c r="AA40" s="368"/>
      <c r="AB40" s="368"/>
      <c r="AC40" s="368"/>
      <c r="AD40" s="368"/>
      <c r="AE40" s="368"/>
      <c r="AF40" s="368"/>
      <c r="AG40" s="368"/>
      <c r="AH40" s="368"/>
      <c r="AI40" s="368"/>
      <c r="AJ40" s="368"/>
      <c r="AK40" s="368"/>
      <c r="AL40" s="169"/>
      <c r="AM40" s="367" t="str">
        <f t="shared" si="0"/>
        <v/>
      </c>
      <c r="AN40" s="367"/>
      <c r="AO40" s="368"/>
      <c r="AP40" s="368"/>
      <c r="AQ40" s="368"/>
      <c r="AR40" s="368"/>
      <c r="AS40" s="368"/>
      <c r="AT40" s="368"/>
      <c r="AU40" s="368"/>
      <c r="AV40" s="368"/>
      <c r="AW40" s="368"/>
      <c r="AX40" s="368"/>
      <c r="AY40" s="368"/>
      <c r="AZ40" s="368"/>
      <c r="BA40" s="368"/>
      <c r="BB40" s="368"/>
      <c r="BC40" s="368"/>
      <c r="BD40" s="169"/>
      <c r="BE40" s="367" t="str">
        <f t="shared" si="1"/>
        <v/>
      </c>
      <c r="BF40" s="367"/>
      <c r="BG40" s="368"/>
      <c r="BH40" s="368"/>
      <c r="BI40" s="368"/>
      <c r="BJ40" s="368"/>
      <c r="BK40" s="368"/>
      <c r="BL40" s="368"/>
      <c r="BM40" s="368"/>
      <c r="BN40" s="368"/>
      <c r="BO40" s="368"/>
      <c r="BP40" s="368"/>
      <c r="BQ40" s="368"/>
      <c r="BR40" s="368"/>
      <c r="BS40" s="368"/>
      <c r="BT40" s="368"/>
      <c r="BU40" s="368"/>
      <c r="BV40" s="169"/>
      <c r="BW40" s="367">
        <f t="shared" si="2"/>
        <v>14</v>
      </c>
      <c r="BX40" s="367"/>
      <c r="BY40" s="368" t="str">
        <f>IF('各会計、関係団体の財政状況及び健全化判断比率'!B74="","",'各会計、関係団体の財政状況及び健全化判断比率'!B74)</f>
        <v>福島県市町村総合事務組合消防補償等特別会計</v>
      </c>
      <c r="BZ40" s="368"/>
      <c r="CA40" s="368"/>
      <c r="CB40" s="368"/>
      <c r="CC40" s="368"/>
      <c r="CD40" s="368"/>
      <c r="CE40" s="368"/>
      <c r="CF40" s="368"/>
      <c r="CG40" s="368"/>
      <c r="CH40" s="368"/>
      <c r="CI40" s="368"/>
      <c r="CJ40" s="368"/>
      <c r="CK40" s="368"/>
      <c r="CL40" s="368"/>
      <c r="CM40" s="368"/>
      <c r="CN40" s="169"/>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196"/>
    </row>
    <row r="41" spans="1:113" ht="32.25" customHeight="1" x14ac:dyDescent="0.15">
      <c r="A41" s="169"/>
      <c r="B41" s="193"/>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69"/>
      <c r="U41" s="367" t="str">
        <f t="shared" si="4"/>
        <v/>
      </c>
      <c r="V41" s="367"/>
      <c r="W41" s="368"/>
      <c r="X41" s="368"/>
      <c r="Y41" s="368"/>
      <c r="Z41" s="368"/>
      <c r="AA41" s="368"/>
      <c r="AB41" s="368"/>
      <c r="AC41" s="368"/>
      <c r="AD41" s="368"/>
      <c r="AE41" s="368"/>
      <c r="AF41" s="368"/>
      <c r="AG41" s="368"/>
      <c r="AH41" s="368"/>
      <c r="AI41" s="368"/>
      <c r="AJ41" s="368"/>
      <c r="AK41" s="368"/>
      <c r="AL41" s="169"/>
      <c r="AM41" s="367" t="str">
        <f t="shared" si="0"/>
        <v/>
      </c>
      <c r="AN41" s="367"/>
      <c r="AO41" s="368"/>
      <c r="AP41" s="368"/>
      <c r="AQ41" s="368"/>
      <c r="AR41" s="368"/>
      <c r="AS41" s="368"/>
      <c r="AT41" s="368"/>
      <c r="AU41" s="368"/>
      <c r="AV41" s="368"/>
      <c r="AW41" s="368"/>
      <c r="AX41" s="368"/>
      <c r="AY41" s="368"/>
      <c r="AZ41" s="368"/>
      <c r="BA41" s="368"/>
      <c r="BB41" s="368"/>
      <c r="BC41" s="368"/>
      <c r="BD41" s="169"/>
      <c r="BE41" s="367" t="str">
        <f t="shared" si="1"/>
        <v/>
      </c>
      <c r="BF41" s="367"/>
      <c r="BG41" s="368"/>
      <c r="BH41" s="368"/>
      <c r="BI41" s="368"/>
      <c r="BJ41" s="368"/>
      <c r="BK41" s="368"/>
      <c r="BL41" s="368"/>
      <c r="BM41" s="368"/>
      <c r="BN41" s="368"/>
      <c r="BO41" s="368"/>
      <c r="BP41" s="368"/>
      <c r="BQ41" s="368"/>
      <c r="BR41" s="368"/>
      <c r="BS41" s="368"/>
      <c r="BT41" s="368"/>
      <c r="BU41" s="368"/>
      <c r="BV41" s="169"/>
      <c r="BW41" s="367">
        <f t="shared" si="2"/>
        <v>15</v>
      </c>
      <c r="BX41" s="367"/>
      <c r="BY41" s="368" t="str">
        <f>IF('各会計、関係団体の財政状況及び健全化判断比率'!B75="","",'各会計、関係団体の財政状況及び健全化判断比率'!B75)</f>
        <v>福島県市町村総合事務組合消防賞じゅつ金特別会計</v>
      </c>
      <c r="BZ41" s="368"/>
      <c r="CA41" s="368"/>
      <c r="CB41" s="368"/>
      <c r="CC41" s="368"/>
      <c r="CD41" s="368"/>
      <c r="CE41" s="368"/>
      <c r="CF41" s="368"/>
      <c r="CG41" s="368"/>
      <c r="CH41" s="368"/>
      <c r="CI41" s="368"/>
      <c r="CJ41" s="368"/>
      <c r="CK41" s="368"/>
      <c r="CL41" s="368"/>
      <c r="CM41" s="368"/>
      <c r="CN41" s="169"/>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196"/>
    </row>
    <row r="42" spans="1:113" ht="32.25" customHeight="1" x14ac:dyDescent="0.15">
      <c r="B42" s="193"/>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69"/>
      <c r="U42" s="367" t="str">
        <f t="shared" si="4"/>
        <v/>
      </c>
      <c r="V42" s="367"/>
      <c r="W42" s="368"/>
      <c r="X42" s="368"/>
      <c r="Y42" s="368"/>
      <c r="Z42" s="368"/>
      <c r="AA42" s="368"/>
      <c r="AB42" s="368"/>
      <c r="AC42" s="368"/>
      <c r="AD42" s="368"/>
      <c r="AE42" s="368"/>
      <c r="AF42" s="368"/>
      <c r="AG42" s="368"/>
      <c r="AH42" s="368"/>
      <c r="AI42" s="368"/>
      <c r="AJ42" s="368"/>
      <c r="AK42" s="368"/>
      <c r="AL42" s="169"/>
      <c r="AM42" s="367" t="str">
        <f t="shared" si="0"/>
        <v/>
      </c>
      <c r="AN42" s="367"/>
      <c r="AO42" s="368"/>
      <c r="AP42" s="368"/>
      <c r="AQ42" s="368"/>
      <c r="AR42" s="368"/>
      <c r="AS42" s="368"/>
      <c r="AT42" s="368"/>
      <c r="AU42" s="368"/>
      <c r="AV42" s="368"/>
      <c r="AW42" s="368"/>
      <c r="AX42" s="368"/>
      <c r="AY42" s="368"/>
      <c r="AZ42" s="368"/>
      <c r="BA42" s="368"/>
      <c r="BB42" s="368"/>
      <c r="BC42" s="368"/>
      <c r="BD42" s="169"/>
      <c r="BE42" s="367" t="str">
        <f t="shared" si="1"/>
        <v/>
      </c>
      <c r="BF42" s="367"/>
      <c r="BG42" s="368"/>
      <c r="BH42" s="368"/>
      <c r="BI42" s="368"/>
      <c r="BJ42" s="368"/>
      <c r="BK42" s="368"/>
      <c r="BL42" s="368"/>
      <c r="BM42" s="368"/>
      <c r="BN42" s="368"/>
      <c r="BO42" s="368"/>
      <c r="BP42" s="368"/>
      <c r="BQ42" s="368"/>
      <c r="BR42" s="368"/>
      <c r="BS42" s="368"/>
      <c r="BT42" s="368"/>
      <c r="BU42" s="368"/>
      <c r="BV42" s="169"/>
      <c r="BW42" s="367">
        <f t="shared" si="2"/>
        <v>16</v>
      </c>
      <c r="BX42" s="367"/>
      <c r="BY42" s="368" t="str">
        <f>IF('各会計、関係団体の財政状況及び健全化判断比率'!B76="","",'各会計、関係団体の財政状況及び健全化判断比率'!B76)</f>
        <v>福島県市町村総合事務組合非常勤職員公務災害補償特別会計</v>
      </c>
      <c r="BZ42" s="368"/>
      <c r="CA42" s="368"/>
      <c r="CB42" s="368"/>
      <c r="CC42" s="368"/>
      <c r="CD42" s="368"/>
      <c r="CE42" s="368"/>
      <c r="CF42" s="368"/>
      <c r="CG42" s="368"/>
      <c r="CH42" s="368"/>
      <c r="CI42" s="368"/>
      <c r="CJ42" s="368"/>
      <c r="CK42" s="368"/>
      <c r="CL42" s="368"/>
      <c r="CM42" s="368"/>
      <c r="CN42" s="169"/>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196"/>
    </row>
    <row r="43" spans="1:113" ht="32.25" customHeight="1" x14ac:dyDescent="0.15">
      <c r="B43" s="193"/>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69"/>
      <c r="U43" s="367" t="str">
        <f t="shared" si="4"/>
        <v/>
      </c>
      <c r="V43" s="367"/>
      <c r="W43" s="368"/>
      <c r="X43" s="368"/>
      <c r="Y43" s="368"/>
      <c r="Z43" s="368"/>
      <c r="AA43" s="368"/>
      <c r="AB43" s="368"/>
      <c r="AC43" s="368"/>
      <c r="AD43" s="368"/>
      <c r="AE43" s="368"/>
      <c r="AF43" s="368"/>
      <c r="AG43" s="368"/>
      <c r="AH43" s="368"/>
      <c r="AI43" s="368"/>
      <c r="AJ43" s="368"/>
      <c r="AK43" s="368"/>
      <c r="AL43" s="169"/>
      <c r="AM43" s="367" t="str">
        <f t="shared" si="0"/>
        <v/>
      </c>
      <c r="AN43" s="367"/>
      <c r="AO43" s="368"/>
      <c r="AP43" s="368"/>
      <c r="AQ43" s="368"/>
      <c r="AR43" s="368"/>
      <c r="AS43" s="368"/>
      <c r="AT43" s="368"/>
      <c r="AU43" s="368"/>
      <c r="AV43" s="368"/>
      <c r="AW43" s="368"/>
      <c r="AX43" s="368"/>
      <c r="AY43" s="368"/>
      <c r="AZ43" s="368"/>
      <c r="BA43" s="368"/>
      <c r="BB43" s="368"/>
      <c r="BC43" s="368"/>
      <c r="BD43" s="169"/>
      <c r="BE43" s="367" t="str">
        <f t="shared" si="1"/>
        <v/>
      </c>
      <c r="BF43" s="367"/>
      <c r="BG43" s="368"/>
      <c r="BH43" s="368"/>
      <c r="BI43" s="368"/>
      <c r="BJ43" s="368"/>
      <c r="BK43" s="368"/>
      <c r="BL43" s="368"/>
      <c r="BM43" s="368"/>
      <c r="BN43" s="368"/>
      <c r="BO43" s="368"/>
      <c r="BP43" s="368"/>
      <c r="BQ43" s="368"/>
      <c r="BR43" s="368"/>
      <c r="BS43" s="368"/>
      <c r="BT43" s="368"/>
      <c r="BU43" s="368"/>
      <c r="BV43" s="169"/>
      <c r="BW43" s="367">
        <f t="shared" si="2"/>
        <v>17</v>
      </c>
      <c r="BX43" s="367"/>
      <c r="BY43" s="368" t="str">
        <f>IF('各会計、関係団体の財政状況及び健全化判断比率'!B77="","",'各会計、関係団体の財政状況及び健全化判断比率'!B77)</f>
        <v>福島県市町村総合事務組合自治会館管理特別会計</v>
      </c>
      <c r="BZ43" s="368"/>
      <c r="CA43" s="368"/>
      <c r="CB43" s="368"/>
      <c r="CC43" s="368"/>
      <c r="CD43" s="368"/>
      <c r="CE43" s="368"/>
      <c r="CF43" s="368"/>
      <c r="CG43" s="368"/>
      <c r="CH43" s="368"/>
      <c r="CI43" s="368"/>
      <c r="CJ43" s="368"/>
      <c r="CK43" s="368"/>
      <c r="CL43" s="368"/>
      <c r="CM43" s="368"/>
      <c r="CN43" s="169"/>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193</v>
      </c>
      <c r="E46" s="364" t="s">
        <v>194</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195</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196</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197</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198</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199</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200</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201</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GCu4yFeL0NP6XULezySOX3JNKMBhnzE0kADqtUgyab4I7/DIp/bICMJ2xj8bJG/z+03yTUKq7z0b/CVLk3jMyQ==" saltValue="rowg1+AqvtzUDgsPaT59EA=="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tabColor rgb="FFFFCCFF"/>
    <pageSetUpPr fitToPage="1"/>
  </sheetPr>
  <dimension ref="A1:P45"/>
  <sheetViews>
    <sheetView showGridLines="0" topLeftCell="A10" zoomScaleSheetLayoutView="100" workbookViewId="0">
      <selection activeCell="J34" sqref="J34"/>
    </sheetView>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526</v>
      </c>
      <c r="G33" s="29" t="s">
        <v>527</v>
      </c>
      <c r="H33" s="29" t="s">
        <v>528</v>
      </c>
      <c r="I33" s="29" t="s">
        <v>529</v>
      </c>
      <c r="J33" s="30" t="s">
        <v>530</v>
      </c>
      <c r="K33" s="22"/>
      <c r="L33" s="22"/>
      <c r="M33" s="22"/>
      <c r="N33" s="22"/>
      <c r="O33" s="22"/>
      <c r="P33" s="22"/>
    </row>
    <row r="34" spans="1:16" ht="39" customHeight="1" x14ac:dyDescent="0.15">
      <c r="A34" s="22"/>
      <c r="B34" s="31"/>
      <c r="C34" s="1151" t="s">
        <v>534</v>
      </c>
      <c r="D34" s="1151"/>
      <c r="E34" s="1152"/>
      <c r="F34" s="32">
        <v>6.79</v>
      </c>
      <c r="G34" s="33">
        <v>5.27</v>
      </c>
      <c r="H34" s="33">
        <v>5.52</v>
      </c>
      <c r="I34" s="33">
        <v>8.7100000000000009</v>
      </c>
      <c r="J34" s="34">
        <v>3.8</v>
      </c>
      <c r="K34" s="22"/>
      <c r="L34" s="22"/>
      <c r="M34" s="22"/>
      <c r="N34" s="22"/>
      <c r="O34" s="22"/>
      <c r="P34" s="22"/>
    </row>
    <row r="35" spans="1:16" ht="39" customHeight="1" x14ac:dyDescent="0.15">
      <c r="A35" s="22"/>
      <c r="B35" s="35"/>
      <c r="C35" s="1145" t="s">
        <v>535</v>
      </c>
      <c r="D35" s="1146"/>
      <c r="E35" s="1147"/>
      <c r="F35" s="36">
        <v>2.37</v>
      </c>
      <c r="G35" s="37">
        <v>2.42</v>
      </c>
      <c r="H35" s="37">
        <v>1.79</v>
      </c>
      <c r="I35" s="37">
        <v>2.38</v>
      </c>
      <c r="J35" s="38">
        <v>3.09</v>
      </c>
      <c r="K35" s="22"/>
      <c r="L35" s="22"/>
      <c r="M35" s="22"/>
      <c r="N35" s="22"/>
      <c r="O35" s="22"/>
      <c r="P35" s="22"/>
    </row>
    <row r="36" spans="1:16" ht="39" customHeight="1" x14ac:dyDescent="0.15">
      <c r="A36" s="22"/>
      <c r="B36" s="35"/>
      <c r="C36" s="1145" t="s">
        <v>536</v>
      </c>
      <c r="D36" s="1146"/>
      <c r="E36" s="1147"/>
      <c r="F36" s="36" t="s">
        <v>488</v>
      </c>
      <c r="G36" s="37" t="s">
        <v>488</v>
      </c>
      <c r="H36" s="37" t="s">
        <v>488</v>
      </c>
      <c r="I36" s="37" t="s">
        <v>488</v>
      </c>
      <c r="J36" s="38">
        <v>2.2400000000000002</v>
      </c>
      <c r="K36" s="22"/>
      <c r="L36" s="22"/>
      <c r="M36" s="22"/>
      <c r="N36" s="22"/>
      <c r="O36" s="22"/>
      <c r="P36" s="22"/>
    </row>
    <row r="37" spans="1:16" ht="39" customHeight="1" x14ac:dyDescent="0.15">
      <c r="A37" s="22"/>
      <c r="B37" s="35"/>
      <c r="C37" s="1145" t="s">
        <v>537</v>
      </c>
      <c r="D37" s="1146"/>
      <c r="E37" s="1147"/>
      <c r="F37" s="36">
        <v>0.08</v>
      </c>
      <c r="G37" s="37">
        <v>0.27</v>
      </c>
      <c r="H37" s="37">
        <v>0.21</v>
      </c>
      <c r="I37" s="37">
        <v>1.23</v>
      </c>
      <c r="J37" s="38">
        <v>1.76</v>
      </c>
      <c r="K37" s="22"/>
      <c r="L37" s="22"/>
      <c r="M37" s="22"/>
      <c r="N37" s="22"/>
      <c r="O37" s="22"/>
      <c r="P37" s="22"/>
    </row>
    <row r="38" spans="1:16" ht="39" customHeight="1" x14ac:dyDescent="0.15">
      <c r="A38" s="22"/>
      <c r="B38" s="35"/>
      <c r="C38" s="1145" t="s">
        <v>538</v>
      </c>
      <c r="D38" s="1146"/>
      <c r="E38" s="1147"/>
      <c r="F38" s="36">
        <v>0.86</v>
      </c>
      <c r="G38" s="37">
        <v>0.81</v>
      </c>
      <c r="H38" s="37">
        <v>0.48</v>
      </c>
      <c r="I38" s="37">
        <v>0.3</v>
      </c>
      <c r="J38" s="38">
        <v>0.53</v>
      </c>
      <c r="K38" s="22"/>
      <c r="L38" s="22"/>
      <c r="M38" s="22"/>
      <c r="N38" s="22"/>
      <c r="O38" s="22"/>
      <c r="P38" s="22"/>
    </row>
    <row r="39" spans="1:16" ht="39" customHeight="1" x14ac:dyDescent="0.15">
      <c r="A39" s="22"/>
      <c r="B39" s="35"/>
      <c r="C39" s="1145" t="s">
        <v>539</v>
      </c>
      <c r="D39" s="1146"/>
      <c r="E39" s="1147"/>
      <c r="F39" s="36" t="s">
        <v>488</v>
      </c>
      <c r="G39" s="37" t="s">
        <v>488</v>
      </c>
      <c r="H39" s="37" t="s">
        <v>488</v>
      </c>
      <c r="I39" s="37" t="s">
        <v>488</v>
      </c>
      <c r="J39" s="38">
        <v>0.09</v>
      </c>
      <c r="K39" s="22"/>
      <c r="L39" s="22"/>
      <c r="M39" s="22"/>
      <c r="N39" s="22"/>
      <c r="O39" s="22"/>
      <c r="P39" s="22"/>
    </row>
    <row r="40" spans="1:16" ht="39" customHeight="1" x14ac:dyDescent="0.15">
      <c r="A40" s="22"/>
      <c r="B40" s="35"/>
      <c r="C40" s="1145" t="s">
        <v>540</v>
      </c>
      <c r="D40" s="1146"/>
      <c r="E40" s="1147"/>
      <c r="F40" s="36">
        <v>0.04</v>
      </c>
      <c r="G40" s="37">
        <v>0.03</v>
      </c>
      <c r="H40" s="37">
        <v>0.01</v>
      </c>
      <c r="I40" s="37">
        <v>0.04</v>
      </c>
      <c r="J40" s="38">
        <v>0.05</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541</v>
      </c>
      <c r="D42" s="1146"/>
      <c r="E42" s="1147"/>
      <c r="F42" s="36" t="s">
        <v>488</v>
      </c>
      <c r="G42" s="37" t="s">
        <v>488</v>
      </c>
      <c r="H42" s="37" t="s">
        <v>488</v>
      </c>
      <c r="I42" s="37" t="s">
        <v>488</v>
      </c>
      <c r="J42" s="38" t="s">
        <v>488</v>
      </c>
      <c r="K42" s="22"/>
      <c r="L42" s="22"/>
      <c r="M42" s="22"/>
      <c r="N42" s="22"/>
      <c r="O42" s="22"/>
      <c r="P42" s="22"/>
    </row>
    <row r="43" spans="1:16" ht="39" customHeight="1" thickBot="1" x14ac:dyDescent="0.2">
      <c r="A43" s="22"/>
      <c r="B43" s="40"/>
      <c r="C43" s="1148" t="s">
        <v>542</v>
      </c>
      <c r="D43" s="1149"/>
      <c r="E43" s="1150"/>
      <c r="F43" s="41">
        <v>0.51</v>
      </c>
      <c r="G43" s="42">
        <v>1.02</v>
      </c>
      <c r="H43" s="42">
        <v>1.23</v>
      </c>
      <c r="I43" s="42">
        <v>1.62</v>
      </c>
      <c r="J43" s="43" t="s">
        <v>488</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3GuarmDvxnz0DVpfpXoj09+r5uWmHXZNDTb3RwB8nk6lOJXQbGtWXQ3EonuIMDsLIA5PUvMvUHCt6F3AURaIoQ==" saltValue="b0zlrsn52S2vYygxs21pX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tabColor rgb="FFFFCCFF"/>
    <pageSetUpPr fitToPage="1"/>
  </sheetPr>
  <dimension ref="A1:U64"/>
  <sheetViews>
    <sheetView showGridLines="0" topLeftCell="A25" zoomScaleSheetLayoutView="55" workbookViewId="0">
      <selection activeCell="E45" sqref="E45:J45"/>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x14ac:dyDescent="0.15">
      <c r="A45" s="48"/>
      <c r="B45" s="1176" t="s">
        <v>9</v>
      </c>
      <c r="C45" s="1177"/>
      <c r="D45" s="58"/>
      <c r="E45" s="1182" t="s">
        <v>10</v>
      </c>
      <c r="F45" s="1182"/>
      <c r="G45" s="1182"/>
      <c r="H45" s="1182"/>
      <c r="I45" s="1182"/>
      <c r="J45" s="1183"/>
      <c r="K45" s="59">
        <v>1388</v>
      </c>
      <c r="L45" s="60">
        <v>1421</v>
      </c>
      <c r="M45" s="60">
        <v>1835</v>
      </c>
      <c r="N45" s="60">
        <v>1973</v>
      </c>
      <c r="O45" s="61">
        <v>2020</v>
      </c>
      <c r="P45" s="48"/>
      <c r="Q45" s="48"/>
      <c r="R45" s="48"/>
      <c r="S45" s="48"/>
      <c r="T45" s="48"/>
      <c r="U45" s="48"/>
    </row>
    <row r="46" spans="1:21" ht="30.75" customHeight="1" x14ac:dyDescent="0.15">
      <c r="A46" s="48"/>
      <c r="B46" s="1178"/>
      <c r="C46" s="1179"/>
      <c r="D46" s="62"/>
      <c r="E46" s="1155" t="s">
        <v>11</v>
      </c>
      <c r="F46" s="1155"/>
      <c r="G46" s="1155"/>
      <c r="H46" s="1155"/>
      <c r="I46" s="1155"/>
      <c r="J46" s="1156"/>
      <c r="K46" s="63" t="s">
        <v>488</v>
      </c>
      <c r="L46" s="64" t="s">
        <v>488</v>
      </c>
      <c r="M46" s="64" t="s">
        <v>488</v>
      </c>
      <c r="N46" s="64" t="s">
        <v>488</v>
      </c>
      <c r="O46" s="65" t="s">
        <v>488</v>
      </c>
      <c r="P46" s="48"/>
      <c r="Q46" s="48"/>
      <c r="R46" s="48"/>
      <c r="S46" s="48"/>
      <c r="T46" s="48"/>
      <c r="U46" s="48"/>
    </row>
    <row r="47" spans="1:21" ht="30.75" customHeight="1" x14ac:dyDescent="0.15">
      <c r="A47" s="48"/>
      <c r="B47" s="1178"/>
      <c r="C47" s="1179"/>
      <c r="D47" s="62"/>
      <c r="E47" s="1155" t="s">
        <v>12</v>
      </c>
      <c r="F47" s="1155"/>
      <c r="G47" s="1155"/>
      <c r="H47" s="1155"/>
      <c r="I47" s="1155"/>
      <c r="J47" s="1156"/>
      <c r="K47" s="63" t="s">
        <v>488</v>
      </c>
      <c r="L47" s="64" t="s">
        <v>488</v>
      </c>
      <c r="M47" s="64" t="s">
        <v>488</v>
      </c>
      <c r="N47" s="64" t="s">
        <v>488</v>
      </c>
      <c r="O47" s="65" t="s">
        <v>488</v>
      </c>
      <c r="P47" s="48"/>
      <c r="Q47" s="48"/>
      <c r="R47" s="48"/>
      <c r="S47" s="48"/>
      <c r="T47" s="48"/>
      <c r="U47" s="48"/>
    </row>
    <row r="48" spans="1:21" ht="30.75" customHeight="1" x14ac:dyDescent="0.15">
      <c r="A48" s="48"/>
      <c r="B48" s="1178"/>
      <c r="C48" s="1179"/>
      <c r="D48" s="62"/>
      <c r="E48" s="1155" t="s">
        <v>13</v>
      </c>
      <c r="F48" s="1155"/>
      <c r="G48" s="1155"/>
      <c r="H48" s="1155"/>
      <c r="I48" s="1155"/>
      <c r="J48" s="1156"/>
      <c r="K48" s="63">
        <v>664</v>
      </c>
      <c r="L48" s="64">
        <v>565</v>
      </c>
      <c r="M48" s="64">
        <v>476</v>
      </c>
      <c r="N48" s="64">
        <v>439</v>
      </c>
      <c r="O48" s="65">
        <v>471</v>
      </c>
      <c r="P48" s="48"/>
      <c r="Q48" s="48"/>
      <c r="R48" s="48"/>
      <c r="S48" s="48"/>
      <c r="T48" s="48"/>
      <c r="U48" s="48"/>
    </row>
    <row r="49" spans="1:21" ht="30.75" customHeight="1" x14ac:dyDescent="0.15">
      <c r="A49" s="48"/>
      <c r="B49" s="1178"/>
      <c r="C49" s="1179"/>
      <c r="D49" s="62"/>
      <c r="E49" s="1155" t="s">
        <v>14</v>
      </c>
      <c r="F49" s="1155"/>
      <c r="G49" s="1155"/>
      <c r="H49" s="1155"/>
      <c r="I49" s="1155"/>
      <c r="J49" s="1156"/>
      <c r="K49" s="63">
        <v>289</v>
      </c>
      <c r="L49" s="64">
        <v>254</v>
      </c>
      <c r="M49" s="64">
        <v>211</v>
      </c>
      <c r="N49" s="64">
        <v>160</v>
      </c>
      <c r="O49" s="65">
        <v>132</v>
      </c>
      <c r="P49" s="48"/>
      <c r="Q49" s="48"/>
      <c r="R49" s="48"/>
      <c r="S49" s="48"/>
      <c r="T49" s="48"/>
      <c r="U49" s="48"/>
    </row>
    <row r="50" spans="1:21" ht="30.75" customHeight="1" x14ac:dyDescent="0.15">
      <c r="A50" s="48"/>
      <c r="B50" s="1178"/>
      <c r="C50" s="1179"/>
      <c r="D50" s="62"/>
      <c r="E50" s="1155" t="s">
        <v>15</v>
      </c>
      <c r="F50" s="1155"/>
      <c r="G50" s="1155"/>
      <c r="H50" s="1155"/>
      <c r="I50" s="1155"/>
      <c r="J50" s="1156"/>
      <c r="K50" s="63">
        <v>245</v>
      </c>
      <c r="L50" s="64">
        <v>245</v>
      </c>
      <c r="M50" s="64">
        <v>226</v>
      </c>
      <c r="N50" s="64">
        <v>226</v>
      </c>
      <c r="O50" s="65">
        <v>226</v>
      </c>
      <c r="P50" s="48"/>
      <c r="Q50" s="48"/>
      <c r="R50" s="48"/>
      <c r="S50" s="48"/>
      <c r="T50" s="48"/>
      <c r="U50" s="48"/>
    </row>
    <row r="51" spans="1:21" ht="30.75" customHeight="1" x14ac:dyDescent="0.15">
      <c r="A51" s="48"/>
      <c r="B51" s="1180"/>
      <c r="C51" s="1181"/>
      <c r="D51" s="66"/>
      <c r="E51" s="1155" t="s">
        <v>16</v>
      </c>
      <c r="F51" s="1155"/>
      <c r="G51" s="1155"/>
      <c r="H51" s="1155"/>
      <c r="I51" s="1155"/>
      <c r="J51" s="1156"/>
      <c r="K51" s="63" t="s">
        <v>488</v>
      </c>
      <c r="L51" s="64" t="s">
        <v>488</v>
      </c>
      <c r="M51" s="64" t="s">
        <v>488</v>
      </c>
      <c r="N51" s="64" t="s">
        <v>488</v>
      </c>
      <c r="O51" s="65" t="s">
        <v>488</v>
      </c>
      <c r="P51" s="48"/>
      <c r="Q51" s="48"/>
      <c r="R51" s="48"/>
      <c r="S51" s="48"/>
      <c r="T51" s="48"/>
      <c r="U51" s="48"/>
    </row>
    <row r="52" spans="1:21" ht="30.75" customHeight="1" x14ac:dyDescent="0.15">
      <c r="A52" s="48"/>
      <c r="B52" s="1153" t="s">
        <v>17</v>
      </c>
      <c r="C52" s="1154"/>
      <c r="D52" s="66"/>
      <c r="E52" s="1155" t="s">
        <v>18</v>
      </c>
      <c r="F52" s="1155"/>
      <c r="G52" s="1155"/>
      <c r="H52" s="1155"/>
      <c r="I52" s="1155"/>
      <c r="J52" s="1156"/>
      <c r="K52" s="63">
        <v>1550</v>
      </c>
      <c r="L52" s="64">
        <v>1519</v>
      </c>
      <c r="M52" s="64">
        <v>1807</v>
      </c>
      <c r="N52" s="64">
        <v>1863</v>
      </c>
      <c r="O52" s="65">
        <v>1850</v>
      </c>
      <c r="P52" s="48"/>
      <c r="Q52" s="48"/>
      <c r="R52" s="48"/>
      <c r="S52" s="48"/>
      <c r="T52" s="48"/>
      <c r="U52" s="48"/>
    </row>
    <row r="53" spans="1:21" ht="30.75" customHeight="1" thickBot="1" x14ac:dyDescent="0.2">
      <c r="A53" s="48"/>
      <c r="B53" s="1157" t="s">
        <v>19</v>
      </c>
      <c r="C53" s="1158"/>
      <c r="D53" s="67"/>
      <c r="E53" s="1159" t="s">
        <v>20</v>
      </c>
      <c r="F53" s="1159"/>
      <c r="G53" s="1159"/>
      <c r="H53" s="1159"/>
      <c r="I53" s="1159"/>
      <c r="J53" s="1160"/>
      <c r="K53" s="68">
        <v>1036</v>
      </c>
      <c r="L53" s="69">
        <v>966</v>
      </c>
      <c r="M53" s="69">
        <v>941</v>
      </c>
      <c r="N53" s="69">
        <v>935</v>
      </c>
      <c r="O53" s="70">
        <v>999</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543</v>
      </c>
      <c r="L57" s="81" t="s">
        <v>544</v>
      </c>
      <c r="M57" s="81" t="s">
        <v>545</v>
      </c>
      <c r="N57" s="81" t="s">
        <v>546</v>
      </c>
      <c r="O57" s="82" t="s">
        <v>547</v>
      </c>
      <c r="P57" s="48"/>
      <c r="Q57" s="48"/>
      <c r="R57" s="48"/>
      <c r="S57" s="48"/>
      <c r="T57" s="48"/>
      <c r="U57" s="48"/>
    </row>
    <row r="58" spans="1:21" ht="31.5" customHeight="1" x14ac:dyDescent="0.15">
      <c r="B58" s="1161" t="s">
        <v>24</v>
      </c>
      <c r="C58" s="1162"/>
      <c r="D58" s="1167" t="s">
        <v>25</v>
      </c>
      <c r="E58" s="1168"/>
      <c r="F58" s="1168"/>
      <c r="G58" s="1168"/>
      <c r="H58" s="1168"/>
      <c r="I58" s="1168"/>
      <c r="J58" s="1169"/>
      <c r="K58" s="83"/>
      <c r="L58" s="84"/>
      <c r="M58" s="84"/>
      <c r="N58" s="84"/>
      <c r="O58" s="85"/>
    </row>
    <row r="59" spans="1:21" ht="31.5" customHeight="1" x14ac:dyDescent="0.15">
      <c r="B59" s="1163"/>
      <c r="C59" s="1164"/>
      <c r="D59" s="1170" t="s">
        <v>26</v>
      </c>
      <c r="E59" s="1171"/>
      <c r="F59" s="1171"/>
      <c r="G59" s="1171"/>
      <c r="H59" s="1171"/>
      <c r="I59" s="1171"/>
      <c r="J59" s="1172"/>
      <c r="K59" s="86"/>
      <c r="L59" s="87"/>
      <c r="M59" s="87"/>
      <c r="N59" s="87"/>
      <c r="O59" s="88"/>
    </row>
    <row r="60" spans="1:21" ht="31.5" customHeight="1" thickBot="1" x14ac:dyDescent="0.2">
      <c r="B60" s="1165"/>
      <c r="C60" s="1166"/>
      <c r="D60" s="1173" t="s">
        <v>27</v>
      </c>
      <c r="E60" s="1174"/>
      <c r="F60" s="1174"/>
      <c r="G60" s="1174"/>
      <c r="H60" s="1174"/>
      <c r="I60" s="1174"/>
      <c r="J60" s="1175"/>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3RAb6DP28xp7YTE4erfV0n+B63TT2/QbE5cIY8s9Hn9qR5i5gq+r6n9mLjnI2MaFl+acRQ9FGgmTOZP/NgUqVw==" saltValue="OoTe+dw6Wo2+qjraSxA0NA=="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2"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tabColor rgb="FFFFCCFF"/>
    <pageSetUpPr fitToPage="1"/>
  </sheetPr>
  <dimension ref="B1:M55"/>
  <sheetViews>
    <sheetView showGridLines="0" topLeftCell="A10" zoomScaleSheetLayoutView="100" workbookViewId="0">
      <selection activeCell="E41" sqref="E41:H41"/>
    </sheetView>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526</v>
      </c>
      <c r="J40" s="103" t="s">
        <v>527</v>
      </c>
      <c r="K40" s="103" t="s">
        <v>528</v>
      </c>
      <c r="L40" s="103" t="s">
        <v>529</v>
      </c>
      <c r="M40" s="104" t="s">
        <v>530</v>
      </c>
    </row>
    <row r="41" spans="2:13" ht="27.75" customHeight="1" x14ac:dyDescent="0.15">
      <c r="B41" s="1196" t="s">
        <v>30</v>
      </c>
      <c r="C41" s="1197"/>
      <c r="D41" s="105"/>
      <c r="E41" s="1198" t="s">
        <v>31</v>
      </c>
      <c r="F41" s="1198"/>
      <c r="G41" s="1198"/>
      <c r="H41" s="1199"/>
      <c r="I41" s="343">
        <v>17622</v>
      </c>
      <c r="J41" s="344">
        <v>17746</v>
      </c>
      <c r="K41" s="344">
        <v>17356</v>
      </c>
      <c r="L41" s="344">
        <v>16203</v>
      </c>
      <c r="M41" s="345">
        <v>14833</v>
      </c>
    </row>
    <row r="42" spans="2:13" ht="27.75" customHeight="1" x14ac:dyDescent="0.15">
      <c r="B42" s="1186"/>
      <c r="C42" s="1187"/>
      <c r="D42" s="106"/>
      <c r="E42" s="1190" t="s">
        <v>32</v>
      </c>
      <c r="F42" s="1190"/>
      <c r="G42" s="1190"/>
      <c r="H42" s="1191"/>
      <c r="I42" s="346">
        <v>2971</v>
      </c>
      <c r="J42" s="347">
        <v>2537</v>
      </c>
      <c r="K42" s="347">
        <v>2122</v>
      </c>
      <c r="L42" s="347">
        <v>1706</v>
      </c>
      <c r="M42" s="348">
        <v>1101</v>
      </c>
    </row>
    <row r="43" spans="2:13" ht="27.75" customHeight="1" x14ac:dyDescent="0.15">
      <c r="B43" s="1186"/>
      <c r="C43" s="1187"/>
      <c r="D43" s="106"/>
      <c r="E43" s="1190" t="s">
        <v>33</v>
      </c>
      <c r="F43" s="1190"/>
      <c r="G43" s="1190"/>
      <c r="H43" s="1191"/>
      <c r="I43" s="346">
        <v>6213</v>
      </c>
      <c r="J43" s="347">
        <v>6037</v>
      </c>
      <c r="K43" s="347">
        <v>5756</v>
      </c>
      <c r="L43" s="347">
        <v>5080</v>
      </c>
      <c r="M43" s="348">
        <v>4428</v>
      </c>
    </row>
    <row r="44" spans="2:13" ht="27.75" customHeight="1" x14ac:dyDescent="0.15">
      <c r="B44" s="1186"/>
      <c r="C44" s="1187"/>
      <c r="D44" s="106"/>
      <c r="E44" s="1190" t="s">
        <v>34</v>
      </c>
      <c r="F44" s="1190"/>
      <c r="G44" s="1190"/>
      <c r="H44" s="1191"/>
      <c r="I44" s="346">
        <v>1454</v>
      </c>
      <c r="J44" s="347">
        <v>1254</v>
      </c>
      <c r="K44" s="347">
        <v>1117</v>
      </c>
      <c r="L44" s="347">
        <v>1526</v>
      </c>
      <c r="M44" s="348">
        <v>1681</v>
      </c>
    </row>
    <row r="45" spans="2:13" ht="27.75" customHeight="1" x14ac:dyDescent="0.15">
      <c r="B45" s="1186"/>
      <c r="C45" s="1187"/>
      <c r="D45" s="106"/>
      <c r="E45" s="1190" t="s">
        <v>35</v>
      </c>
      <c r="F45" s="1190"/>
      <c r="G45" s="1190"/>
      <c r="H45" s="1191"/>
      <c r="I45" s="346">
        <v>2121</v>
      </c>
      <c r="J45" s="347">
        <v>2242</v>
      </c>
      <c r="K45" s="347">
        <v>2185</v>
      </c>
      <c r="L45" s="347">
        <v>2262</v>
      </c>
      <c r="M45" s="348">
        <v>2437</v>
      </c>
    </row>
    <row r="46" spans="2:13" ht="27.75" customHeight="1" x14ac:dyDescent="0.15">
      <c r="B46" s="1186"/>
      <c r="C46" s="1187"/>
      <c r="D46" s="107"/>
      <c r="E46" s="1190" t="s">
        <v>36</v>
      </c>
      <c r="F46" s="1190"/>
      <c r="G46" s="1190"/>
      <c r="H46" s="1191"/>
      <c r="I46" s="346" t="s">
        <v>488</v>
      </c>
      <c r="J46" s="347" t="s">
        <v>488</v>
      </c>
      <c r="K46" s="347" t="s">
        <v>488</v>
      </c>
      <c r="L46" s="347" t="s">
        <v>488</v>
      </c>
      <c r="M46" s="348" t="s">
        <v>488</v>
      </c>
    </row>
    <row r="47" spans="2:13" ht="27.75" customHeight="1" x14ac:dyDescent="0.15">
      <c r="B47" s="1186"/>
      <c r="C47" s="1187"/>
      <c r="D47" s="108"/>
      <c r="E47" s="1200" t="s">
        <v>37</v>
      </c>
      <c r="F47" s="1201"/>
      <c r="G47" s="1201"/>
      <c r="H47" s="1202"/>
      <c r="I47" s="346" t="s">
        <v>488</v>
      </c>
      <c r="J47" s="347" t="s">
        <v>488</v>
      </c>
      <c r="K47" s="347" t="s">
        <v>488</v>
      </c>
      <c r="L47" s="347" t="s">
        <v>488</v>
      </c>
      <c r="M47" s="348" t="s">
        <v>488</v>
      </c>
    </row>
    <row r="48" spans="2:13" ht="27.75" customHeight="1" x14ac:dyDescent="0.15">
      <c r="B48" s="1186"/>
      <c r="C48" s="1187"/>
      <c r="D48" s="106"/>
      <c r="E48" s="1190" t="s">
        <v>38</v>
      </c>
      <c r="F48" s="1190"/>
      <c r="G48" s="1190"/>
      <c r="H48" s="1191"/>
      <c r="I48" s="346" t="s">
        <v>488</v>
      </c>
      <c r="J48" s="347" t="s">
        <v>488</v>
      </c>
      <c r="K48" s="347" t="s">
        <v>488</v>
      </c>
      <c r="L48" s="347" t="s">
        <v>488</v>
      </c>
      <c r="M48" s="348" t="s">
        <v>488</v>
      </c>
    </row>
    <row r="49" spans="2:13" ht="27.75" customHeight="1" x14ac:dyDescent="0.15">
      <c r="B49" s="1188"/>
      <c r="C49" s="1189"/>
      <c r="D49" s="106"/>
      <c r="E49" s="1190" t="s">
        <v>39</v>
      </c>
      <c r="F49" s="1190"/>
      <c r="G49" s="1190"/>
      <c r="H49" s="1191"/>
      <c r="I49" s="346">
        <v>187</v>
      </c>
      <c r="J49" s="347" t="s">
        <v>488</v>
      </c>
      <c r="K49" s="347" t="s">
        <v>488</v>
      </c>
      <c r="L49" s="347" t="s">
        <v>488</v>
      </c>
      <c r="M49" s="348">
        <v>36</v>
      </c>
    </row>
    <row r="50" spans="2:13" ht="27.75" customHeight="1" x14ac:dyDescent="0.15">
      <c r="B50" s="1184" t="s">
        <v>40</v>
      </c>
      <c r="C50" s="1185"/>
      <c r="D50" s="109"/>
      <c r="E50" s="1190" t="s">
        <v>41</v>
      </c>
      <c r="F50" s="1190"/>
      <c r="G50" s="1190"/>
      <c r="H50" s="1191"/>
      <c r="I50" s="346">
        <v>9752</v>
      </c>
      <c r="J50" s="347">
        <v>10070</v>
      </c>
      <c r="K50" s="347">
        <v>10509</v>
      </c>
      <c r="L50" s="347">
        <v>12118</v>
      </c>
      <c r="M50" s="348">
        <v>13159</v>
      </c>
    </row>
    <row r="51" spans="2:13" ht="27.75" customHeight="1" x14ac:dyDescent="0.15">
      <c r="B51" s="1186"/>
      <c r="C51" s="1187"/>
      <c r="D51" s="106"/>
      <c r="E51" s="1190" t="s">
        <v>42</v>
      </c>
      <c r="F51" s="1190"/>
      <c r="G51" s="1190"/>
      <c r="H51" s="1191"/>
      <c r="I51" s="346">
        <v>800</v>
      </c>
      <c r="J51" s="347">
        <v>737</v>
      </c>
      <c r="K51" s="347">
        <v>776</v>
      </c>
      <c r="L51" s="347">
        <v>707</v>
      </c>
      <c r="M51" s="348">
        <v>647</v>
      </c>
    </row>
    <row r="52" spans="2:13" ht="27.75" customHeight="1" x14ac:dyDescent="0.15">
      <c r="B52" s="1188"/>
      <c r="C52" s="1189"/>
      <c r="D52" s="106"/>
      <c r="E52" s="1190" t="s">
        <v>43</v>
      </c>
      <c r="F52" s="1190"/>
      <c r="G52" s="1190"/>
      <c r="H52" s="1191"/>
      <c r="I52" s="346">
        <v>16719</v>
      </c>
      <c r="J52" s="347">
        <v>16589</v>
      </c>
      <c r="K52" s="347">
        <v>15916</v>
      </c>
      <c r="L52" s="347">
        <v>15051</v>
      </c>
      <c r="M52" s="348">
        <v>13546</v>
      </c>
    </row>
    <row r="53" spans="2:13" ht="27.75" customHeight="1" thickBot="1" x14ac:dyDescent="0.2">
      <c r="B53" s="1192" t="s">
        <v>19</v>
      </c>
      <c r="C53" s="1193"/>
      <c r="D53" s="110"/>
      <c r="E53" s="1194" t="s">
        <v>44</v>
      </c>
      <c r="F53" s="1194"/>
      <c r="G53" s="1194"/>
      <c r="H53" s="1195"/>
      <c r="I53" s="349">
        <v>3297</v>
      </c>
      <c r="J53" s="350">
        <v>2421</v>
      </c>
      <c r="K53" s="350">
        <v>1335</v>
      </c>
      <c r="L53" s="350">
        <v>-1099</v>
      </c>
      <c r="M53" s="351">
        <v>-2837</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71ZR5yCV7NrfhA+mC7haQrk/nWsxFG8oG7TIOR+z5siUchU3MTCXi1HCv2CgowOhYW94kqvvugJxtFB72dpdtw==" saltValue="P9PxZSgx5lDP9y8ukdHv3A=="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B1:W64"/>
  <sheetViews>
    <sheetView showGridLines="0" zoomScale="70" zoomScaleNormal="70" zoomScaleSheetLayoutView="100" workbookViewId="0">
      <selection activeCell="C61" sqref="C61:E61"/>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528</v>
      </c>
      <c r="G54" s="119" t="s">
        <v>529</v>
      </c>
      <c r="H54" s="120" t="s">
        <v>530</v>
      </c>
    </row>
    <row r="55" spans="2:8" ht="52.5" customHeight="1" x14ac:dyDescent="0.15">
      <c r="B55" s="121"/>
      <c r="C55" s="1211" t="s">
        <v>46</v>
      </c>
      <c r="D55" s="1211"/>
      <c r="E55" s="1212"/>
      <c r="F55" s="352">
        <v>4232</v>
      </c>
      <c r="G55" s="352">
        <v>5172</v>
      </c>
      <c r="H55" s="353">
        <v>5407</v>
      </c>
    </row>
    <row r="56" spans="2:8" ht="52.5" customHeight="1" x14ac:dyDescent="0.15">
      <c r="B56" s="122"/>
      <c r="C56" s="1213" t="s">
        <v>47</v>
      </c>
      <c r="D56" s="1213"/>
      <c r="E56" s="1214"/>
      <c r="F56" s="354">
        <v>763</v>
      </c>
      <c r="G56" s="354">
        <v>806</v>
      </c>
      <c r="H56" s="355">
        <v>863</v>
      </c>
    </row>
    <row r="57" spans="2:8" ht="53.25" customHeight="1" x14ac:dyDescent="0.15">
      <c r="B57" s="122"/>
      <c r="C57" s="1215" t="s">
        <v>48</v>
      </c>
      <c r="D57" s="1215"/>
      <c r="E57" s="1216"/>
      <c r="F57" s="356">
        <v>4419</v>
      </c>
      <c r="G57" s="356">
        <v>5127</v>
      </c>
      <c r="H57" s="357">
        <v>5816</v>
      </c>
    </row>
    <row r="58" spans="2:8" ht="45.75" customHeight="1" x14ac:dyDescent="0.15">
      <c r="B58" s="123"/>
      <c r="C58" s="1203" t="s">
        <v>548</v>
      </c>
      <c r="D58" s="1204"/>
      <c r="E58" s="1205"/>
      <c r="F58" s="358">
        <v>1084</v>
      </c>
      <c r="G58" s="358">
        <v>1348</v>
      </c>
      <c r="H58" s="359">
        <v>1534</v>
      </c>
    </row>
    <row r="59" spans="2:8" ht="45.75" customHeight="1" x14ac:dyDescent="0.15">
      <c r="B59" s="123"/>
      <c r="C59" s="1203" t="s">
        <v>549</v>
      </c>
      <c r="D59" s="1204"/>
      <c r="E59" s="1205"/>
      <c r="F59" s="358">
        <v>783</v>
      </c>
      <c r="G59" s="358">
        <v>877</v>
      </c>
      <c r="H59" s="359">
        <v>971</v>
      </c>
    </row>
    <row r="60" spans="2:8" ht="45.75" customHeight="1" x14ac:dyDescent="0.15">
      <c r="B60" s="123"/>
      <c r="C60" s="1203" t="s">
        <v>550</v>
      </c>
      <c r="D60" s="1204"/>
      <c r="E60" s="1205"/>
      <c r="F60" s="358">
        <v>729</v>
      </c>
      <c r="G60" s="358">
        <v>792</v>
      </c>
      <c r="H60" s="359">
        <v>858</v>
      </c>
    </row>
    <row r="61" spans="2:8" ht="45.75" customHeight="1" x14ac:dyDescent="0.15">
      <c r="B61" s="123"/>
      <c r="C61" s="1203" t="s">
        <v>552</v>
      </c>
      <c r="D61" s="1204"/>
      <c r="E61" s="1205"/>
      <c r="F61" s="358">
        <v>649</v>
      </c>
      <c r="G61" s="358">
        <v>765</v>
      </c>
      <c r="H61" s="359">
        <v>1102</v>
      </c>
    </row>
    <row r="62" spans="2:8" ht="45.75" customHeight="1" thickBot="1" x14ac:dyDescent="0.2">
      <c r="B62" s="124"/>
      <c r="C62" s="1206" t="s">
        <v>551</v>
      </c>
      <c r="D62" s="1207"/>
      <c r="E62" s="1208"/>
      <c r="F62" s="360">
        <v>324</v>
      </c>
      <c r="G62" s="360">
        <v>490</v>
      </c>
      <c r="H62" s="361">
        <v>500</v>
      </c>
    </row>
    <row r="63" spans="2:8" ht="52.5" customHeight="1" thickBot="1" x14ac:dyDescent="0.2">
      <c r="B63" s="125"/>
      <c r="C63" s="1209" t="s">
        <v>49</v>
      </c>
      <c r="D63" s="1209"/>
      <c r="E63" s="1210"/>
      <c r="F63" s="362">
        <v>9413</v>
      </c>
      <c r="G63" s="362">
        <v>11105</v>
      </c>
      <c r="H63" s="363">
        <v>12087</v>
      </c>
    </row>
    <row r="64" spans="2:8" x14ac:dyDescent="0.15"/>
  </sheetData>
  <sheetProtection algorithmName="SHA-512" hashValue="oRVKWWCeKMSZcV42ihBn2gA23p+5CxrynH3PBlbmcXmTmjCMT869/Yf6H8/MHLeLX4RbiDxxP1+DI+w6YxZDcg==" saltValue="/mVwZrk61NBUKmcKSYb5p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525</v>
      </c>
      <c r="G2" s="139"/>
      <c r="H2" s="140"/>
    </row>
    <row r="3" spans="1:8" x14ac:dyDescent="0.15">
      <c r="A3" s="136" t="s">
        <v>518</v>
      </c>
      <c r="B3" s="141"/>
      <c r="C3" s="142"/>
      <c r="D3" s="143">
        <v>169125</v>
      </c>
      <c r="E3" s="144"/>
      <c r="F3" s="145">
        <v>128523</v>
      </c>
      <c r="G3" s="146"/>
      <c r="H3" s="147"/>
    </row>
    <row r="4" spans="1:8" x14ac:dyDescent="0.15">
      <c r="A4" s="148"/>
      <c r="B4" s="149"/>
      <c r="C4" s="150"/>
      <c r="D4" s="151">
        <v>30115</v>
      </c>
      <c r="E4" s="152"/>
      <c r="F4" s="153">
        <v>56792</v>
      </c>
      <c r="G4" s="154"/>
      <c r="H4" s="155"/>
    </row>
    <row r="5" spans="1:8" x14ac:dyDescent="0.15">
      <c r="A5" s="136" t="s">
        <v>520</v>
      </c>
      <c r="B5" s="141"/>
      <c r="C5" s="142"/>
      <c r="D5" s="143">
        <v>74813</v>
      </c>
      <c r="E5" s="144"/>
      <c r="F5" s="145">
        <v>96469</v>
      </c>
      <c r="G5" s="146"/>
      <c r="H5" s="147"/>
    </row>
    <row r="6" spans="1:8" x14ac:dyDescent="0.15">
      <c r="A6" s="148"/>
      <c r="B6" s="149"/>
      <c r="C6" s="150"/>
      <c r="D6" s="151">
        <v>23767</v>
      </c>
      <c r="E6" s="152"/>
      <c r="F6" s="153">
        <v>49775</v>
      </c>
      <c r="G6" s="154"/>
      <c r="H6" s="155"/>
    </row>
    <row r="7" spans="1:8" x14ac:dyDescent="0.15">
      <c r="A7" s="136" t="s">
        <v>521</v>
      </c>
      <c r="B7" s="141"/>
      <c r="C7" s="142"/>
      <c r="D7" s="143">
        <v>148414</v>
      </c>
      <c r="E7" s="144"/>
      <c r="F7" s="145">
        <v>85743</v>
      </c>
      <c r="G7" s="146"/>
      <c r="H7" s="147"/>
    </row>
    <row r="8" spans="1:8" x14ac:dyDescent="0.15">
      <c r="A8" s="148"/>
      <c r="B8" s="149"/>
      <c r="C8" s="150"/>
      <c r="D8" s="151">
        <v>20496</v>
      </c>
      <c r="E8" s="152"/>
      <c r="F8" s="153">
        <v>45231</v>
      </c>
      <c r="G8" s="154"/>
      <c r="H8" s="155"/>
    </row>
    <row r="9" spans="1:8" x14ac:dyDescent="0.15">
      <c r="A9" s="136" t="s">
        <v>522</v>
      </c>
      <c r="B9" s="141"/>
      <c r="C9" s="142"/>
      <c r="D9" s="143">
        <v>159252</v>
      </c>
      <c r="E9" s="144"/>
      <c r="F9" s="145">
        <v>92509</v>
      </c>
      <c r="G9" s="146"/>
      <c r="H9" s="147"/>
    </row>
    <row r="10" spans="1:8" x14ac:dyDescent="0.15">
      <c r="A10" s="148"/>
      <c r="B10" s="149"/>
      <c r="C10" s="150"/>
      <c r="D10" s="151">
        <v>25410</v>
      </c>
      <c r="E10" s="152"/>
      <c r="F10" s="153">
        <v>52274</v>
      </c>
      <c r="G10" s="154"/>
      <c r="H10" s="155"/>
    </row>
    <row r="11" spans="1:8" x14ac:dyDescent="0.15">
      <c r="A11" s="136" t="s">
        <v>523</v>
      </c>
      <c r="B11" s="141"/>
      <c r="C11" s="142"/>
      <c r="D11" s="143">
        <v>74567</v>
      </c>
      <c r="E11" s="144"/>
      <c r="F11" s="145">
        <v>98544</v>
      </c>
      <c r="G11" s="146"/>
      <c r="H11" s="147"/>
    </row>
    <row r="12" spans="1:8" x14ac:dyDescent="0.15">
      <c r="A12" s="148"/>
      <c r="B12" s="149"/>
      <c r="C12" s="156"/>
      <c r="D12" s="151">
        <v>36728</v>
      </c>
      <c r="E12" s="152"/>
      <c r="F12" s="153">
        <v>55816</v>
      </c>
      <c r="G12" s="154"/>
      <c r="H12" s="155"/>
    </row>
    <row r="13" spans="1:8" x14ac:dyDescent="0.15">
      <c r="A13" s="136"/>
      <c r="B13" s="141"/>
      <c r="C13" s="157"/>
      <c r="D13" s="158">
        <v>125234</v>
      </c>
      <c r="E13" s="159"/>
      <c r="F13" s="160">
        <v>100358</v>
      </c>
      <c r="G13" s="161"/>
      <c r="H13" s="147"/>
    </row>
    <row r="14" spans="1:8" x14ac:dyDescent="0.15">
      <c r="A14" s="148"/>
      <c r="B14" s="149"/>
      <c r="C14" s="150"/>
      <c r="D14" s="151">
        <v>27303</v>
      </c>
      <c r="E14" s="152"/>
      <c r="F14" s="153">
        <v>51978</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6.88</v>
      </c>
      <c r="C19" s="162">
        <f>ROUND(VALUE(SUBSTITUTE(実質収支比率等に係る経年分析!G$48,"▲","-")),2)</f>
        <v>5.55</v>
      </c>
      <c r="D19" s="162">
        <f>ROUND(VALUE(SUBSTITUTE(実質収支比率等に係る経年分析!H$48,"▲","-")),2)</f>
        <v>5.74</v>
      </c>
      <c r="E19" s="162">
        <f>ROUND(VALUE(SUBSTITUTE(実質収支比率等に係る経年分析!I$48,"▲","-")),2)</f>
        <v>9.9499999999999993</v>
      </c>
      <c r="F19" s="162">
        <f>ROUND(VALUE(SUBSTITUTE(実質収支比率等に係る経年分析!J$48,"▲","-")),2)</f>
        <v>5.57</v>
      </c>
    </row>
    <row r="20" spans="1:11" x14ac:dyDescent="0.15">
      <c r="A20" s="162" t="s">
        <v>53</v>
      </c>
      <c r="B20" s="162">
        <f>ROUND(VALUE(SUBSTITUTE(実質収支比率等に係る経年分析!F$47,"▲","-")),2)</f>
        <v>50.68</v>
      </c>
      <c r="C20" s="162">
        <f>ROUND(VALUE(SUBSTITUTE(実質収支比率等に係る経年分析!G$47,"▲","-")),2)</f>
        <v>44</v>
      </c>
      <c r="D20" s="162">
        <f>ROUND(VALUE(SUBSTITUTE(実質収支比率等に係る経年分析!H$47,"▲","-")),2)</f>
        <v>41.5</v>
      </c>
      <c r="E20" s="162">
        <f>ROUND(VALUE(SUBSTITUTE(実質収支比率等に係る経年分析!I$47,"▲","-")),2)</f>
        <v>50.67</v>
      </c>
      <c r="F20" s="162">
        <f>ROUND(VALUE(SUBSTITUTE(実質収支比率等に係る経年分析!J$47,"▲","-")),2)</f>
        <v>52.03</v>
      </c>
    </row>
    <row r="21" spans="1:11" x14ac:dyDescent="0.15">
      <c r="A21" s="162" t="s">
        <v>54</v>
      </c>
      <c r="B21" s="162">
        <f>IF(ISNUMBER(VALUE(SUBSTITUTE(実質収支比率等に係る経年分析!F$49,"▲","-"))),ROUND(VALUE(SUBSTITUTE(実質収支比率等に係る経年分析!F$49,"▲","-")),2),NA())</f>
        <v>13.63</v>
      </c>
      <c r="C21" s="162">
        <f>IF(ISNUMBER(VALUE(SUBSTITUTE(実質収支比率等に係る経年分析!G$49,"▲","-"))),ROUND(VALUE(SUBSTITUTE(実質収支比率等に係る経年分析!G$49,"▲","-")),2),NA())</f>
        <v>-9.41</v>
      </c>
      <c r="D21" s="162">
        <f>IF(ISNUMBER(VALUE(SUBSTITUTE(実質収支比率等に係る経年分析!H$49,"▲","-"))),ROUND(VALUE(SUBSTITUTE(実質収支比率等に係る経年分析!H$49,"▲","-")),2),NA())</f>
        <v>-5.34</v>
      </c>
      <c r="E21" s="162">
        <f>IF(ISNUMBER(VALUE(SUBSTITUTE(実質収支比率等に係る経年分析!I$49,"▲","-"))),ROUND(VALUE(SUBSTITUTE(実質収支比率等に係る経年分析!I$49,"▲","-")),2),NA())</f>
        <v>10.59</v>
      </c>
      <c r="F21" s="162">
        <f>IF(ISNUMBER(VALUE(SUBSTITUTE(実質収支比率等に係る経年分析!J$49,"▲","-"))),ROUND(VALUE(SUBSTITUTE(実質収支比率等に係る経年分析!J$49,"▲","-")),2),NA())</f>
        <v>-6.26</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0.51</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1.02</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1.23</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1.62</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15">
      <c r="A30" s="163" t="str">
        <f>IF(連結実質赤字比率に係る赤字・黒字の構成分析!C$40="",NA(),連結実質赤字比率に係る赤字・黒字の構成分析!C$40)</f>
        <v>後期高齢者医療特別会計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0.04</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0.03</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0.01</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0.04</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0.05</v>
      </c>
    </row>
    <row r="31" spans="1:11" x14ac:dyDescent="0.15">
      <c r="A31" s="163" t="str">
        <f>IF(連結実質赤字比率に係る赤字・黒字の構成分析!C$39="",NA(),連結実質赤字比率に係る赤字・黒字の構成分析!C$39)</f>
        <v>農業集落排水事業会計</v>
      </c>
      <c r="B31" s="163" t="e">
        <f>IF(ROUND(VALUE(SUBSTITUTE(連結実質赤字比率に係る赤字・黒字の構成分析!F$39,"▲", "-")), 2) &lt; 0, ABS(ROUND(VALUE(SUBSTITUTE(連結実質赤字比率に係る赤字・黒字の構成分析!F$39,"▲", "-")), 2)), NA())</f>
        <v>#VALUE!</v>
      </c>
      <c r="C31" s="163" t="e">
        <f>IF(ROUND(VALUE(SUBSTITUTE(連結実質赤字比率に係る赤字・黒字の構成分析!F$39,"▲", "-")), 2) &gt;= 0, ABS(ROUND(VALUE(SUBSTITUTE(連結実質赤字比率に係る赤字・黒字の構成分析!F$39,"▲", "-")), 2)), NA())</f>
        <v>#VALUE!</v>
      </c>
      <c r="D31" s="163" t="e">
        <f>IF(ROUND(VALUE(SUBSTITUTE(連結実質赤字比率に係る赤字・黒字の構成分析!G$39,"▲", "-")), 2) &lt; 0, ABS(ROUND(VALUE(SUBSTITUTE(連結実質赤字比率に係る赤字・黒字の構成分析!G$39,"▲", "-")), 2)), NA())</f>
        <v>#VALUE!</v>
      </c>
      <c r="E31" s="163" t="e">
        <f>IF(ROUND(VALUE(SUBSTITUTE(連結実質赤字比率に係る赤字・黒字の構成分析!G$39,"▲", "-")), 2) &gt;= 0, ABS(ROUND(VALUE(SUBSTITUTE(連結実質赤字比率に係る赤字・黒字の構成分析!G$39,"▲", "-")), 2)), NA())</f>
        <v>#VALUE!</v>
      </c>
      <c r="F31" s="163" t="e">
        <f>IF(ROUND(VALUE(SUBSTITUTE(連結実質赤字比率に係る赤字・黒字の構成分析!H$39,"▲", "-")), 2) &lt; 0, ABS(ROUND(VALUE(SUBSTITUTE(連結実質赤字比率に係る赤字・黒字の構成分析!H$39,"▲", "-")), 2)), NA())</f>
        <v>#VALUE!</v>
      </c>
      <c r="G31" s="163" t="e">
        <f>IF(ROUND(VALUE(SUBSTITUTE(連結実質赤字比率に係る赤字・黒字の構成分析!H$39,"▲", "-")), 2) &gt;= 0, ABS(ROUND(VALUE(SUBSTITUTE(連結実質赤字比率に係る赤字・黒字の構成分析!H$39,"▲", "-")), 2)), NA())</f>
        <v>#VALUE!</v>
      </c>
      <c r="H31" s="163" t="e">
        <f>IF(ROUND(VALUE(SUBSTITUTE(連結実質赤字比率に係る赤字・黒字の構成分析!I$39,"▲", "-")), 2) &lt; 0, ABS(ROUND(VALUE(SUBSTITUTE(連結実質赤字比率に係る赤字・黒字の構成分析!I$39,"▲", "-")), 2)), NA())</f>
        <v>#VALUE!</v>
      </c>
      <c r="I31" s="163" t="e">
        <f>IF(ROUND(VALUE(SUBSTITUTE(連結実質赤字比率に係る赤字・黒字の構成分析!I$39,"▲", "-")), 2) &gt;= 0, ABS(ROUND(VALUE(SUBSTITUTE(連結実質赤字比率に係る赤字・黒字の構成分析!I$39,"▲", "-")), 2)), NA())</f>
        <v>#VALUE!</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0.09</v>
      </c>
    </row>
    <row r="32" spans="1:11" x14ac:dyDescent="0.15">
      <c r="A32" s="163" t="str">
        <f>IF(連結実質赤字比率に係る赤字・黒字の構成分析!C$38="",NA(),連結実質赤字比率に係る赤字・黒字の構成分析!C$38)</f>
        <v>国民健康保険特別会計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0.86</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0.81</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0.48</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0.3</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0.53</v>
      </c>
    </row>
    <row r="33" spans="1:16" x14ac:dyDescent="0.15">
      <c r="A33" s="163" t="str">
        <f>IF(連結実質赤字比率に係る赤字・黒字の構成分析!C$37="",NA(),連結実質赤字比率に係る赤字・黒字の構成分析!C$37)</f>
        <v>光陽地区造成事業特別会計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0.08</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0.27</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0.21</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1.23</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1.76</v>
      </c>
    </row>
    <row r="34" spans="1:16" x14ac:dyDescent="0.15">
      <c r="A34" s="163" t="str">
        <f>IF(連結実質赤字比率に係る赤字・黒字の構成分析!C$36="",NA(),連結実質赤字比率に係る赤字・黒字の構成分析!C$36)</f>
        <v>公共下水道事業会計</v>
      </c>
      <c r="B34" s="163" t="e">
        <f>IF(ROUND(VALUE(SUBSTITUTE(連結実質赤字比率に係る赤字・黒字の構成分析!F$36,"▲", "-")), 2) &lt; 0, ABS(ROUND(VALUE(SUBSTITUTE(連結実質赤字比率に係る赤字・黒字の構成分析!F$36,"▲", "-")), 2)), NA())</f>
        <v>#VALUE!</v>
      </c>
      <c r="C34" s="163" t="e">
        <f>IF(ROUND(VALUE(SUBSTITUTE(連結実質赤字比率に係る赤字・黒字の構成分析!F$36,"▲", "-")), 2) &gt;= 0, ABS(ROUND(VALUE(SUBSTITUTE(連結実質赤字比率に係る赤字・黒字の構成分析!F$36,"▲", "-")), 2)), NA())</f>
        <v>#VALUE!</v>
      </c>
      <c r="D34" s="163" t="e">
        <f>IF(ROUND(VALUE(SUBSTITUTE(連結実質赤字比率に係る赤字・黒字の構成分析!G$36,"▲", "-")), 2) &lt; 0, ABS(ROUND(VALUE(SUBSTITUTE(連結実質赤字比率に係る赤字・黒字の構成分析!G$36,"▲", "-")), 2)), NA())</f>
        <v>#VALUE!</v>
      </c>
      <c r="E34" s="163" t="e">
        <f>IF(ROUND(VALUE(SUBSTITUTE(連結実質赤字比率に係る赤字・黒字の構成分析!G$36,"▲", "-")), 2) &gt;= 0, ABS(ROUND(VALUE(SUBSTITUTE(連結実質赤字比率に係る赤字・黒字の構成分析!G$36,"▲", "-")), 2)), NA())</f>
        <v>#VALUE!</v>
      </c>
      <c r="F34" s="163" t="e">
        <f>IF(ROUND(VALUE(SUBSTITUTE(連結実質赤字比率に係る赤字・黒字の構成分析!H$36,"▲", "-")), 2) &lt; 0, ABS(ROUND(VALUE(SUBSTITUTE(連結実質赤字比率に係る赤字・黒字の構成分析!H$36,"▲", "-")), 2)), NA())</f>
        <v>#VALUE!</v>
      </c>
      <c r="G34" s="163" t="e">
        <f>IF(ROUND(VALUE(SUBSTITUTE(連結実質赤字比率に係る赤字・黒字の構成分析!H$36,"▲", "-")), 2) &gt;= 0, ABS(ROUND(VALUE(SUBSTITUTE(連結実質赤字比率に係る赤字・黒字の構成分析!H$36,"▲", "-")), 2)), NA())</f>
        <v>#VALUE!</v>
      </c>
      <c r="H34" s="163" t="e">
        <f>IF(ROUND(VALUE(SUBSTITUTE(連結実質赤字比率に係る赤字・黒字の構成分析!I$36,"▲", "-")), 2) &lt; 0, ABS(ROUND(VALUE(SUBSTITUTE(連結実質赤字比率に係る赤字・黒字の構成分析!I$36,"▲", "-")), 2)), NA())</f>
        <v>#VALUE!</v>
      </c>
      <c r="I34" s="163" t="e">
        <f>IF(ROUND(VALUE(SUBSTITUTE(連結実質赤字比率に係る赤字・黒字の構成分析!I$36,"▲", "-")), 2) &gt;= 0, ABS(ROUND(VALUE(SUBSTITUTE(連結実質赤字比率に係る赤字・黒字の構成分析!I$36,"▲", "-")), 2)), NA())</f>
        <v>#VALUE!</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2.2400000000000002</v>
      </c>
    </row>
    <row r="35" spans="1:16" x14ac:dyDescent="0.15">
      <c r="A35" s="163" t="str">
        <f>IF(連結実質赤字比率に係る赤字・黒字の構成分析!C$35="",NA(),連結実質赤字比率に係る赤字・黒字の構成分析!C$35)</f>
        <v>介護保険特別会計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2.37</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2.42</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1.79</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2.38</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3.09</v>
      </c>
    </row>
    <row r="36" spans="1:16" x14ac:dyDescent="0.15">
      <c r="A36" s="163" t="str">
        <f>IF(連結実質赤字比率に係る赤字・黒字の構成分析!C$34="",NA(),連結実質赤字比率に係る赤字・黒字の構成分析!C$34)</f>
        <v>一般会計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6.79</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5.27</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5.52</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8.7100000000000009</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3.8</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1550</v>
      </c>
      <c r="E42" s="164"/>
      <c r="F42" s="164"/>
      <c r="G42" s="164">
        <f>'実質公債費比率（分子）の構造'!L$52</f>
        <v>1519</v>
      </c>
      <c r="H42" s="164"/>
      <c r="I42" s="164"/>
      <c r="J42" s="164">
        <f>'実質公債費比率（分子）の構造'!M$52</f>
        <v>1807</v>
      </c>
      <c r="K42" s="164"/>
      <c r="L42" s="164"/>
      <c r="M42" s="164">
        <f>'実質公債費比率（分子）の構造'!N$52</f>
        <v>1863</v>
      </c>
      <c r="N42" s="164"/>
      <c r="O42" s="164"/>
      <c r="P42" s="164">
        <f>'実質公債費比率（分子）の構造'!O$52</f>
        <v>1850</v>
      </c>
    </row>
    <row r="43" spans="1:16" x14ac:dyDescent="0.15">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15">
      <c r="A44" s="164" t="s">
        <v>62</v>
      </c>
      <c r="B44" s="164">
        <f>'実質公債費比率（分子）の構造'!K$50</f>
        <v>245</v>
      </c>
      <c r="C44" s="164"/>
      <c r="D44" s="164"/>
      <c r="E44" s="164">
        <f>'実質公債費比率（分子）の構造'!L$50</f>
        <v>245</v>
      </c>
      <c r="F44" s="164"/>
      <c r="G44" s="164"/>
      <c r="H44" s="164">
        <f>'実質公債費比率（分子）の構造'!M$50</f>
        <v>226</v>
      </c>
      <c r="I44" s="164"/>
      <c r="J44" s="164"/>
      <c r="K44" s="164">
        <f>'実質公債費比率（分子）の構造'!N$50</f>
        <v>226</v>
      </c>
      <c r="L44" s="164"/>
      <c r="M44" s="164"/>
      <c r="N44" s="164">
        <f>'実質公債費比率（分子）の構造'!O$50</f>
        <v>226</v>
      </c>
      <c r="O44" s="164"/>
      <c r="P44" s="164"/>
    </row>
    <row r="45" spans="1:16" x14ac:dyDescent="0.15">
      <c r="A45" s="164" t="s">
        <v>63</v>
      </c>
      <c r="B45" s="164">
        <f>'実質公債費比率（分子）の構造'!K$49</f>
        <v>289</v>
      </c>
      <c r="C45" s="164"/>
      <c r="D45" s="164"/>
      <c r="E45" s="164">
        <f>'実質公債費比率（分子）の構造'!L$49</f>
        <v>254</v>
      </c>
      <c r="F45" s="164"/>
      <c r="G45" s="164"/>
      <c r="H45" s="164">
        <f>'実質公債費比率（分子）の構造'!M$49</f>
        <v>211</v>
      </c>
      <c r="I45" s="164"/>
      <c r="J45" s="164"/>
      <c r="K45" s="164">
        <f>'実質公債費比率（分子）の構造'!N$49</f>
        <v>160</v>
      </c>
      <c r="L45" s="164"/>
      <c r="M45" s="164"/>
      <c r="N45" s="164">
        <f>'実質公債費比率（分子）の構造'!O$49</f>
        <v>132</v>
      </c>
      <c r="O45" s="164"/>
      <c r="P45" s="164"/>
    </row>
    <row r="46" spans="1:16" x14ac:dyDescent="0.15">
      <c r="A46" s="164" t="s">
        <v>64</v>
      </c>
      <c r="B46" s="164">
        <f>'実質公債費比率（分子）の構造'!K$48</f>
        <v>664</v>
      </c>
      <c r="C46" s="164"/>
      <c r="D46" s="164"/>
      <c r="E46" s="164">
        <f>'実質公債費比率（分子）の構造'!L$48</f>
        <v>565</v>
      </c>
      <c r="F46" s="164"/>
      <c r="G46" s="164"/>
      <c r="H46" s="164">
        <f>'実質公債費比率（分子）の構造'!M$48</f>
        <v>476</v>
      </c>
      <c r="I46" s="164"/>
      <c r="J46" s="164"/>
      <c r="K46" s="164">
        <f>'実質公債費比率（分子）の構造'!N$48</f>
        <v>439</v>
      </c>
      <c r="L46" s="164"/>
      <c r="M46" s="164"/>
      <c r="N46" s="164">
        <f>'実質公債費比率（分子）の構造'!O$48</f>
        <v>471</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1388</v>
      </c>
      <c r="C49" s="164"/>
      <c r="D49" s="164"/>
      <c r="E49" s="164">
        <f>'実質公債費比率（分子）の構造'!L$45</f>
        <v>1421</v>
      </c>
      <c r="F49" s="164"/>
      <c r="G49" s="164"/>
      <c r="H49" s="164">
        <f>'実質公債費比率（分子）の構造'!M$45</f>
        <v>1835</v>
      </c>
      <c r="I49" s="164"/>
      <c r="J49" s="164"/>
      <c r="K49" s="164">
        <f>'実質公債費比率（分子）の構造'!N$45</f>
        <v>1973</v>
      </c>
      <c r="L49" s="164"/>
      <c r="M49" s="164"/>
      <c r="N49" s="164">
        <f>'実質公債費比率（分子）の構造'!O$45</f>
        <v>2020</v>
      </c>
      <c r="O49" s="164"/>
      <c r="P49" s="164"/>
    </row>
    <row r="50" spans="1:16" x14ac:dyDescent="0.15">
      <c r="A50" s="164" t="s">
        <v>67</v>
      </c>
      <c r="B50" s="164" t="e">
        <f>NA()</f>
        <v>#N/A</v>
      </c>
      <c r="C50" s="164">
        <f>IF(ISNUMBER('実質公債費比率（分子）の構造'!K$53),'実質公債費比率（分子）の構造'!K$53,NA())</f>
        <v>1036</v>
      </c>
      <c r="D50" s="164" t="e">
        <f>NA()</f>
        <v>#N/A</v>
      </c>
      <c r="E50" s="164" t="e">
        <f>NA()</f>
        <v>#N/A</v>
      </c>
      <c r="F50" s="164">
        <f>IF(ISNUMBER('実質公債費比率（分子）の構造'!L$53),'実質公債費比率（分子）の構造'!L$53,NA())</f>
        <v>966</v>
      </c>
      <c r="G50" s="164" t="e">
        <f>NA()</f>
        <v>#N/A</v>
      </c>
      <c r="H50" s="164" t="e">
        <f>NA()</f>
        <v>#N/A</v>
      </c>
      <c r="I50" s="164">
        <f>IF(ISNUMBER('実質公債費比率（分子）の構造'!M$53),'実質公債費比率（分子）の構造'!M$53,NA())</f>
        <v>941</v>
      </c>
      <c r="J50" s="164" t="e">
        <f>NA()</f>
        <v>#N/A</v>
      </c>
      <c r="K50" s="164" t="e">
        <f>NA()</f>
        <v>#N/A</v>
      </c>
      <c r="L50" s="164">
        <f>IF(ISNUMBER('実質公債費比率（分子）の構造'!N$53),'実質公債費比率（分子）の構造'!N$53,NA())</f>
        <v>935</v>
      </c>
      <c r="M50" s="164" t="e">
        <f>NA()</f>
        <v>#N/A</v>
      </c>
      <c r="N50" s="164" t="e">
        <f>NA()</f>
        <v>#N/A</v>
      </c>
      <c r="O50" s="164">
        <f>IF(ISNUMBER('実質公債費比率（分子）の構造'!O$53),'実質公債費比率（分子）の構造'!O$53,NA())</f>
        <v>999</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16719</v>
      </c>
      <c r="E56" s="163"/>
      <c r="F56" s="163"/>
      <c r="G56" s="163">
        <f>'将来負担比率（分子）の構造'!J$52</f>
        <v>16589</v>
      </c>
      <c r="H56" s="163"/>
      <c r="I56" s="163"/>
      <c r="J56" s="163">
        <f>'将来負担比率（分子）の構造'!K$52</f>
        <v>15916</v>
      </c>
      <c r="K56" s="163"/>
      <c r="L56" s="163"/>
      <c r="M56" s="163">
        <f>'将来負担比率（分子）の構造'!L$52</f>
        <v>15051</v>
      </c>
      <c r="N56" s="163"/>
      <c r="O56" s="163"/>
      <c r="P56" s="163">
        <f>'将来負担比率（分子）の構造'!M$52</f>
        <v>13546</v>
      </c>
    </row>
    <row r="57" spans="1:16" x14ac:dyDescent="0.15">
      <c r="A57" s="163" t="s">
        <v>42</v>
      </c>
      <c r="B57" s="163"/>
      <c r="C57" s="163"/>
      <c r="D57" s="163">
        <f>'将来負担比率（分子）の構造'!I$51</f>
        <v>800</v>
      </c>
      <c r="E57" s="163"/>
      <c r="F57" s="163"/>
      <c r="G57" s="163">
        <f>'将来負担比率（分子）の構造'!J$51</f>
        <v>737</v>
      </c>
      <c r="H57" s="163"/>
      <c r="I57" s="163"/>
      <c r="J57" s="163">
        <f>'将来負担比率（分子）の構造'!K$51</f>
        <v>776</v>
      </c>
      <c r="K57" s="163"/>
      <c r="L57" s="163"/>
      <c r="M57" s="163">
        <f>'将来負担比率（分子）の構造'!L$51</f>
        <v>707</v>
      </c>
      <c r="N57" s="163"/>
      <c r="O57" s="163"/>
      <c r="P57" s="163">
        <f>'将来負担比率（分子）の構造'!M$51</f>
        <v>647</v>
      </c>
    </row>
    <row r="58" spans="1:16" x14ac:dyDescent="0.15">
      <c r="A58" s="163" t="s">
        <v>41</v>
      </c>
      <c r="B58" s="163"/>
      <c r="C58" s="163"/>
      <c r="D58" s="163">
        <f>'将来負担比率（分子）の構造'!I$50</f>
        <v>9752</v>
      </c>
      <c r="E58" s="163"/>
      <c r="F58" s="163"/>
      <c r="G58" s="163">
        <f>'将来負担比率（分子）の構造'!J$50</f>
        <v>10070</v>
      </c>
      <c r="H58" s="163"/>
      <c r="I58" s="163"/>
      <c r="J58" s="163">
        <f>'将来負担比率（分子）の構造'!K$50</f>
        <v>10509</v>
      </c>
      <c r="K58" s="163"/>
      <c r="L58" s="163"/>
      <c r="M58" s="163">
        <f>'将来負担比率（分子）の構造'!L$50</f>
        <v>12118</v>
      </c>
      <c r="N58" s="163"/>
      <c r="O58" s="163"/>
      <c r="P58" s="163">
        <f>'将来負担比率（分子）の構造'!M$50</f>
        <v>13159</v>
      </c>
    </row>
    <row r="59" spans="1:16" x14ac:dyDescent="0.15">
      <c r="A59" s="163" t="s">
        <v>39</v>
      </c>
      <c r="B59" s="163">
        <f>'将来負担比率（分子）の構造'!I$49</f>
        <v>187</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f>'将来負担比率（分子）の構造'!M$49</f>
        <v>36</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15">
      <c r="A62" s="163" t="s">
        <v>35</v>
      </c>
      <c r="B62" s="163">
        <f>'将来負担比率（分子）の構造'!I$45</f>
        <v>2121</v>
      </c>
      <c r="C62" s="163"/>
      <c r="D62" s="163"/>
      <c r="E62" s="163">
        <f>'将来負担比率（分子）の構造'!J$45</f>
        <v>2242</v>
      </c>
      <c r="F62" s="163"/>
      <c r="G62" s="163"/>
      <c r="H62" s="163">
        <f>'将来負担比率（分子）の構造'!K$45</f>
        <v>2185</v>
      </c>
      <c r="I62" s="163"/>
      <c r="J62" s="163"/>
      <c r="K62" s="163">
        <f>'将来負担比率（分子）の構造'!L$45</f>
        <v>2262</v>
      </c>
      <c r="L62" s="163"/>
      <c r="M62" s="163"/>
      <c r="N62" s="163">
        <f>'将来負担比率（分子）の構造'!M$45</f>
        <v>2437</v>
      </c>
      <c r="O62" s="163"/>
      <c r="P62" s="163"/>
    </row>
    <row r="63" spans="1:16" x14ac:dyDescent="0.15">
      <c r="A63" s="163" t="s">
        <v>34</v>
      </c>
      <c r="B63" s="163">
        <f>'将来負担比率（分子）の構造'!I$44</f>
        <v>1454</v>
      </c>
      <c r="C63" s="163"/>
      <c r="D63" s="163"/>
      <c r="E63" s="163">
        <f>'将来負担比率（分子）の構造'!J$44</f>
        <v>1254</v>
      </c>
      <c r="F63" s="163"/>
      <c r="G63" s="163"/>
      <c r="H63" s="163">
        <f>'将来負担比率（分子）の構造'!K$44</f>
        <v>1117</v>
      </c>
      <c r="I63" s="163"/>
      <c r="J63" s="163"/>
      <c r="K63" s="163">
        <f>'将来負担比率（分子）の構造'!L$44</f>
        <v>1526</v>
      </c>
      <c r="L63" s="163"/>
      <c r="M63" s="163"/>
      <c r="N63" s="163">
        <f>'将来負担比率（分子）の構造'!M$44</f>
        <v>1681</v>
      </c>
      <c r="O63" s="163"/>
      <c r="P63" s="163"/>
    </row>
    <row r="64" spans="1:16" x14ac:dyDescent="0.15">
      <c r="A64" s="163" t="s">
        <v>33</v>
      </c>
      <c r="B64" s="163">
        <f>'将来負担比率（分子）の構造'!I$43</f>
        <v>6213</v>
      </c>
      <c r="C64" s="163"/>
      <c r="D64" s="163"/>
      <c r="E64" s="163">
        <f>'将来負担比率（分子）の構造'!J$43</f>
        <v>6037</v>
      </c>
      <c r="F64" s="163"/>
      <c r="G64" s="163"/>
      <c r="H64" s="163">
        <f>'将来負担比率（分子）の構造'!K$43</f>
        <v>5756</v>
      </c>
      <c r="I64" s="163"/>
      <c r="J64" s="163"/>
      <c r="K64" s="163">
        <f>'将来負担比率（分子）の構造'!L$43</f>
        <v>5080</v>
      </c>
      <c r="L64" s="163"/>
      <c r="M64" s="163"/>
      <c r="N64" s="163">
        <f>'将来負担比率（分子）の構造'!M$43</f>
        <v>4428</v>
      </c>
      <c r="O64" s="163"/>
      <c r="P64" s="163"/>
    </row>
    <row r="65" spans="1:16" x14ac:dyDescent="0.15">
      <c r="A65" s="163" t="s">
        <v>32</v>
      </c>
      <c r="B65" s="163">
        <f>'将来負担比率（分子）の構造'!I$42</f>
        <v>2971</v>
      </c>
      <c r="C65" s="163"/>
      <c r="D65" s="163"/>
      <c r="E65" s="163">
        <f>'将来負担比率（分子）の構造'!J$42</f>
        <v>2537</v>
      </c>
      <c r="F65" s="163"/>
      <c r="G65" s="163"/>
      <c r="H65" s="163">
        <f>'将来負担比率（分子）の構造'!K$42</f>
        <v>2122</v>
      </c>
      <c r="I65" s="163"/>
      <c r="J65" s="163"/>
      <c r="K65" s="163">
        <f>'将来負担比率（分子）の構造'!L$42</f>
        <v>1706</v>
      </c>
      <c r="L65" s="163"/>
      <c r="M65" s="163"/>
      <c r="N65" s="163">
        <f>'将来負担比率（分子）の構造'!M$42</f>
        <v>1101</v>
      </c>
      <c r="O65" s="163"/>
      <c r="P65" s="163"/>
    </row>
    <row r="66" spans="1:16" x14ac:dyDescent="0.15">
      <c r="A66" s="163" t="s">
        <v>31</v>
      </c>
      <c r="B66" s="163">
        <f>'将来負担比率（分子）の構造'!I$41</f>
        <v>17622</v>
      </c>
      <c r="C66" s="163"/>
      <c r="D66" s="163"/>
      <c r="E66" s="163">
        <f>'将来負担比率（分子）の構造'!J$41</f>
        <v>17746</v>
      </c>
      <c r="F66" s="163"/>
      <c r="G66" s="163"/>
      <c r="H66" s="163">
        <f>'将来負担比率（分子）の構造'!K$41</f>
        <v>17356</v>
      </c>
      <c r="I66" s="163"/>
      <c r="J66" s="163"/>
      <c r="K66" s="163">
        <f>'将来負担比率（分子）の構造'!L$41</f>
        <v>16203</v>
      </c>
      <c r="L66" s="163"/>
      <c r="M66" s="163"/>
      <c r="N66" s="163">
        <f>'将来負担比率（分子）の構造'!M$41</f>
        <v>14833</v>
      </c>
      <c r="O66" s="163"/>
      <c r="P66" s="163"/>
    </row>
    <row r="67" spans="1:16" x14ac:dyDescent="0.15">
      <c r="A67" s="163" t="s">
        <v>71</v>
      </c>
      <c r="B67" s="163" t="e">
        <f>NA()</f>
        <v>#N/A</v>
      </c>
      <c r="C67" s="163">
        <f>IF(ISNUMBER('将来負担比率（分子）の構造'!I$53), IF('将来負担比率（分子）の構造'!I$53 &lt; 0, 0, '将来負担比率（分子）の構造'!I$53), NA())</f>
        <v>3297</v>
      </c>
      <c r="D67" s="163" t="e">
        <f>NA()</f>
        <v>#N/A</v>
      </c>
      <c r="E67" s="163" t="e">
        <f>NA()</f>
        <v>#N/A</v>
      </c>
      <c r="F67" s="163">
        <f>IF(ISNUMBER('将来負担比率（分子）の構造'!J$53), IF('将来負担比率（分子）の構造'!J$53 &lt; 0, 0, '将来負担比率（分子）の構造'!J$53), NA())</f>
        <v>2421</v>
      </c>
      <c r="G67" s="163" t="e">
        <f>NA()</f>
        <v>#N/A</v>
      </c>
      <c r="H67" s="163" t="e">
        <f>NA()</f>
        <v>#N/A</v>
      </c>
      <c r="I67" s="163">
        <f>IF(ISNUMBER('将来負担比率（分子）の構造'!K$53), IF('将来負担比率（分子）の構造'!K$53 &lt; 0, 0, '将来負担比率（分子）の構造'!K$53), NA())</f>
        <v>1335</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4232</v>
      </c>
      <c r="C72" s="167">
        <f>基金残高に係る経年分析!G55</f>
        <v>5172</v>
      </c>
      <c r="D72" s="167">
        <f>基金残高に係る経年分析!H55</f>
        <v>5407</v>
      </c>
    </row>
    <row r="73" spans="1:16" x14ac:dyDescent="0.15">
      <c r="A73" s="166" t="s">
        <v>74</v>
      </c>
      <c r="B73" s="167">
        <f>基金残高に係る経年分析!F56</f>
        <v>763</v>
      </c>
      <c r="C73" s="167">
        <f>基金残高に係る経年分析!G56</f>
        <v>806</v>
      </c>
      <c r="D73" s="167">
        <f>基金残高に係る経年分析!H56</f>
        <v>863</v>
      </c>
    </row>
    <row r="74" spans="1:16" x14ac:dyDescent="0.15">
      <c r="A74" s="166" t="s">
        <v>75</v>
      </c>
      <c r="B74" s="167">
        <f>基金残高に係る経年分析!F57</f>
        <v>4419</v>
      </c>
      <c r="C74" s="167">
        <f>基金残高に係る経年分析!G57</f>
        <v>5127</v>
      </c>
      <c r="D74" s="167">
        <f>基金残高に係る経年分析!H57</f>
        <v>5816</v>
      </c>
    </row>
  </sheetData>
  <sheetProtection algorithmName="SHA-512" hashValue="NYcWWFE2wcNrb3ZN+9xv4Vr9MJyy3198ojozLGzfYrpdVgm9ieTCd61470KadEVtTS946VH7CdE50Na/poLc6Q==" saltValue="KjTmf0F/MuKYA9I6wlgyc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topLeftCell="AH1" workbookViewId="0">
      <selection activeCell="AP5" sqref="AP5:BF5"/>
    </sheetView>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7" t="s">
        <v>202</v>
      </c>
      <c r="DI1" s="718"/>
      <c r="DJ1" s="718"/>
      <c r="DK1" s="718"/>
      <c r="DL1" s="718"/>
      <c r="DM1" s="718"/>
      <c r="DN1" s="719"/>
      <c r="DO1" s="202"/>
      <c r="DP1" s="717" t="s">
        <v>203</v>
      </c>
      <c r="DQ1" s="718"/>
      <c r="DR1" s="718"/>
      <c r="DS1" s="718"/>
      <c r="DT1" s="718"/>
      <c r="DU1" s="718"/>
      <c r="DV1" s="718"/>
      <c r="DW1" s="718"/>
      <c r="DX1" s="718"/>
      <c r="DY1" s="718"/>
      <c r="DZ1" s="718"/>
      <c r="EA1" s="718"/>
      <c r="EB1" s="718"/>
      <c r="EC1" s="719"/>
      <c r="ED1" s="201"/>
      <c r="EE1" s="201"/>
      <c r="EF1" s="201"/>
      <c r="EG1" s="201"/>
      <c r="EH1" s="201"/>
      <c r="EI1" s="201"/>
      <c r="EJ1" s="201"/>
      <c r="EK1" s="201"/>
      <c r="EL1" s="201"/>
      <c r="EM1" s="201"/>
    </row>
    <row r="2" spans="2:143" ht="22.5" customHeight="1" x14ac:dyDescent="0.15">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73" t="s">
        <v>205</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206</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207</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15">
      <c r="B4" s="673" t="s">
        <v>1</v>
      </c>
      <c r="C4" s="674"/>
      <c r="D4" s="674"/>
      <c r="E4" s="674"/>
      <c r="F4" s="674"/>
      <c r="G4" s="674"/>
      <c r="H4" s="674"/>
      <c r="I4" s="674"/>
      <c r="J4" s="674"/>
      <c r="K4" s="674"/>
      <c r="L4" s="674"/>
      <c r="M4" s="674"/>
      <c r="N4" s="674"/>
      <c r="O4" s="674"/>
      <c r="P4" s="674"/>
      <c r="Q4" s="675"/>
      <c r="R4" s="673" t="s">
        <v>208</v>
      </c>
      <c r="S4" s="674"/>
      <c r="T4" s="674"/>
      <c r="U4" s="674"/>
      <c r="V4" s="674"/>
      <c r="W4" s="674"/>
      <c r="X4" s="674"/>
      <c r="Y4" s="675"/>
      <c r="Z4" s="673" t="s">
        <v>209</v>
      </c>
      <c r="AA4" s="674"/>
      <c r="AB4" s="674"/>
      <c r="AC4" s="675"/>
      <c r="AD4" s="673" t="s">
        <v>210</v>
      </c>
      <c r="AE4" s="674"/>
      <c r="AF4" s="674"/>
      <c r="AG4" s="674"/>
      <c r="AH4" s="674"/>
      <c r="AI4" s="674"/>
      <c r="AJ4" s="674"/>
      <c r="AK4" s="675"/>
      <c r="AL4" s="673" t="s">
        <v>209</v>
      </c>
      <c r="AM4" s="674"/>
      <c r="AN4" s="674"/>
      <c r="AO4" s="675"/>
      <c r="AP4" s="720" t="s">
        <v>211</v>
      </c>
      <c r="AQ4" s="720"/>
      <c r="AR4" s="720"/>
      <c r="AS4" s="720"/>
      <c r="AT4" s="720"/>
      <c r="AU4" s="720"/>
      <c r="AV4" s="720"/>
      <c r="AW4" s="720"/>
      <c r="AX4" s="720"/>
      <c r="AY4" s="720"/>
      <c r="AZ4" s="720"/>
      <c r="BA4" s="720"/>
      <c r="BB4" s="720"/>
      <c r="BC4" s="720"/>
      <c r="BD4" s="720"/>
      <c r="BE4" s="720"/>
      <c r="BF4" s="720"/>
      <c r="BG4" s="720" t="s">
        <v>212</v>
      </c>
      <c r="BH4" s="720"/>
      <c r="BI4" s="720"/>
      <c r="BJ4" s="720"/>
      <c r="BK4" s="720"/>
      <c r="BL4" s="720"/>
      <c r="BM4" s="720"/>
      <c r="BN4" s="720"/>
      <c r="BO4" s="720" t="s">
        <v>209</v>
      </c>
      <c r="BP4" s="720"/>
      <c r="BQ4" s="720"/>
      <c r="BR4" s="720"/>
      <c r="BS4" s="720" t="s">
        <v>213</v>
      </c>
      <c r="BT4" s="720"/>
      <c r="BU4" s="720"/>
      <c r="BV4" s="720"/>
      <c r="BW4" s="720"/>
      <c r="BX4" s="720"/>
      <c r="BY4" s="720"/>
      <c r="BZ4" s="720"/>
      <c r="CA4" s="720"/>
      <c r="CB4" s="720"/>
      <c r="CD4" s="673" t="s">
        <v>214</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15">
      <c r="B5" s="679" t="s">
        <v>215</v>
      </c>
      <c r="C5" s="680"/>
      <c r="D5" s="680"/>
      <c r="E5" s="680"/>
      <c r="F5" s="680"/>
      <c r="G5" s="680"/>
      <c r="H5" s="680"/>
      <c r="I5" s="680"/>
      <c r="J5" s="680"/>
      <c r="K5" s="680"/>
      <c r="L5" s="680"/>
      <c r="M5" s="680"/>
      <c r="N5" s="680"/>
      <c r="O5" s="680"/>
      <c r="P5" s="680"/>
      <c r="Q5" s="681"/>
      <c r="R5" s="676">
        <v>5428389</v>
      </c>
      <c r="S5" s="677"/>
      <c r="T5" s="677"/>
      <c r="U5" s="677"/>
      <c r="V5" s="677"/>
      <c r="W5" s="677"/>
      <c r="X5" s="677"/>
      <c r="Y5" s="702"/>
      <c r="Z5" s="715">
        <v>26.3</v>
      </c>
      <c r="AA5" s="715"/>
      <c r="AB5" s="715"/>
      <c r="AC5" s="715"/>
      <c r="AD5" s="716">
        <v>5428389</v>
      </c>
      <c r="AE5" s="716"/>
      <c r="AF5" s="716"/>
      <c r="AG5" s="716"/>
      <c r="AH5" s="716"/>
      <c r="AI5" s="716"/>
      <c r="AJ5" s="716"/>
      <c r="AK5" s="716"/>
      <c r="AL5" s="703">
        <v>51.3</v>
      </c>
      <c r="AM5" s="685"/>
      <c r="AN5" s="685"/>
      <c r="AO5" s="704"/>
      <c r="AP5" s="679" t="s">
        <v>216</v>
      </c>
      <c r="AQ5" s="680"/>
      <c r="AR5" s="680"/>
      <c r="AS5" s="680"/>
      <c r="AT5" s="680"/>
      <c r="AU5" s="680"/>
      <c r="AV5" s="680"/>
      <c r="AW5" s="680"/>
      <c r="AX5" s="680"/>
      <c r="AY5" s="680"/>
      <c r="AZ5" s="680"/>
      <c r="BA5" s="680"/>
      <c r="BB5" s="680"/>
      <c r="BC5" s="680"/>
      <c r="BD5" s="680"/>
      <c r="BE5" s="680"/>
      <c r="BF5" s="681"/>
      <c r="BG5" s="621">
        <v>5427158</v>
      </c>
      <c r="BH5" s="622"/>
      <c r="BI5" s="622"/>
      <c r="BJ5" s="622"/>
      <c r="BK5" s="622"/>
      <c r="BL5" s="622"/>
      <c r="BM5" s="622"/>
      <c r="BN5" s="623"/>
      <c r="BO5" s="659">
        <v>100</v>
      </c>
      <c r="BP5" s="659"/>
      <c r="BQ5" s="659"/>
      <c r="BR5" s="659"/>
      <c r="BS5" s="660">
        <v>126695</v>
      </c>
      <c r="BT5" s="660"/>
      <c r="BU5" s="660"/>
      <c r="BV5" s="660"/>
      <c r="BW5" s="660"/>
      <c r="BX5" s="660"/>
      <c r="BY5" s="660"/>
      <c r="BZ5" s="660"/>
      <c r="CA5" s="660"/>
      <c r="CB5" s="695"/>
      <c r="CD5" s="673" t="s">
        <v>211</v>
      </c>
      <c r="CE5" s="674"/>
      <c r="CF5" s="674"/>
      <c r="CG5" s="674"/>
      <c r="CH5" s="674"/>
      <c r="CI5" s="674"/>
      <c r="CJ5" s="674"/>
      <c r="CK5" s="674"/>
      <c r="CL5" s="674"/>
      <c r="CM5" s="674"/>
      <c r="CN5" s="674"/>
      <c r="CO5" s="674"/>
      <c r="CP5" s="674"/>
      <c r="CQ5" s="675"/>
      <c r="CR5" s="673" t="s">
        <v>217</v>
      </c>
      <c r="CS5" s="674"/>
      <c r="CT5" s="674"/>
      <c r="CU5" s="674"/>
      <c r="CV5" s="674"/>
      <c r="CW5" s="674"/>
      <c r="CX5" s="674"/>
      <c r="CY5" s="675"/>
      <c r="CZ5" s="673" t="s">
        <v>209</v>
      </c>
      <c r="DA5" s="674"/>
      <c r="DB5" s="674"/>
      <c r="DC5" s="675"/>
      <c r="DD5" s="673" t="s">
        <v>218</v>
      </c>
      <c r="DE5" s="674"/>
      <c r="DF5" s="674"/>
      <c r="DG5" s="674"/>
      <c r="DH5" s="674"/>
      <c r="DI5" s="674"/>
      <c r="DJ5" s="674"/>
      <c r="DK5" s="674"/>
      <c r="DL5" s="674"/>
      <c r="DM5" s="674"/>
      <c r="DN5" s="674"/>
      <c r="DO5" s="674"/>
      <c r="DP5" s="675"/>
      <c r="DQ5" s="673" t="s">
        <v>219</v>
      </c>
      <c r="DR5" s="674"/>
      <c r="DS5" s="674"/>
      <c r="DT5" s="674"/>
      <c r="DU5" s="674"/>
      <c r="DV5" s="674"/>
      <c r="DW5" s="674"/>
      <c r="DX5" s="674"/>
      <c r="DY5" s="674"/>
      <c r="DZ5" s="674"/>
      <c r="EA5" s="674"/>
      <c r="EB5" s="674"/>
      <c r="EC5" s="675"/>
    </row>
    <row r="6" spans="2:143" ht="11.25" customHeight="1" x14ac:dyDescent="0.15">
      <c r="B6" s="618" t="s">
        <v>220</v>
      </c>
      <c r="C6" s="619"/>
      <c r="D6" s="619"/>
      <c r="E6" s="619"/>
      <c r="F6" s="619"/>
      <c r="G6" s="619"/>
      <c r="H6" s="619"/>
      <c r="I6" s="619"/>
      <c r="J6" s="619"/>
      <c r="K6" s="619"/>
      <c r="L6" s="619"/>
      <c r="M6" s="619"/>
      <c r="N6" s="619"/>
      <c r="O6" s="619"/>
      <c r="P6" s="619"/>
      <c r="Q6" s="620"/>
      <c r="R6" s="621">
        <v>227871</v>
      </c>
      <c r="S6" s="622"/>
      <c r="T6" s="622"/>
      <c r="U6" s="622"/>
      <c r="V6" s="622"/>
      <c r="W6" s="622"/>
      <c r="X6" s="622"/>
      <c r="Y6" s="623"/>
      <c r="Z6" s="659">
        <v>1.1000000000000001</v>
      </c>
      <c r="AA6" s="659"/>
      <c r="AB6" s="659"/>
      <c r="AC6" s="659"/>
      <c r="AD6" s="660">
        <v>227871</v>
      </c>
      <c r="AE6" s="660"/>
      <c r="AF6" s="660"/>
      <c r="AG6" s="660"/>
      <c r="AH6" s="660"/>
      <c r="AI6" s="660"/>
      <c r="AJ6" s="660"/>
      <c r="AK6" s="660"/>
      <c r="AL6" s="624">
        <v>2.2000000000000002</v>
      </c>
      <c r="AM6" s="625"/>
      <c r="AN6" s="625"/>
      <c r="AO6" s="661"/>
      <c r="AP6" s="618" t="s">
        <v>221</v>
      </c>
      <c r="AQ6" s="619"/>
      <c r="AR6" s="619"/>
      <c r="AS6" s="619"/>
      <c r="AT6" s="619"/>
      <c r="AU6" s="619"/>
      <c r="AV6" s="619"/>
      <c r="AW6" s="619"/>
      <c r="AX6" s="619"/>
      <c r="AY6" s="619"/>
      <c r="AZ6" s="619"/>
      <c r="BA6" s="619"/>
      <c r="BB6" s="619"/>
      <c r="BC6" s="619"/>
      <c r="BD6" s="619"/>
      <c r="BE6" s="619"/>
      <c r="BF6" s="620"/>
      <c r="BG6" s="621">
        <v>5427158</v>
      </c>
      <c r="BH6" s="622"/>
      <c r="BI6" s="622"/>
      <c r="BJ6" s="622"/>
      <c r="BK6" s="622"/>
      <c r="BL6" s="622"/>
      <c r="BM6" s="622"/>
      <c r="BN6" s="623"/>
      <c r="BO6" s="659">
        <v>100</v>
      </c>
      <c r="BP6" s="659"/>
      <c r="BQ6" s="659"/>
      <c r="BR6" s="659"/>
      <c r="BS6" s="660">
        <v>126695</v>
      </c>
      <c r="BT6" s="660"/>
      <c r="BU6" s="660"/>
      <c r="BV6" s="660"/>
      <c r="BW6" s="660"/>
      <c r="BX6" s="660"/>
      <c r="BY6" s="660"/>
      <c r="BZ6" s="660"/>
      <c r="CA6" s="660"/>
      <c r="CB6" s="695"/>
      <c r="CD6" s="679" t="s">
        <v>222</v>
      </c>
      <c r="CE6" s="680"/>
      <c r="CF6" s="680"/>
      <c r="CG6" s="680"/>
      <c r="CH6" s="680"/>
      <c r="CI6" s="680"/>
      <c r="CJ6" s="680"/>
      <c r="CK6" s="680"/>
      <c r="CL6" s="680"/>
      <c r="CM6" s="680"/>
      <c r="CN6" s="680"/>
      <c r="CO6" s="680"/>
      <c r="CP6" s="680"/>
      <c r="CQ6" s="681"/>
      <c r="CR6" s="621">
        <v>196080</v>
      </c>
      <c r="CS6" s="622"/>
      <c r="CT6" s="622"/>
      <c r="CU6" s="622"/>
      <c r="CV6" s="622"/>
      <c r="CW6" s="622"/>
      <c r="CX6" s="622"/>
      <c r="CY6" s="623"/>
      <c r="CZ6" s="703">
        <v>1</v>
      </c>
      <c r="DA6" s="685"/>
      <c r="DB6" s="685"/>
      <c r="DC6" s="705"/>
      <c r="DD6" s="627" t="s">
        <v>122</v>
      </c>
      <c r="DE6" s="622"/>
      <c r="DF6" s="622"/>
      <c r="DG6" s="622"/>
      <c r="DH6" s="622"/>
      <c r="DI6" s="622"/>
      <c r="DJ6" s="622"/>
      <c r="DK6" s="622"/>
      <c r="DL6" s="622"/>
      <c r="DM6" s="622"/>
      <c r="DN6" s="622"/>
      <c r="DO6" s="622"/>
      <c r="DP6" s="623"/>
      <c r="DQ6" s="627">
        <v>196080</v>
      </c>
      <c r="DR6" s="622"/>
      <c r="DS6" s="622"/>
      <c r="DT6" s="622"/>
      <c r="DU6" s="622"/>
      <c r="DV6" s="622"/>
      <c r="DW6" s="622"/>
      <c r="DX6" s="622"/>
      <c r="DY6" s="622"/>
      <c r="DZ6" s="622"/>
      <c r="EA6" s="622"/>
      <c r="EB6" s="622"/>
      <c r="EC6" s="658"/>
    </row>
    <row r="7" spans="2:143" ht="11.25" customHeight="1" x14ac:dyDescent="0.15">
      <c r="B7" s="618" t="s">
        <v>223</v>
      </c>
      <c r="C7" s="619"/>
      <c r="D7" s="619"/>
      <c r="E7" s="619"/>
      <c r="F7" s="619"/>
      <c r="G7" s="619"/>
      <c r="H7" s="619"/>
      <c r="I7" s="619"/>
      <c r="J7" s="619"/>
      <c r="K7" s="619"/>
      <c r="L7" s="619"/>
      <c r="M7" s="619"/>
      <c r="N7" s="619"/>
      <c r="O7" s="619"/>
      <c r="P7" s="619"/>
      <c r="Q7" s="620"/>
      <c r="R7" s="621">
        <v>1782</v>
      </c>
      <c r="S7" s="622"/>
      <c r="T7" s="622"/>
      <c r="U7" s="622"/>
      <c r="V7" s="622"/>
      <c r="W7" s="622"/>
      <c r="X7" s="622"/>
      <c r="Y7" s="623"/>
      <c r="Z7" s="659">
        <v>0</v>
      </c>
      <c r="AA7" s="659"/>
      <c r="AB7" s="659"/>
      <c r="AC7" s="659"/>
      <c r="AD7" s="660">
        <v>1782</v>
      </c>
      <c r="AE7" s="660"/>
      <c r="AF7" s="660"/>
      <c r="AG7" s="660"/>
      <c r="AH7" s="660"/>
      <c r="AI7" s="660"/>
      <c r="AJ7" s="660"/>
      <c r="AK7" s="660"/>
      <c r="AL7" s="624">
        <v>0</v>
      </c>
      <c r="AM7" s="625"/>
      <c r="AN7" s="625"/>
      <c r="AO7" s="661"/>
      <c r="AP7" s="618" t="s">
        <v>224</v>
      </c>
      <c r="AQ7" s="619"/>
      <c r="AR7" s="619"/>
      <c r="AS7" s="619"/>
      <c r="AT7" s="619"/>
      <c r="AU7" s="619"/>
      <c r="AV7" s="619"/>
      <c r="AW7" s="619"/>
      <c r="AX7" s="619"/>
      <c r="AY7" s="619"/>
      <c r="AZ7" s="619"/>
      <c r="BA7" s="619"/>
      <c r="BB7" s="619"/>
      <c r="BC7" s="619"/>
      <c r="BD7" s="619"/>
      <c r="BE7" s="619"/>
      <c r="BF7" s="620"/>
      <c r="BG7" s="621">
        <v>1920623</v>
      </c>
      <c r="BH7" s="622"/>
      <c r="BI7" s="622"/>
      <c r="BJ7" s="622"/>
      <c r="BK7" s="622"/>
      <c r="BL7" s="622"/>
      <c r="BM7" s="622"/>
      <c r="BN7" s="623"/>
      <c r="BO7" s="659">
        <v>35.4</v>
      </c>
      <c r="BP7" s="659"/>
      <c r="BQ7" s="659"/>
      <c r="BR7" s="659"/>
      <c r="BS7" s="660">
        <v>22497</v>
      </c>
      <c r="BT7" s="660"/>
      <c r="BU7" s="660"/>
      <c r="BV7" s="660"/>
      <c r="BW7" s="660"/>
      <c r="BX7" s="660"/>
      <c r="BY7" s="660"/>
      <c r="BZ7" s="660"/>
      <c r="CA7" s="660"/>
      <c r="CB7" s="695"/>
      <c r="CD7" s="618" t="s">
        <v>225</v>
      </c>
      <c r="CE7" s="619"/>
      <c r="CF7" s="619"/>
      <c r="CG7" s="619"/>
      <c r="CH7" s="619"/>
      <c r="CI7" s="619"/>
      <c r="CJ7" s="619"/>
      <c r="CK7" s="619"/>
      <c r="CL7" s="619"/>
      <c r="CM7" s="619"/>
      <c r="CN7" s="619"/>
      <c r="CO7" s="619"/>
      <c r="CP7" s="619"/>
      <c r="CQ7" s="620"/>
      <c r="CR7" s="621">
        <v>1727682</v>
      </c>
      <c r="CS7" s="622"/>
      <c r="CT7" s="622"/>
      <c r="CU7" s="622"/>
      <c r="CV7" s="622"/>
      <c r="CW7" s="622"/>
      <c r="CX7" s="622"/>
      <c r="CY7" s="623"/>
      <c r="CZ7" s="659">
        <v>8.6</v>
      </c>
      <c r="DA7" s="659"/>
      <c r="DB7" s="659"/>
      <c r="DC7" s="659"/>
      <c r="DD7" s="627">
        <v>69467</v>
      </c>
      <c r="DE7" s="622"/>
      <c r="DF7" s="622"/>
      <c r="DG7" s="622"/>
      <c r="DH7" s="622"/>
      <c r="DI7" s="622"/>
      <c r="DJ7" s="622"/>
      <c r="DK7" s="622"/>
      <c r="DL7" s="622"/>
      <c r="DM7" s="622"/>
      <c r="DN7" s="622"/>
      <c r="DO7" s="622"/>
      <c r="DP7" s="623"/>
      <c r="DQ7" s="627">
        <v>1514711</v>
      </c>
      <c r="DR7" s="622"/>
      <c r="DS7" s="622"/>
      <c r="DT7" s="622"/>
      <c r="DU7" s="622"/>
      <c r="DV7" s="622"/>
      <c r="DW7" s="622"/>
      <c r="DX7" s="622"/>
      <c r="DY7" s="622"/>
      <c r="DZ7" s="622"/>
      <c r="EA7" s="622"/>
      <c r="EB7" s="622"/>
      <c r="EC7" s="658"/>
    </row>
    <row r="8" spans="2:143" ht="11.25" customHeight="1" x14ac:dyDescent="0.15">
      <c r="B8" s="618" t="s">
        <v>226</v>
      </c>
      <c r="C8" s="619"/>
      <c r="D8" s="619"/>
      <c r="E8" s="619"/>
      <c r="F8" s="619"/>
      <c r="G8" s="619"/>
      <c r="H8" s="619"/>
      <c r="I8" s="619"/>
      <c r="J8" s="619"/>
      <c r="K8" s="619"/>
      <c r="L8" s="619"/>
      <c r="M8" s="619"/>
      <c r="N8" s="619"/>
      <c r="O8" s="619"/>
      <c r="P8" s="619"/>
      <c r="Q8" s="620"/>
      <c r="R8" s="621">
        <v>28261</v>
      </c>
      <c r="S8" s="622"/>
      <c r="T8" s="622"/>
      <c r="U8" s="622"/>
      <c r="V8" s="622"/>
      <c r="W8" s="622"/>
      <c r="X8" s="622"/>
      <c r="Y8" s="623"/>
      <c r="Z8" s="659">
        <v>0.1</v>
      </c>
      <c r="AA8" s="659"/>
      <c r="AB8" s="659"/>
      <c r="AC8" s="659"/>
      <c r="AD8" s="660">
        <v>28261</v>
      </c>
      <c r="AE8" s="660"/>
      <c r="AF8" s="660"/>
      <c r="AG8" s="660"/>
      <c r="AH8" s="660"/>
      <c r="AI8" s="660"/>
      <c r="AJ8" s="660"/>
      <c r="AK8" s="660"/>
      <c r="AL8" s="624">
        <v>0.3</v>
      </c>
      <c r="AM8" s="625"/>
      <c r="AN8" s="625"/>
      <c r="AO8" s="661"/>
      <c r="AP8" s="618" t="s">
        <v>227</v>
      </c>
      <c r="AQ8" s="619"/>
      <c r="AR8" s="619"/>
      <c r="AS8" s="619"/>
      <c r="AT8" s="619"/>
      <c r="AU8" s="619"/>
      <c r="AV8" s="619"/>
      <c r="AW8" s="619"/>
      <c r="AX8" s="619"/>
      <c r="AY8" s="619"/>
      <c r="AZ8" s="619"/>
      <c r="BA8" s="619"/>
      <c r="BB8" s="619"/>
      <c r="BC8" s="619"/>
      <c r="BD8" s="619"/>
      <c r="BE8" s="619"/>
      <c r="BF8" s="620"/>
      <c r="BG8" s="621">
        <v>50842</v>
      </c>
      <c r="BH8" s="622"/>
      <c r="BI8" s="622"/>
      <c r="BJ8" s="622"/>
      <c r="BK8" s="622"/>
      <c r="BL8" s="622"/>
      <c r="BM8" s="622"/>
      <c r="BN8" s="623"/>
      <c r="BO8" s="659">
        <v>0.9</v>
      </c>
      <c r="BP8" s="659"/>
      <c r="BQ8" s="659"/>
      <c r="BR8" s="659"/>
      <c r="BS8" s="660" t="s">
        <v>122</v>
      </c>
      <c r="BT8" s="660"/>
      <c r="BU8" s="660"/>
      <c r="BV8" s="660"/>
      <c r="BW8" s="660"/>
      <c r="BX8" s="660"/>
      <c r="BY8" s="660"/>
      <c r="BZ8" s="660"/>
      <c r="CA8" s="660"/>
      <c r="CB8" s="695"/>
      <c r="CD8" s="618" t="s">
        <v>228</v>
      </c>
      <c r="CE8" s="619"/>
      <c r="CF8" s="619"/>
      <c r="CG8" s="619"/>
      <c r="CH8" s="619"/>
      <c r="CI8" s="619"/>
      <c r="CJ8" s="619"/>
      <c r="CK8" s="619"/>
      <c r="CL8" s="619"/>
      <c r="CM8" s="619"/>
      <c r="CN8" s="619"/>
      <c r="CO8" s="619"/>
      <c r="CP8" s="619"/>
      <c r="CQ8" s="620"/>
      <c r="CR8" s="621">
        <v>5551640</v>
      </c>
      <c r="CS8" s="622"/>
      <c r="CT8" s="622"/>
      <c r="CU8" s="622"/>
      <c r="CV8" s="622"/>
      <c r="CW8" s="622"/>
      <c r="CX8" s="622"/>
      <c r="CY8" s="623"/>
      <c r="CZ8" s="659">
        <v>27.8</v>
      </c>
      <c r="DA8" s="659"/>
      <c r="DB8" s="659"/>
      <c r="DC8" s="659"/>
      <c r="DD8" s="627">
        <v>23409</v>
      </c>
      <c r="DE8" s="622"/>
      <c r="DF8" s="622"/>
      <c r="DG8" s="622"/>
      <c r="DH8" s="622"/>
      <c r="DI8" s="622"/>
      <c r="DJ8" s="622"/>
      <c r="DK8" s="622"/>
      <c r="DL8" s="622"/>
      <c r="DM8" s="622"/>
      <c r="DN8" s="622"/>
      <c r="DO8" s="622"/>
      <c r="DP8" s="623"/>
      <c r="DQ8" s="627">
        <v>2953218</v>
      </c>
      <c r="DR8" s="622"/>
      <c r="DS8" s="622"/>
      <c r="DT8" s="622"/>
      <c r="DU8" s="622"/>
      <c r="DV8" s="622"/>
      <c r="DW8" s="622"/>
      <c r="DX8" s="622"/>
      <c r="DY8" s="622"/>
      <c r="DZ8" s="622"/>
      <c r="EA8" s="622"/>
      <c r="EB8" s="622"/>
      <c r="EC8" s="658"/>
    </row>
    <row r="9" spans="2:143" ht="11.25" customHeight="1" x14ac:dyDescent="0.15">
      <c r="B9" s="618" t="s">
        <v>229</v>
      </c>
      <c r="C9" s="619"/>
      <c r="D9" s="619"/>
      <c r="E9" s="619"/>
      <c r="F9" s="619"/>
      <c r="G9" s="619"/>
      <c r="H9" s="619"/>
      <c r="I9" s="619"/>
      <c r="J9" s="619"/>
      <c r="K9" s="619"/>
      <c r="L9" s="619"/>
      <c r="M9" s="619"/>
      <c r="N9" s="619"/>
      <c r="O9" s="619"/>
      <c r="P9" s="619"/>
      <c r="Q9" s="620"/>
      <c r="R9" s="621">
        <v>36407</v>
      </c>
      <c r="S9" s="622"/>
      <c r="T9" s="622"/>
      <c r="U9" s="622"/>
      <c r="V9" s="622"/>
      <c r="W9" s="622"/>
      <c r="X9" s="622"/>
      <c r="Y9" s="623"/>
      <c r="Z9" s="659">
        <v>0.2</v>
      </c>
      <c r="AA9" s="659"/>
      <c r="AB9" s="659"/>
      <c r="AC9" s="659"/>
      <c r="AD9" s="660">
        <v>36407</v>
      </c>
      <c r="AE9" s="660"/>
      <c r="AF9" s="660"/>
      <c r="AG9" s="660"/>
      <c r="AH9" s="660"/>
      <c r="AI9" s="660"/>
      <c r="AJ9" s="660"/>
      <c r="AK9" s="660"/>
      <c r="AL9" s="624">
        <v>0.3</v>
      </c>
      <c r="AM9" s="625"/>
      <c r="AN9" s="625"/>
      <c r="AO9" s="661"/>
      <c r="AP9" s="618" t="s">
        <v>230</v>
      </c>
      <c r="AQ9" s="619"/>
      <c r="AR9" s="619"/>
      <c r="AS9" s="619"/>
      <c r="AT9" s="619"/>
      <c r="AU9" s="619"/>
      <c r="AV9" s="619"/>
      <c r="AW9" s="619"/>
      <c r="AX9" s="619"/>
      <c r="AY9" s="619"/>
      <c r="AZ9" s="619"/>
      <c r="BA9" s="619"/>
      <c r="BB9" s="619"/>
      <c r="BC9" s="619"/>
      <c r="BD9" s="619"/>
      <c r="BE9" s="619"/>
      <c r="BF9" s="620"/>
      <c r="BG9" s="621">
        <v>1588770</v>
      </c>
      <c r="BH9" s="622"/>
      <c r="BI9" s="622"/>
      <c r="BJ9" s="622"/>
      <c r="BK9" s="622"/>
      <c r="BL9" s="622"/>
      <c r="BM9" s="622"/>
      <c r="BN9" s="623"/>
      <c r="BO9" s="659">
        <v>29.3</v>
      </c>
      <c r="BP9" s="659"/>
      <c r="BQ9" s="659"/>
      <c r="BR9" s="659"/>
      <c r="BS9" s="660" t="s">
        <v>122</v>
      </c>
      <c r="BT9" s="660"/>
      <c r="BU9" s="660"/>
      <c r="BV9" s="660"/>
      <c r="BW9" s="660"/>
      <c r="BX9" s="660"/>
      <c r="BY9" s="660"/>
      <c r="BZ9" s="660"/>
      <c r="CA9" s="660"/>
      <c r="CB9" s="695"/>
      <c r="CD9" s="618" t="s">
        <v>231</v>
      </c>
      <c r="CE9" s="619"/>
      <c r="CF9" s="619"/>
      <c r="CG9" s="619"/>
      <c r="CH9" s="619"/>
      <c r="CI9" s="619"/>
      <c r="CJ9" s="619"/>
      <c r="CK9" s="619"/>
      <c r="CL9" s="619"/>
      <c r="CM9" s="619"/>
      <c r="CN9" s="619"/>
      <c r="CO9" s="619"/>
      <c r="CP9" s="619"/>
      <c r="CQ9" s="620"/>
      <c r="CR9" s="621">
        <v>3823012</v>
      </c>
      <c r="CS9" s="622"/>
      <c r="CT9" s="622"/>
      <c r="CU9" s="622"/>
      <c r="CV9" s="622"/>
      <c r="CW9" s="622"/>
      <c r="CX9" s="622"/>
      <c r="CY9" s="623"/>
      <c r="CZ9" s="659">
        <v>19.100000000000001</v>
      </c>
      <c r="DA9" s="659"/>
      <c r="DB9" s="659"/>
      <c r="DC9" s="659"/>
      <c r="DD9" s="627">
        <v>606806</v>
      </c>
      <c r="DE9" s="622"/>
      <c r="DF9" s="622"/>
      <c r="DG9" s="622"/>
      <c r="DH9" s="622"/>
      <c r="DI9" s="622"/>
      <c r="DJ9" s="622"/>
      <c r="DK9" s="622"/>
      <c r="DL9" s="622"/>
      <c r="DM9" s="622"/>
      <c r="DN9" s="622"/>
      <c r="DO9" s="622"/>
      <c r="DP9" s="623"/>
      <c r="DQ9" s="627">
        <v>2128225</v>
      </c>
      <c r="DR9" s="622"/>
      <c r="DS9" s="622"/>
      <c r="DT9" s="622"/>
      <c r="DU9" s="622"/>
      <c r="DV9" s="622"/>
      <c r="DW9" s="622"/>
      <c r="DX9" s="622"/>
      <c r="DY9" s="622"/>
      <c r="DZ9" s="622"/>
      <c r="EA9" s="622"/>
      <c r="EB9" s="622"/>
      <c r="EC9" s="658"/>
    </row>
    <row r="10" spans="2:143" ht="11.25" customHeight="1" x14ac:dyDescent="0.15">
      <c r="B10" s="618" t="s">
        <v>232</v>
      </c>
      <c r="C10" s="619"/>
      <c r="D10" s="619"/>
      <c r="E10" s="619"/>
      <c r="F10" s="619"/>
      <c r="G10" s="619"/>
      <c r="H10" s="619"/>
      <c r="I10" s="619"/>
      <c r="J10" s="619"/>
      <c r="K10" s="619"/>
      <c r="L10" s="619"/>
      <c r="M10" s="619"/>
      <c r="N10" s="619"/>
      <c r="O10" s="619"/>
      <c r="P10" s="619"/>
      <c r="Q10" s="620"/>
      <c r="R10" s="621" t="s">
        <v>122</v>
      </c>
      <c r="S10" s="622"/>
      <c r="T10" s="622"/>
      <c r="U10" s="622"/>
      <c r="V10" s="622"/>
      <c r="W10" s="622"/>
      <c r="X10" s="622"/>
      <c r="Y10" s="623"/>
      <c r="Z10" s="659" t="s">
        <v>122</v>
      </c>
      <c r="AA10" s="659"/>
      <c r="AB10" s="659"/>
      <c r="AC10" s="659"/>
      <c r="AD10" s="660" t="s">
        <v>122</v>
      </c>
      <c r="AE10" s="660"/>
      <c r="AF10" s="660"/>
      <c r="AG10" s="660"/>
      <c r="AH10" s="660"/>
      <c r="AI10" s="660"/>
      <c r="AJ10" s="660"/>
      <c r="AK10" s="660"/>
      <c r="AL10" s="624" t="s">
        <v>122</v>
      </c>
      <c r="AM10" s="625"/>
      <c r="AN10" s="625"/>
      <c r="AO10" s="661"/>
      <c r="AP10" s="618" t="s">
        <v>233</v>
      </c>
      <c r="AQ10" s="619"/>
      <c r="AR10" s="619"/>
      <c r="AS10" s="619"/>
      <c r="AT10" s="619"/>
      <c r="AU10" s="619"/>
      <c r="AV10" s="619"/>
      <c r="AW10" s="619"/>
      <c r="AX10" s="619"/>
      <c r="AY10" s="619"/>
      <c r="AZ10" s="619"/>
      <c r="BA10" s="619"/>
      <c r="BB10" s="619"/>
      <c r="BC10" s="619"/>
      <c r="BD10" s="619"/>
      <c r="BE10" s="619"/>
      <c r="BF10" s="620"/>
      <c r="BG10" s="621">
        <v>108236</v>
      </c>
      <c r="BH10" s="622"/>
      <c r="BI10" s="622"/>
      <c r="BJ10" s="622"/>
      <c r="BK10" s="622"/>
      <c r="BL10" s="622"/>
      <c r="BM10" s="622"/>
      <c r="BN10" s="623"/>
      <c r="BO10" s="659">
        <v>2</v>
      </c>
      <c r="BP10" s="659"/>
      <c r="BQ10" s="659"/>
      <c r="BR10" s="659"/>
      <c r="BS10" s="660" t="s">
        <v>122</v>
      </c>
      <c r="BT10" s="660"/>
      <c r="BU10" s="660"/>
      <c r="BV10" s="660"/>
      <c r="BW10" s="660"/>
      <c r="BX10" s="660"/>
      <c r="BY10" s="660"/>
      <c r="BZ10" s="660"/>
      <c r="CA10" s="660"/>
      <c r="CB10" s="695"/>
      <c r="CD10" s="618" t="s">
        <v>234</v>
      </c>
      <c r="CE10" s="619"/>
      <c r="CF10" s="619"/>
      <c r="CG10" s="619"/>
      <c r="CH10" s="619"/>
      <c r="CI10" s="619"/>
      <c r="CJ10" s="619"/>
      <c r="CK10" s="619"/>
      <c r="CL10" s="619"/>
      <c r="CM10" s="619"/>
      <c r="CN10" s="619"/>
      <c r="CO10" s="619"/>
      <c r="CP10" s="619"/>
      <c r="CQ10" s="620"/>
      <c r="CR10" s="621">
        <v>8984</v>
      </c>
      <c r="CS10" s="622"/>
      <c r="CT10" s="622"/>
      <c r="CU10" s="622"/>
      <c r="CV10" s="622"/>
      <c r="CW10" s="622"/>
      <c r="CX10" s="622"/>
      <c r="CY10" s="623"/>
      <c r="CZ10" s="659">
        <v>0</v>
      </c>
      <c r="DA10" s="659"/>
      <c r="DB10" s="659"/>
      <c r="DC10" s="659"/>
      <c r="DD10" s="627" t="s">
        <v>122</v>
      </c>
      <c r="DE10" s="622"/>
      <c r="DF10" s="622"/>
      <c r="DG10" s="622"/>
      <c r="DH10" s="622"/>
      <c r="DI10" s="622"/>
      <c r="DJ10" s="622"/>
      <c r="DK10" s="622"/>
      <c r="DL10" s="622"/>
      <c r="DM10" s="622"/>
      <c r="DN10" s="622"/>
      <c r="DO10" s="622"/>
      <c r="DP10" s="623"/>
      <c r="DQ10" s="627">
        <v>6233</v>
      </c>
      <c r="DR10" s="622"/>
      <c r="DS10" s="622"/>
      <c r="DT10" s="622"/>
      <c r="DU10" s="622"/>
      <c r="DV10" s="622"/>
      <c r="DW10" s="622"/>
      <c r="DX10" s="622"/>
      <c r="DY10" s="622"/>
      <c r="DZ10" s="622"/>
      <c r="EA10" s="622"/>
      <c r="EB10" s="622"/>
      <c r="EC10" s="658"/>
    </row>
    <row r="11" spans="2:143" ht="11.25" customHeight="1" x14ac:dyDescent="0.15">
      <c r="B11" s="618" t="s">
        <v>235</v>
      </c>
      <c r="C11" s="619"/>
      <c r="D11" s="619"/>
      <c r="E11" s="619"/>
      <c r="F11" s="619"/>
      <c r="G11" s="619"/>
      <c r="H11" s="619"/>
      <c r="I11" s="619"/>
      <c r="J11" s="619"/>
      <c r="K11" s="619"/>
      <c r="L11" s="619"/>
      <c r="M11" s="619"/>
      <c r="N11" s="619"/>
      <c r="O11" s="619"/>
      <c r="P11" s="619"/>
      <c r="Q11" s="620"/>
      <c r="R11" s="621">
        <v>921458</v>
      </c>
      <c r="S11" s="622"/>
      <c r="T11" s="622"/>
      <c r="U11" s="622"/>
      <c r="V11" s="622"/>
      <c r="W11" s="622"/>
      <c r="X11" s="622"/>
      <c r="Y11" s="623"/>
      <c r="Z11" s="624">
        <v>4.5</v>
      </c>
      <c r="AA11" s="625"/>
      <c r="AB11" s="625"/>
      <c r="AC11" s="626"/>
      <c r="AD11" s="627">
        <v>921458</v>
      </c>
      <c r="AE11" s="622"/>
      <c r="AF11" s="622"/>
      <c r="AG11" s="622"/>
      <c r="AH11" s="622"/>
      <c r="AI11" s="622"/>
      <c r="AJ11" s="622"/>
      <c r="AK11" s="623"/>
      <c r="AL11" s="624">
        <v>8.6999999999999993</v>
      </c>
      <c r="AM11" s="625"/>
      <c r="AN11" s="625"/>
      <c r="AO11" s="661"/>
      <c r="AP11" s="618" t="s">
        <v>236</v>
      </c>
      <c r="AQ11" s="619"/>
      <c r="AR11" s="619"/>
      <c r="AS11" s="619"/>
      <c r="AT11" s="619"/>
      <c r="AU11" s="619"/>
      <c r="AV11" s="619"/>
      <c r="AW11" s="619"/>
      <c r="AX11" s="619"/>
      <c r="AY11" s="619"/>
      <c r="AZ11" s="619"/>
      <c r="BA11" s="619"/>
      <c r="BB11" s="619"/>
      <c r="BC11" s="619"/>
      <c r="BD11" s="619"/>
      <c r="BE11" s="619"/>
      <c r="BF11" s="620"/>
      <c r="BG11" s="621">
        <v>172775</v>
      </c>
      <c r="BH11" s="622"/>
      <c r="BI11" s="622"/>
      <c r="BJ11" s="622"/>
      <c r="BK11" s="622"/>
      <c r="BL11" s="622"/>
      <c r="BM11" s="622"/>
      <c r="BN11" s="623"/>
      <c r="BO11" s="659">
        <v>3.2</v>
      </c>
      <c r="BP11" s="659"/>
      <c r="BQ11" s="659"/>
      <c r="BR11" s="659"/>
      <c r="BS11" s="660">
        <v>22497</v>
      </c>
      <c r="BT11" s="660"/>
      <c r="BU11" s="660"/>
      <c r="BV11" s="660"/>
      <c r="BW11" s="660"/>
      <c r="BX11" s="660"/>
      <c r="BY11" s="660"/>
      <c r="BZ11" s="660"/>
      <c r="CA11" s="660"/>
      <c r="CB11" s="695"/>
      <c r="CD11" s="618" t="s">
        <v>237</v>
      </c>
      <c r="CE11" s="619"/>
      <c r="CF11" s="619"/>
      <c r="CG11" s="619"/>
      <c r="CH11" s="619"/>
      <c r="CI11" s="619"/>
      <c r="CJ11" s="619"/>
      <c r="CK11" s="619"/>
      <c r="CL11" s="619"/>
      <c r="CM11" s="619"/>
      <c r="CN11" s="619"/>
      <c r="CO11" s="619"/>
      <c r="CP11" s="619"/>
      <c r="CQ11" s="620"/>
      <c r="CR11" s="621">
        <v>1142431</v>
      </c>
      <c r="CS11" s="622"/>
      <c r="CT11" s="622"/>
      <c r="CU11" s="622"/>
      <c r="CV11" s="622"/>
      <c r="CW11" s="622"/>
      <c r="CX11" s="622"/>
      <c r="CY11" s="623"/>
      <c r="CZ11" s="659">
        <v>5.7</v>
      </c>
      <c r="DA11" s="659"/>
      <c r="DB11" s="659"/>
      <c r="DC11" s="659"/>
      <c r="DD11" s="627">
        <v>612187</v>
      </c>
      <c r="DE11" s="622"/>
      <c r="DF11" s="622"/>
      <c r="DG11" s="622"/>
      <c r="DH11" s="622"/>
      <c r="DI11" s="622"/>
      <c r="DJ11" s="622"/>
      <c r="DK11" s="622"/>
      <c r="DL11" s="622"/>
      <c r="DM11" s="622"/>
      <c r="DN11" s="622"/>
      <c r="DO11" s="622"/>
      <c r="DP11" s="623"/>
      <c r="DQ11" s="627">
        <v>596031</v>
      </c>
      <c r="DR11" s="622"/>
      <c r="DS11" s="622"/>
      <c r="DT11" s="622"/>
      <c r="DU11" s="622"/>
      <c r="DV11" s="622"/>
      <c r="DW11" s="622"/>
      <c r="DX11" s="622"/>
      <c r="DY11" s="622"/>
      <c r="DZ11" s="622"/>
      <c r="EA11" s="622"/>
      <c r="EB11" s="622"/>
      <c r="EC11" s="658"/>
    </row>
    <row r="12" spans="2:143" ht="11.25" customHeight="1" x14ac:dyDescent="0.15">
      <c r="B12" s="618" t="s">
        <v>238</v>
      </c>
      <c r="C12" s="619"/>
      <c r="D12" s="619"/>
      <c r="E12" s="619"/>
      <c r="F12" s="619"/>
      <c r="G12" s="619"/>
      <c r="H12" s="619"/>
      <c r="I12" s="619"/>
      <c r="J12" s="619"/>
      <c r="K12" s="619"/>
      <c r="L12" s="619"/>
      <c r="M12" s="619"/>
      <c r="N12" s="619"/>
      <c r="O12" s="619"/>
      <c r="P12" s="619"/>
      <c r="Q12" s="620"/>
      <c r="R12" s="621" t="s">
        <v>122</v>
      </c>
      <c r="S12" s="622"/>
      <c r="T12" s="622"/>
      <c r="U12" s="622"/>
      <c r="V12" s="622"/>
      <c r="W12" s="622"/>
      <c r="X12" s="622"/>
      <c r="Y12" s="623"/>
      <c r="Z12" s="659" t="s">
        <v>122</v>
      </c>
      <c r="AA12" s="659"/>
      <c r="AB12" s="659"/>
      <c r="AC12" s="659"/>
      <c r="AD12" s="660" t="s">
        <v>122</v>
      </c>
      <c r="AE12" s="660"/>
      <c r="AF12" s="660"/>
      <c r="AG12" s="660"/>
      <c r="AH12" s="660"/>
      <c r="AI12" s="660"/>
      <c r="AJ12" s="660"/>
      <c r="AK12" s="660"/>
      <c r="AL12" s="624" t="s">
        <v>122</v>
      </c>
      <c r="AM12" s="625"/>
      <c r="AN12" s="625"/>
      <c r="AO12" s="661"/>
      <c r="AP12" s="618" t="s">
        <v>239</v>
      </c>
      <c r="AQ12" s="619"/>
      <c r="AR12" s="619"/>
      <c r="AS12" s="619"/>
      <c r="AT12" s="619"/>
      <c r="AU12" s="619"/>
      <c r="AV12" s="619"/>
      <c r="AW12" s="619"/>
      <c r="AX12" s="619"/>
      <c r="AY12" s="619"/>
      <c r="AZ12" s="619"/>
      <c r="BA12" s="619"/>
      <c r="BB12" s="619"/>
      <c r="BC12" s="619"/>
      <c r="BD12" s="619"/>
      <c r="BE12" s="619"/>
      <c r="BF12" s="620"/>
      <c r="BG12" s="621">
        <v>3049163</v>
      </c>
      <c r="BH12" s="622"/>
      <c r="BI12" s="622"/>
      <c r="BJ12" s="622"/>
      <c r="BK12" s="622"/>
      <c r="BL12" s="622"/>
      <c r="BM12" s="622"/>
      <c r="BN12" s="623"/>
      <c r="BO12" s="659">
        <v>56.2</v>
      </c>
      <c r="BP12" s="659"/>
      <c r="BQ12" s="659"/>
      <c r="BR12" s="659"/>
      <c r="BS12" s="660">
        <v>104198</v>
      </c>
      <c r="BT12" s="660"/>
      <c r="BU12" s="660"/>
      <c r="BV12" s="660"/>
      <c r="BW12" s="660"/>
      <c r="BX12" s="660"/>
      <c r="BY12" s="660"/>
      <c r="BZ12" s="660"/>
      <c r="CA12" s="660"/>
      <c r="CB12" s="695"/>
      <c r="CD12" s="618" t="s">
        <v>240</v>
      </c>
      <c r="CE12" s="619"/>
      <c r="CF12" s="619"/>
      <c r="CG12" s="619"/>
      <c r="CH12" s="619"/>
      <c r="CI12" s="619"/>
      <c r="CJ12" s="619"/>
      <c r="CK12" s="619"/>
      <c r="CL12" s="619"/>
      <c r="CM12" s="619"/>
      <c r="CN12" s="619"/>
      <c r="CO12" s="619"/>
      <c r="CP12" s="619"/>
      <c r="CQ12" s="620"/>
      <c r="CR12" s="621">
        <v>274556</v>
      </c>
      <c r="CS12" s="622"/>
      <c r="CT12" s="622"/>
      <c r="CU12" s="622"/>
      <c r="CV12" s="622"/>
      <c r="CW12" s="622"/>
      <c r="CX12" s="622"/>
      <c r="CY12" s="623"/>
      <c r="CZ12" s="659">
        <v>1.4</v>
      </c>
      <c r="DA12" s="659"/>
      <c r="DB12" s="659"/>
      <c r="DC12" s="659"/>
      <c r="DD12" s="627" t="s">
        <v>122</v>
      </c>
      <c r="DE12" s="622"/>
      <c r="DF12" s="622"/>
      <c r="DG12" s="622"/>
      <c r="DH12" s="622"/>
      <c r="DI12" s="622"/>
      <c r="DJ12" s="622"/>
      <c r="DK12" s="622"/>
      <c r="DL12" s="622"/>
      <c r="DM12" s="622"/>
      <c r="DN12" s="622"/>
      <c r="DO12" s="622"/>
      <c r="DP12" s="623"/>
      <c r="DQ12" s="627">
        <v>174708</v>
      </c>
      <c r="DR12" s="622"/>
      <c r="DS12" s="622"/>
      <c r="DT12" s="622"/>
      <c r="DU12" s="622"/>
      <c r="DV12" s="622"/>
      <c r="DW12" s="622"/>
      <c r="DX12" s="622"/>
      <c r="DY12" s="622"/>
      <c r="DZ12" s="622"/>
      <c r="EA12" s="622"/>
      <c r="EB12" s="622"/>
      <c r="EC12" s="658"/>
    </row>
    <row r="13" spans="2:143" ht="11.25" customHeight="1" x14ac:dyDescent="0.15">
      <c r="B13" s="618" t="s">
        <v>241</v>
      </c>
      <c r="C13" s="619"/>
      <c r="D13" s="619"/>
      <c r="E13" s="619"/>
      <c r="F13" s="619"/>
      <c r="G13" s="619"/>
      <c r="H13" s="619"/>
      <c r="I13" s="619"/>
      <c r="J13" s="619"/>
      <c r="K13" s="619"/>
      <c r="L13" s="619"/>
      <c r="M13" s="619"/>
      <c r="N13" s="619"/>
      <c r="O13" s="619"/>
      <c r="P13" s="619"/>
      <c r="Q13" s="620"/>
      <c r="R13" s="621" t="s">
        <v>122</v>
      </c>
      <c r="S13" s="622"/>
      <c r="T13" s="622"/>
      <c r="U13" s="622"/>
      <c r="V13" s="622"/>
      <c r="W13" s="622"/>
      <c r="X13" s="622"/>
      <c r="Y13" s="623"/>
      <c r="Z13" s="659" t="s">
        <v>122</v>
      </c>
      <c r="AA13" s="659"/>
      <c r="AB13" s="659"/>
      <c r="AC13" s="659"/>
      <c r="AD13" s="660" t="s">
        <v>122</v>
      </c>
      <c r="AE13" s="660"/>
      <c r="AF13" s="660"/>
      <c r="AG13" s="660"/>
      <c r="AH13" s="660"/>
      <c r="AI13" s="660"/>
      <c r="AJ13" s="660"/>
      <c r="AK13" s="660"/>
      <c r="AL13" s="624" t="s">
        <v>122</v>
      </c>
      <c r="AM13" s="625"/>
      <c r="AN13" s="625"/>
      <c r="AO13" s="661"/>
      <c r="AP13" s="618" t="s">
        <v>242</v>
      </c>
      <c r="AQ13" s="619"/>
      <c r="AR13" s="619"/>
      <c r="AS13" s="619"/>
      <c r="AT13" s="619"/>
      <c r="AU13" s="619"/>
      <c r="AV13" s="619"/>
      <c r="AW13" s="619"/>
      <c r="AX13" s="619"/>
      <c r="AY13" s="619"/>
      <c r="AZ13" s="619"/>
      <c r="BA13" s="619"/>
      <c r="BB13" s="619"/>
      <c r="BC13" s="619"/>
      <c r="BD13" s="619"/>
      <c r="BE13" s="619"/>
      <c r="BF13" s="620"/>
      <c r="BG13" s="621">
        <v>3038219</v>
      </c>
      <c r="BH13" s="622"/>
      <c r="BI13" s="622"/>
      <c r="BJ13" s="622"/>
      <c r="BK13" s="622"/>
      <c r="BL13" s="622"/>
      <c r="BM13" s="622"/>
      <c r="BN13" s="623"/>
      <c r="BO13" s="659">
        <v>56</v>
      </c>
      <c r="BP13" s="659"/>
      <c r="BQ13" s="659"/>
      <c r="BR13" s="659"/>
      <c r="BS13" s="660">
        <v>104198</v>
      </c>
      <c r="BT13" s="660"/>
      <c r="BU13" s="660"/>
      <c r="BV13" s="660"/>
      <c r="BW13" s="660"/>
      <c r="BX13" s="660"/>
      <c r="BY13" s="660"/>
      <c r="BZ13" s="660"/>
      <c r="CA13" s="660"/>
      <c r="CB13" s="695"/>
      <c r="CD13" s="618" t="s">
        <v>243</v>
      </c>
      <c r="CE13" s="619"/>
      <c r="CF13" s="619"/>
      <c r="CG13" s="619"/>
      <c r="CH13" s="619"/>
      <c r="CI13" s="619"/>
      <c r="CJ13" s="619"/>
      <c r="CK13" s="619"/>
      <c r="CL13" s="619"/>
      <c r="CM13" s="619"/>
      <c r="CN13" s="619"/>
      <c r="CO13" s="619"/>
      <c r="CP13" s="619"/>
      <c r="CQ13" s="620"/>
      <c r="CR13" s="621">
        <v>2411176</v>
      </c>
      <c r="CS13" s="622"/>
      <c r="CT13" s="622"/>
      <c r="CU13" s="622"/>
      <c r="CV13" s="622"/>
      <c r="CW13" s="622"/>
      <c r="CX13" s="622"/>
      <c r="CY13" s="623"/>
      <c r="CZ13" s="659">
        <v>12.1</v>
      </c>
      <c r="DA13" s="659"/>
      <c r="DB13" s="659"/>
      <c r="DC13" s="659"/>
      <c r="DD13" s="627">
        <v>873520</v>
      </c>
      <c r="DE13" s="622"/>
      <c r="DF13" s="622"/>
      <c r="DG13" s="622"/>
      <c r="DH13" s="622"/>
      <c r="DI13" s="622"/>
      <c r="DJ13" s="622"/>
      <c r="DK13" s="622"/>
      <c r="DL13" s="622"/>
      <c r="DM13" s="622"/>
      <c r="DN13" s="622"/>
      <c r="DO13" s="622"/>
      <c r="DP13" s="623"/>
      <c r="DQ13" s="627">
        <v>1410045</v>
      </c>
      <c r="DR13" s="622"/>
      <c r="DS13" s="622"/>
      <c r="DT13" s="622"/>
      <c r="DU13" s="622"/>
      <c r="DV13" s="622"/>
      <c r="DW13" s="622"/>
      <c r="DX13" s="622"/>
      <c r="DY13" s="622"/>
      <c r="DZ13" s="622"/>
      <c r="EA13" s="622"/>
      <c r="EB13" s="622"/>
      <c r="EC13" s="658"/>
    </row>
    <row r="14" spans="2:143" ht="11.25" customHeight="1" x14ac:dyDescent="0.15">
      <c r="B14" s="618" t="s">
        <v>244</v>
      </c>
      <c r="C14" s="619"/>
      <c r="D14" s="619"/>
      <c r="E14" s="619"/>
      <c r="F14" s="619"/>
      <c r="G14" s="619"/>
      <c r="H14" s="619"/>
      <c r="I14" s="619"/>
      <c r="J14" s="619"/>
      <c r="K14" s="619"/>
      <c r="L14" s="619"/>
      <c r="M14" s="619"/>
      <c r="N14" s="619"/>
      <c r="O14" s="619"/>
      <c r="P14" s="619"/>
      <c r="Q14" s="620"/>
      <c r="R14" s="621" t="s">
        <v>122</v>
      </c>
      <c r="S14" s="622"/>
      <c r="T14" s="622"/>
      <c r="U14" s="622"/>
      <c r="V14" s="622"/>
      <c r="W14" s="622"/>
      <c r="X14" s="622"/>
      <c r="Y14" s="623"/>
      <c r="Z14" s="659" t="s">
        <v>122</v>
      </c>
      <c r="AA14" s="659"/>
      <c r="AB14" s="659"/>
      <c r="AC14" s="659"/>
      <c r="AD14" s="660" t="s">
        <v>122</v>
      </c>
      <c r="AE14" s="660"/>
      <c r="AF14" s="660"/>
      <c r="AG14" s="660"/>
      <c r="AH14" s="660"/>
      <c r="AI14" s="660"/>
      <c r="AJ14" s="660"/>
      <c r="AK14" s="660"/>
      <c r="AL14" s="624" t="s">
        <v>122</v>
      </c>
      <c r="AM14" s="625"/>
      <c r="AN14" s="625"/>
      <c r="AO14" s="661"/>
      <c r="AP14" s="618" t="s">
        <v>245</v>
      </c>
      <c r="AQ14" s="619"/>
      <c r="AR14" s="619"/>
      <c r="AS14" s="619"/>
      <c r="AT14" s="619"/>
      <c r="AU14" s="619"/>
      <c r="AV14" s="619"/>
      <c r="AW14" s="619"/>
      <c r="AX14" s="619"/>
      <c r="AY14" s="619"/>
      <c r="AZ14" s="619"/>
      <c r="BA14" s="619"/>
      <c r="BB14" s="619"/>
      <c r="BC14" s="619"/>
      <c r="BD14" s="619"/>
      <c r="BE14" s="619"/>
      <c r="BF14" s="620"/>
      <c r="BG14" s="621">
        <v>130556</v>
      </c>
      <c r="BH14" s="622"/>
      <c r="BI14" s="622"/>
      <c r="BJ14" s="622"/>
      <c r="BK14" s="622"/>
      <c r="BL14" s="622"/>
      <c r="BM14" s="622"/>
      <c r="BN14" s="623"/>
      <c r="BO14" s="659">
        <v>2.4</v>
      </c>
      <c r="BP14" s="659"/>
      <c r="BQ14" s="659"/>
      <c r="BR14" s="659"/>
      <c r="BS14" s="660" t="s">
        <v>122</v>
      </c>
      <c r="BT14" s="660"/>
      <c r="BU14" s="660"/>
      <c r="BV14" s="660"/>
      <c r="BW14" s="660"/>
      <c r="BX14" s="660"/>
      <c r="BY14" s="660"/>
      <c r="BZ14" s="660"/>
      <c r="CA14" s="660"/>
      <c r="CB14" s="695"/>
      <c r="CD14" s="618" t="s">
        <v>246</v>
      </c>
      <c r="CE14" s="619"/>
      <c r="CF14" s="619"/>
      <c r="CG14" s="619"/>
      <c r="CH14" s="619"/>
      <c r="CI14" s="619"/>
      <c r="CJ14" s="619"/>
      <c r="CK14" s="619"/>
      <c r="CL14" s="619"/>
      <c r="CM14" s="619"/>
      <c r="CN14" s="619"/>
      <c r="CO14" s="619"/>
      <c r="CP14" s="619"/>
      <c r="CQ14" s="620"/>
      <c r="CR14" s="621">
        <v>542799</v>
      </c>
      <c r="CS14" s="622"/>
      <c r="CT14" s="622"/>
      <c r="CU14" s="622"/>
      <c r="CV14" s="622"/>
      <c r="CW14" s="622"/>
      <c r="CX14" s="622"/>
      <c r="CY14" s="623"/>
      <c r="CZ14" s="659">
        <v>2.7</v>
      </c>
      <c r="DA14" s="659"/>
      <c r="DB14" s="659"/>
      <c r="DC14" s="659"/>
      <c r="DD14" s="627">
        <v>34912</v>
      </c>
      <c r="DE14" s="622"/>
      <c r="DF14" s="622"/>
      <c r="DG14" s="622"/>
      <c r="DH14" s="622"/>
      <c r="DI14" s="622"/>
      <c r="DJ14" s="622"/>
      <c r="DK14" s="622"/>
      <c r="DL14" s="622"/>
      <c r="DM14" s="622"/>
      <c r="DN14" s="622"/>
      <c r="DO14" s="622"/>
      <c r="DP14" s="623"/>
      <c r="DQ14" s="627">
        <v>510524</v>
      </c>
      <c r="DR14" s="622"/>
      <c r="DS14" s="622"/>
      <c r="DT14" s="622"/>
      <c r="DU14" s="622"/>
      <c r="DV14" s="622"/>
      <c r="DW14" s="622"/>
      <c r="DX14" s="622"/>
      <c r="DY14" s="622"/>
      <c r="DZ14" s="622"/>
      <c r="EA14" s="622"/>
      <c r="EB14" s="622"/>
      <c r="EC14" s="658"/>
    </row>
    <row r="15" spans="2:143" ht="11.25" customHeight="1" x14ac:dyDescent="0.15">
      <c r="B15" s="618" t="s">
        <v>247</v>
      </c>
      <c r="C15" s="619"/>
      <c r="D15" s="619"/>
      <c r="E15" s="619"/>
      <c r="F15" s="619"/>
      <c r="G15" s="619"/>
      <c r="H15" s="619"/>
      <c r="I15" s="619"/>
      <c r="J15" s="619"/>
      <c r="K15" s="619"/>
      <c r="L15" s="619"/>
      <c r="M15" s="619"/>
      <c r="N15" s="619"/>
      <c r="O15" s="619"/>
      <c r="P15" s="619"/>
      <c r="Q15" s="620"/>
      <c r="R15" s="621">
        <v>19600</v>
      </c>
      <c r="S15" s="622"/>
      <c r="T15" s="622"/>
      <c r="U15" s="622"/>
      <c r="V15" s="622"/>
      <c r="W15" s="622"/>
      <c r="X15" s="622"/>
      <c r="Y15" s="623"/>
      <c r="Z15" s="659">
        <v>0.1</v>
      </c>
      <c r="AA15" s="659"/>
      <c r="AB15" s="659"/>
      <c r="AC15" s="659"/>
      <c r="AD15" s="660">
        <v>19600</v>
      </c>
      <c r="AE15" s="660"/>
      <c r="AF15" s="660"/>
      <c r="AG15" s="660"/>
      <c r="AH15" s="660"/>
      <c r="AI15" s="660"/>
      <c r="AJ15" s="660"/>
      <c r="AK15" s="660"/>
      <c r="AL15" s="624">
        <v>0.2</v>
      </c>
      <c r="AM15" s="625"/>
      <c r="AN15" s="625"/>
      <c r="AO15" s="661"/>
      <c r="AP15" s="618" t="s">
        <v>248</v>
      </c>
      <c r="AQ15" s="619"/>
      <c r="AR15" s="619"/>
      <c r="AS15" s="619"/>
      <c r="AT15" s="619"/>
      <c r="AU15" s="619"/>
      <c r="AV15" s="619"/>
      <c r="AW15" s="619"/>
      <c r="AX15" s="619"/>
      <c r="AY15" s="619"/>
      <c r="AZ15" s="619"/>
      <c r="BA15" s="619"/>
      <c r="BB15" s="619"/>
      <c r="BC15" s="619"/>
      <c r="BD15" s="619"/>
      <c r="BE15" s="619"/>
      <c r="BF15" s="620"/>
      <c r="BG15" s="621">
        <v>326816</v>
      </c>
      <c r="BH15" s="622"/>
      <c r="BI15" s="622"/>
      <c r="BJ15" s="622"/>
      <c r="BK15" s="622"/>
      <c r="BL15" s="622"/>
      <c r="BM15" s="622"/>
      <c r="BN15" s="623"/>
      <c r="BO15" s="659">
        <v>6</v>
      </c>
      <c r="BP15" s="659"/>
      <c r="BQ15" s="659"/>
      <c r="BR15" s="659"/>
      <c r="BS15" s="660" t="s">
        <v>122</v>
      </c>
      <c r="BT15" s="660"/>
      <c r="BU15" s="660"/>
      <c r="BV15" s="660"/>
      <c r="BW15" s="660"/>
      <c r="BX15" s="660"/>
      <c r="BY15" s="660"/>
      <c r="BZ15" s="660"/>
      <c r="CA15" s="660"/>
      <c r="CB15" s="695"/>
      <c r="CD15" s="618" t="s">
        <v>249</v>
      </c>
      <c r="CE15" s="619"/>
      <c r="CF15" s="619"/>
      <c r="CG15" s="619"/>
      <c r="CH15" s="619"/>
      <c r="CI15" s="619"/>
      <c r="CJ15" s="619"/>
      <c r="CK15" s="619"/>
      <c r="CL15" s="619"/>
      <c r="CM15" s="619"/>
      <c r="CN15" s="619"/>
      <c r="CO15" s="619"/>
      <c r="CP15" s="619"/>
      <c r="CQ15" s="620"/>
      <c r="CR15" s="621">
        <v>2225664</v>
      </c>
      <c r="CS15" s="622"/>
      <c r="CT15" s="622"/>
      <c r="CU15" s="622"/>
      <c r="CV15" s="622"/>
      <c r="CW15" s="622"/>
      <c r="CX15" s="622"/>
      <c r="CY15" s="623"/>
      <c r="CZ15" s="659">
        <v>11.1</v>
      </c>
      <c r="DA15" s="659"/>
      <c r="DB15" s="659"/>
      <c r="DC15" s="659"/>
      <c r="DD15" s="627">
        <v>185308</v>
      </c>
      <c r="DE15" s="622"/>
      <c r="DF15" s="622"/>
      <c r="DG15" s="622"/>
      <c r="DH15" s="622"/>
      <c r="DI15" s="622"/>
      <c r="DJ15" s="622"/>
      <c r="DK15" s="622"/>
      <c r="DL15" s="622"/>
      <c r="DM15" s="622"/>
      <c r="DN15" s="622"/>
      <c r="DO15" s="622"/>
      <c r="DP15" s="623"/>
      <c r="DQ15" s="627">
        <v>2038687</v>
      </c>
      <c r="DR15" s="622"/>
      <c r="DS15" s="622"/>
      <c r="DT15" s="622"/>
      <c r="DU15" s="622"/>
      <c r="DV15" s="622"/>
      <c r="DW15" s="622"/>
      <c r="DX15" s="622"/>
      <c r="DY15" s="622"/>
      <c r="DZ15" s="622"/>
      <c r="EA15" s="622"/>
      <c r="EB15" s="622"/>
      <c r="EC15" s="658"/>
    </row>
    <row r="16" spans="2:143" ht="11.25" customHeight="1" x14ac:dyDescent="0.15">
      <c r="B16" s="618" t="s">
        <v>250</v>
      </c>
      <c r="C16" s="619"/>
      <c r="D16" s="619"/>
      <c r="E16" s="619"/>
      <c r="F16" s="619"/>
      <c r="G16" s="619"/>
      <c r="H16" s="619"/>
      <c r="I16" s="619"/>
      <c r="J16" s="619"/>
      <c r="K16" s="619"/>
      <c r="L16" s="619"/>
      <c r="M16" s="619"/>
      <c r="N16" s="619"/>
      <c r="O16" s="619"/>
      <c r="P16" s="619"/>
      <c r="Q16" s="620"/>
      <c r="R16" s="621">
        <v>85282</v>
      </c>
      <c r="S16" s="622"/>
      <c r="T16" s="622"/>
      <c r="U16" s="622"/>
      <c r="V16" s="622"/>
      <c r="W16" s="622"/>
      <c r="X16" s="622"/>
      <c r="Y16" s="623"/>
      <c r="Z16" s="659">
        <v>0.4</v>
      </c>
      <c r="AA16" s="659"/>
      <c r="AB16" s="659"/>
      <c r="AC16" s="659"/>
      <c r="AD16" s="660">
        <v>85282</v>
      </c>
      <c r="AE16" s="660"/>
      <c r="AF16" s="660"/>
      <c r="AG16" s="660"/>
      <c r="AH16" s="660"/>
      <c r="AI16" s="660"/>
      <c r="AJ16" s="660"/>
      <c r="AK16" s="660"/>
      <c r="AL16" s="624">
        <v>0.8</v>
      </c>
      <c r="AM16" s="625"/>
      <c r="AN16" s="625"/>
      <c r="AO16" s="661"/>
      <c r="AP16" s="618" t="s">
        <v>251</v>
      </c>
      <c r="AQ16" s="619"/>
      <c r="AR16" s="619"/>
      <c r="AS16" s="619"/>
      <c r="AT16" s="619"/>
      <c r="AU16" s="619"/>
      <c r="AV16" s="619"/>
      <c r="AW16" s="619"/>
      <c r="AX16" s="619"/>
      <c r="AY16" s="619"/>
      <c r="AZ16" s="619"/>
      <c r="BA16" s="619"/>
      <c r="BB16" s="619"/>
      <c r="BC16" s="619"/>
      <c r="BD16" s="619"/>
      <c r="BE16" s="619"/>
      <c r="BF16" s="620"/>
      <c r="BG16" s="621" t="s">
        <v>122</v>
      </c>
      <c r="BH16" s="622"/>
      <c r="BI16" s="622"/>
      <c r="BJ16" s="622"/>
      <c r="BK16" s="622"/>
      <c r="BL16" s="622"/>
      <c r="BM16" s="622"/>
      <c r="BN16" s="623"/>
      <c r="BO16" s="659" t="s">
        <v>122</v>
      </c>
      <c r="BP16" s="659"/>
      <c r="BQ16" s="659"/>
      <c r="BR16" s="659"/>
      <c r="BS16" s="660" t="s">
        <v>122</v>
      </c>
      <c r="BT16" s="660"/>
      <c r="BU16" s="660"/>
      <c r="BV16" s="660"/>
      <c r="BW16" s="660"/>
      <c r="BX16" s="660"/>
      <c r="BY16" s="660"/>
      <c r="BZ16" s="660"/>
      <c r="CA16" s="660"/>
      <c r="CB16" s="695"/>
      <c r="CD16" s="618" t="s">
        <v>252</v>
      </c>
      <c r="CE16" s="619"/>
      <c r="CF16" s="619"/>
      <c r="CG16" s="619"/>
      <c r="CH16" s="619"/>
      <c r="CI16" s="619"/>
      <c r="CJ16" s="619"/>
      <c r="CK16" s="619"/>
      <c r="CL16" s="619"/>
      <c r="CM16" s="619"/>
      <c r="CN16" s="619"/>
      <c r="CO16" s="619"/>
      <c r="CP16" s="619"/>
      <c r="CQ16" s="620"/>
      <c r="CR16" s="621">
        <v>78456</v>
      </c>
      <c r="CS16" s="622"/>
      <c r="CT16" s="622"/>
      <c r="CU16" s="622"/>
      <c r="CV16" s="622"/>
      <c r="CW16" s="622"/>
      <c r="CX16" s="622"/>
      <c r="CY16" s="623"/>
      <c r="CZ16" s="659">
        <v>0.4</v>
      </c>
      <c r="DA16" s="659"/>
      <c r="DB16" s="659"/>
      <c r="DC16" s="659"/>
      <c r="DD16" s="627" t="s">
        <v>122</v>
      </c>
      <c r="DE16" s="622"/>
      <c r="DF16" s="622"/>
      <c r="DG16" s="622"/>
      <c r="DH16" s="622"/>
      <c r="DI16" s="622"/>
      <c r="DJ16" s="622"/>
      <c r="DK16" s="622"/>
      <c r="DL16" s="622"/>
      <c r="DM16" s="622"/>
      <c r="DN16" s="622"/>
      <c r="DO16" s="622"/>
      <c r="DP16" s="623"/>
      <c r="DQ16" s="627">
        <v>16480</v>
      </c>
      <c r="DR16" s="622"/>
      <c r="DS16" s="622"/>
      <c r="DT16" s="622"/>
      <c r="DU16" s="622"/>
      <c r="DV16" s="622"/>
      <c r="DW16" s="622"/>
      <c r="DX16" s="622"/>
      <c r="DY16" s="622"/>
      <c r="DZ16" s="622"/>
      <c r="EA16" s="622"/>
      <c r="EB16" s="622"/>
      <c r="EC16" s="658"/>
    </row>
    <row r="17" spans="2:133" ht="11.25" customHeight="1" x14ac:dyDescent="0.15">
      <c r="B17" s="618" t="s">
        <v>253</v>
      </c>
      <c r="C17" s="619"/>
      <c r="D17" s="619"/>
      <c r="E17" s="619"/>
      <c r="F17" s="619"/>
      <c r="G17" s="619"/>
      <c r="H17" s="619"/>
      <c r="I17" s="619"/>
      <c r="J17" s="619"/>
      <c r="K17" s="619"/>
      <c r="L17" s="619"/>
      <c r="M17" s="619"/>
      <c r="N17" s="619"/>
      <c r="O17" s="619"/>
      <c r="P17" s="619"/>
      <c r="Q17" s="620"/>
      <c r="R17" s="621">
        <v>177038</v>
      </c>
      <c r="S17" s="622"/>
      <c r="T17" s="622"/>
      <c r="U17" s="622"/>
      <c r="V17" s="622"/>
      <c r="W17" s="622"/>
      <c r="X17" s="622"/>
      <c r="Y17" s="623"/>
      <c r="Z17" s="659">
        <v>0.9</v>
      </c>
      <c r="AA17" s="659"/>
      <c r="AB17" s="659"/>
      <c r="AC17" s="659"/>
      <c r="AD17" s="660">
        <v>177038</v>
      </c>
      <c r="AE17" s="660"/>
      <c r="AF17" s="660"/>
      <c r="AG17" s="660"/>
      <c r="AH17" s="660"/>
      <c r="AI17" s="660"/>
      <c r="AJ17" s="660"/>
      <c r="AK17" s="660"/>
      <c r="AL17" s="624">
        <v>1.7</v>
      </c>
      <c r="AM17" s="625"/>
      <c r="AN17" s="625"/>
      <c r="AO17" s="661"/>
      <c r="AP17" s="618" t="s">
        <v>254</v>
      </c>
      <c r="AQ17" s="619"/>
      <c r="AR17" s="619"/>
      <c r="AS17" s="619"/>
      <c r="AT17" s="619"/>
      <c r="AU17" s="619"/>
      <c r="AV17" s="619"/>
      <c r="AW17" s="619"/>
      <c r="AX17" s="619"/>
      <c r="AY17" s="619"/>
      <c r="AZ17" s="619"/>
      <c r="BA17" s="619"/>
      <c r="BB17" s="619"/>
      <c r="BC17" s="619"/>
      <c r="BD17" s="619"/>
      <c r="BE17" s="619"/>
      <c r="BF17" s="620"/>
      <c r="BG17" s="621" t="s">
        <v>122</v>
      </c>
      <c r="BH17" s="622"/>
      <c r="BI17" s="622"/>
      <c r="BJ17" s="622"/>
      <c r="BK17" s="622"/>
      <c r="BL17" s="622"/>
      <c r="BM17" s="622"/>
      <c r="BN17" s="623"/>
      <c r="BO17" s="659" t="s">
        <v>122</v>
      </c>
      <c r="BP17" s="659"/>
      <c r="BQ17" s="659"/>
      <c r="BR17" s="659"/>
      <c r="BS17" s="660" t="s">
        <v>122</v>
      </c>
      <c r="BT17" s="660"/>
      <c r="BU17" s="660"/>
      <c r="BV17" s="660"/>
      <c r="BW17" s="660"/>
      <c r="BX17" s="660"/>
      <c r="BY17" s="660"/>
      <c r="BZ17" s="660"/>
      <c r="CA17" s="660"/>
      <c r="CB17" s="695"/>
      <c r="CD17" s="618" t="s">
        <v>255</v>
      </c>
      <c r="CE17" s="619"/>
      <c r="CF17" s="619"/>
      <c r="CG17" s="619"/>
      <c r="CH17" s="619"/>
      <c r="CI17" s="619"/>
      <c r="CJ17" s="619"/>
      <c r="CK17" s="619"/>
      <c r="CL17" s="619"/>
      <c r="CM17" s="619"/>
      <c r="CN17" s="619"/>
      <c r="CO17" s="619"/>
      <c r="CP17" s="619"/>
      <c r="CQ17" s="620"/>
      <c r="CR17" s="621">
        <v>2019931</v>
      </c>
      <c r="CS17" s="622"/>
      <c r="CT17" s="622"/>
      <c r="CU17" s="622"/>
      <c r="CV17" s="622"/>
      <c r="CW17" s="622"/>
      <c r="CX17" s="622"/>
      <c r="CY17" s="623"/>
      <c r="CZ17" s="659">
        <v>10.1</v>
      </c>
      <c r="DA17" s="659"/>
      <c r="DB17" s="659"/>
      <c r="DC17" s="659"/>
      <c r="DD17" s="627" t="s">
        <v>122</v>
      </c>
      <c r="DE17" s="622"/>
      <c r="DF17" s="622"/>
      <c r="DG17" s="622"/>
      <c r="DH17" s="622"/>
      <c r="DI17" s="622"/>
      <c r="DJ17" s="622"/>
      <c r="DK17" s="622"/>
      <c r="DL17" s="622"/>
      <c r="DM17" s="622"/>
      <c r="DN17" s="622"/>
      <c r="DO17" s="622"/>
      <c r="DP17" s="623"/>
      <c r="DQ17" s="627">
        <v>1961261</v>
      </c>
      <c r="DR17" s="622"/>
      <c r="DS17" s="622"/>
      <c r="DT17" s="622"/>
      <c r="DU17" s="622"/>
      <c r="DV17" s="622"/>
      <c r="DW17" s="622"/>
      <c r="DX17" s="622"/>
      <c r="DY17" s="622"/>
      <c r="DZ17" s="622"/>
      <c r="EA17" s="622"/>
      <c r="EB17" s="622"/>
      <c r="EC17" s="658"/>
    </row>
    <row r="18" spans="2:133" ht="11.25" customHeight="1" x14ac:dyDescent="0.15">
      <c r="B18" s="618" t="s">
        <v>256</v>
      </c>
      <c r="C18" s="619"/>
      <c r="D18" s="619"/>
      <c r="E18" s="619"/>
      <c r="F18" s="619"/>
      <c r="G18" s="619"/>
      <c r="H18" s="619"/>
      <c r="I18" s="619"/>
      <c r="J18" s="619"/>
      <c r="K18" s="619"/>
      <c r="L18" s="619"/>
      <c r="M18" s="619"/>
      <c r="N18" s="619"/>
      <c r="O18" s="619"/>
      <c r="P18" s="619"/>
      <c r="Q18" s="620"/>
      <c r="R18" s="621">
        <v>34485</v>
      </c>
      <c r="S18" s="622"/>
      <c r="T18" s="622"/>
      <c r="U18" s="622"/>
      <c r="V18" s="622"/>
      <c r="W18" s="622"/>
      <c r="X18" s="622"/>
      <c r="Y18" s="623"/>
      <c r="Z18" s="659">
        <v>0.2</v>
      </c>
      <c r="AA18" s="659"/>
      <c r="AB18" s="659"/>
      <c r="AC18" s="659"/>
      <c r="AD18" s="660">
        <v>34485</v>
      </c>
      <c r="AE18" s="660"/>
      <c r="AF18" s="660"/>
      <c r="AG18" s="660"/>
      <c r="AH18" s="660"/>
      <c r="AI18" s="660"/>
      <c r="AJ18" s="660"/>
      <c r="AK18" s="660"/>
      <c r="AL18" s="624">
        <v>0.3</v>
      </c>
      <c r="AM18" s="625"/>
      <c r="AN18" s="625"/>
      <c r="AO18" s="661"/>
      <c r="AP18" s="618" t="s">
        <v>257</v>
      </c>
      <c r="AQ18" s="619"/>
      <c r="AR18" s="619"/>
      <c r="AS18" s="619"/>
      <c r="AT18" s="619"/>
      <c r="AU18" s="619"/>
      <c r="AV18" s="619"/>
      <c r="AW18" s="619"/>
      <c r="AX18" s="619"/>
      <c r="AY18" s="619"/>
      <c r="AZ18" s="619"/>
      <c r="BA18" s="619"/>
      <c r="BB18" s="619"/>
      <c r="BC18" s="619"/>
      <c r="BD18" s="619"/>
      <c r="BE18" s="619"/>
      <c r="BF18" s="620"/>
      <c r="BG18" s="621" t="s">
        <v>122</v>
      </c>
      <c r="BH18" s="622"/>
      <c r="BI18" s="622"/>
      <c r="BJ18" s="622"/>
      <c r="BK18" s="622"/>
      <c r="BL18" s="622"/>
      <c r="BM18" s="622"/>
      <c r="BN18" s="623"/>
      <c r="BO18" s="659" t="s">
        <v>122</v>
      </c>
      <c r="BP18" s="659"/>
      <c r="BQ18" s="659"/>
      <c r="BR18" s="659"/>
      <c r="BS18" s="660" t="s">
        <v>122</v>
      </c>
      <c r="BT18" s="660"/>
      <c r="BU18" s="660"/>
      <c r="BV18" s="660"/>
      <c r="BW18" s="660"/>
      <c r="BX18" s="660"/>
      <c r="BY18" s="660"/>
      <c r="BZ18" s="660"/>
      <c r="CA18" s="660"/>
      <c r="CB18" s="695"/>
      <c r="CD18" s="618" t="s">
        <v>258</v>
      </c>
      <c r="CE18" s="619"/>
      <c r="CF18" s="619"/>
      <c r="CG18" s="619"/>
      <c r="CH18" s="619"/>
      <c r="CI18" s="619"/>
      <c r="CJ18" s="619"/>
      <c r="CK18" s="619"/>
      <c r="CL18" s="619"/>
      <c r="CM18" s="619"/>
      <c r="CN18" s="619"/>
      <c r="CO18" s="619"/>
      <c r="CP18" s="619"/>
      <c r="CQ18" s="620"/>
      <c r="CR18" s="621" t="s">
        <v>122</v>
      </c>
      <c r="CS18" s="622"/>
      <c r="CT18" s="622"/>
      <c r="CU18" s="622"/>
      <c r="CV18" s="622"/>
      <c r="CW18" s="622"/>
      <c r="CX18" s="622"/>
      <c r="CY18" s="623"/>
      <c r="CZ18" s="659" t="s">
        <v>122</v>
      </c>
      <c r="DA18" s="659"/>
      <c r="DB18" s="659"/>
      <c r="DC18" s="659"/>
      <c r="DD18" s="627" t="s">
        <v>122</v>
      </c>
      <c r="DE18" s="622"/>
      <c r="DF18" s="622"/>
      <c r="DG18" s="622"/>
      <c r="DH18" s="622"/>
      <c r="DI18" s="622"/>
      <c r="DJ18" s="622"/>
      <c r="DK18" s="622"/>
      <c r="DL18" s="622"/>
      <c r="DM18" s="622"/>
      <c r="DN18" s="622"/>
      <c r="DO18" s="622"/>
      <c r="DP18" s="623"/>
      <c r="DQ18" s="627" t="s">
        <v>122</v>
      </c>
      <c r="DR18" s="622"/>
      <c r="DS18" s="622"/>
      <c r="DT18" s="622"/>
      <c r="DU18" s="622"/>
      <c r="DV18" s="622"/>
      <c r="DW18" s="622"/>
      <c r="DX18" s="622"/>
      <c r="DY18" s="622"/>
      <c r="DZ18" s="622"/>
      <c r="EA18" s="622"/>
      <c r="EB18" s="622"/>
      <c r="EC18" s="658"/>
    </row>
    <row r="19" spans="2:133" ht="11.25" customHeight="1" x14ac:dyDescent="0.15">
      <c r="B19" s="618" t="s">
        <v>259</v>
      </c>
      <c r="C19" s="619"/>
      <c r="D19" s="619"/>
      <c r="E19" s="619"/>
      <c r="F19" s="619"/>
      <c r="G19" s="619"/>
      <c r="H19" s="619"/>
      <c r="I19" s="619"/>
      <c r="J19" s="619"/>
      <c r="K19" s="619"/>
      <c r="L19" s="619"/>
      <c r="M19" s="619"/>
      <c r="N19" s="619"/>
      <c r="O19" s="619"/>
      <c r="P19" s="619"/>
      <c r="Q19" s="620"/>
      <c r="R19" s="621">
        <v>141426</v>
      </c>
      <c r="S19" s="622"/>
      <c r="T19" s="622"/>
      <c r="U19" s="622"/>
      <c r="V19" s="622"/>
      <c r="W19" s="622"/>
      <c r="X19" s="622"/>
      <c r="Y19" s="623"/>
      <c r="Z19" s="659">
        <v>0.7</v>
      </c>
      <c r="AA19" s="659"/>
      <c r="AB19" s="659"/>
      <c r="AC19" s="659"/>
      <c r="AD19" s="660">
        <v>141426</v>
      </c>
      <c r="AE19" s="660"/>
      <c r="AF19" s="660"/>
      <c r="AG19" s="660"/>
      <c r="AH19" s="660"/>
      <c r="AI19" s="660"/>
      <c r="AJ19" s="660"/>
      <c r="AK19" s="660"/>
      <c r="AL19" s="624">
        <v>1.3</v>
      </c>
      <c r="AM19" s="625"/>
      <c r="AN19" s="625"/>
      <c r="AO19" s="661"/>
      <c r="AP19" s="618" t="s">
        <v>260</v>
      </c>
      <c r="AQ19" s="619"/>
      <c r="AR19" s="619"/>
      <c r="AS19" s="619"/>
      <c r="AT19" s="619"/>
      <c r="AU19" s="619"/>
      <c r="AV19" s="619"/>
      <c r="AW19" s="619"/>
      <c r="AX19" s="619"/>
      <c r="AY19" s="619"/>
      <c r="AZ19" s="619"/>
      <c r="BA19" s="619"/>
      <c r="BB19" s="619"/>
      <c r="BC19" s="619"/>
      <c r="BD19" s="619"/>
      <c r="BE19" s="619"/>
      <c r="BF19" s="620"/>
      <c r="BG19" s="621">
        <v>1231</v>
      </c>
      <c r="BH19" s="622"/>
      <c r="BI19" s="622"/>
      <c r="BJ19" s="622"/>
      <c r="BK19" s="622"/>
      <c r="BL19" s="622"/>
      <c r="BM19" s="622"/>
      <c r="BN19" s="623"/>
      <c r="BO19" s="659">
        <v>0</v>
      </c>
      <c r="BP19" s="659"/>
      <c r="BQ19" s="659"/>
      <c r="BR19" s="659"/>
      <c r="BS19" s="660" t="s">
        <v>122</v>
      </c>
      <c r="BT19" s="660"/>
      <c r="BU19" s="660"/>
      <c r="BV19" s="660"/>
      <c r="BW19" s="660"/>
      <c r="BX19" s="660"/>
      <c r="BY19" s="660"/>
      <c r="BZ19" s="660"/>
      <c r="CA19" s="660"/>
      <c r="CB19" s="695"/>
      <c r="CD19" s="618" t="s">
        <v>261</v>
      </c>
      <c r="CE19" s="619"/>
      <c r="CF19" s="619"/>
      <c r="CG19" s="619"/>
      <c r="CH19" s="619"/>
      <c r="CI19" s="619"/>
      <c r="CJ19" s="619"/>
      <c r="CK19" s="619"/>
      <c r="CL19" s="619"/>
      <c r="CM19" s="619"/>
      <c r="CN19" s="619"/>
      <c r="CO19" s="619"/>
      <c r="CP19" s="619"/>
      <c r="CQ19" s="620"/>
      <c r="CR19" s="621" t="s">
        <v>122</v>
      </c>
      <c r="CS19" s="622"/>
      <c r="CT19" s="622"/>
      <c r="CU19" s="622"/>
      <c r="CV19" s="622"/>
      <c r="CW19" s="622"/>
      <c r="CX19" s="622"/>
      <c r="CY19" s="623"/>
      <c r="CZ19" s="659" t="s">
        <v>122</v>
      </c>
      <c r="DA19" s="659"/>
      <c r="DB19" s="659"/>
      <c r="DC19" s="659"/>
      <c r="DD19" s="627" t="s">
        <v>122</v>
      </c>
      <c r="DE19" s="622"/>
      <c r="DF19" s="622"/>
      <c r="DG19" s="622"/>
      <c r="DH19" s="622"/>
      <c r="DI19" s="622"/>
      <c r="DJ19" s="622"/>
      <c r="DK19" s="622"/>
      <c r="DL19" s="622"/>
      <c r="DM19" s="622"/>
      <c r="DN19" s="622"/>
      <c r="DO19" s="622"/>
      <c r="DP19" s="623"/>
      <c r="DQ19" s="627" t="s">
        <v>122</v>
      </c>
      <c r="DR19" s="622"/>
      <c r="DS19" s="622"/>
      <c r="DT19" s="622"/>
      <c r="DU19" s="622"/>
      <c r="DV19" s="622"/>
      <c r="DW19" s="622"/>
      <c r="DX19" s="622"/>
      <c r="DY19" s="622"/>
      <c r="DZ19" s="622"/>
      <c r="EA19" s="622"/>
      <c r="EB19" s="622"/>
      <c r="EC19" s="658"/>
    </row>
    <row r="20" spans="2:133" ht="11.25" customHeight="1" x14ac:dyDescent="0.15">
      <c r="B20" s="696" t="s">
        <v>262</v>
      </c>
      <c r="C20" s="697"/>
      <c r="D20" s="697"/>
      <c r="E20" s="697"/>
      <c r="F20" s="697"/>
      <c r="G20" s="697"/>
      <c r="H20" s="697"/>
      <c r="I20" s="697"/>
      <c r="J20" s="697"/>
      <c r="K20" s="697"/>
      <c r="L20" s="697"/>
      <c r="M20" s="697"/>
      <c r="N20" s="697"/>
      <c r="O20" s="697"/>
      <c r="P20" s="697"/>
      <c r="Q20" s="698"/>
      <c r="R20" s="621">
        <v>1127</v>
      </c>
      <c r="S20" s="622"/>
      <c r="T20" s="622"/>
      <c r="U20" s="622"/>
      <c r="V20" s="622"/>
      <c r="W20" s="622"/>
      <c r="X20" s="622"/>
      <c r="Y20" s="623"/>
      <c r="Z20" s="659">
        <v>0</v>
      </c>
      <c r="AA20" s="659"/>
      <c r="AB20" s="659"/>
      <c r="AC20" s="659"/>
      <c r="AD20" s="660">
        <v>1127</v>
      </c>
      <c r="AE20" s="660"/>
      <c r="AF20" s="660"/>
      <c r="AG20" s="660"/>
      <c r="AH20" s="660"/>
      <c r="AI20" s="660"/>
      <c r="AJ20" s="660"/>
      <c r="AK20" s="660"/>
      <c r="AL20" s="624">
        <v>0</v>
      </c>
      <c r="AM20" s="625"/>
      <c r="AN20" s="625"/>
      <c r="AO20" s="661"/>
      <c r="AP20" s="618" t="s">
        <v>263</v>
      </c>
      <c r="AQ20" s="619"/>
      <c r="AR20" s="619"/>
      <c r="AS20" s="619"/>
      <c r="AT20" s="619"/>
      <c r="AU20" s="619"/>
      <c r="AV20" s="619"/>
      <c r="AW20" s="619"/>
      <c r="AX20" s="619"/>
      <c r="AY20" s="619"/>
      <c r="AZ20" s="619"/>
      <c r="BA20" s="619"/>
      <c r="BB20" s="619"/>
      <c r="BC20" s="619"/>
      <c r="BD20" s="619"/>
      <c r="BE20" s="619"/>
      <c r="BF20" s="620"/>
      <c r="BG20" s="621">
        <v>1231</v>
      </c>
      <c r="BH20" s="622"/>
      <c r="BI20" s="622"/>
      <c r="BJ20" s="622"/>
      <c r="BK20" s="622"/>
      <c r="BL20" s="622"/>
      <c r="BM20" s="622"/>
      <c r="BN20" s="623"/>
      <c r="BO20" s="659">
        <v>0</v>
      </c>
      <c r="BP20" s="659"/>
      <c r="BQ20" s="659"/>
      <c r="BR20" s="659"/>
      <c r="BS20" s="660" t="s">
        <v>122</v>
      </c>
      <c r="BT20" s="660"/>
      <c r="BU20" s="660"/>
      <c r="BV20" s="660"/>
      <c r="BW20" s="660"/>
      <c r="BX20" s="660"/>
      <c r="BY20" s="660"/>
      <c r="BZ20" s="660"/>
      <c r="CA20" s="660"/>
      <c r="CB20" s="695"/>
      <c r="CD20" s="618" t="s">
        <v>264</v>
      </c>
      <c r="CE20" s="619"/>
      <c r="CF20" s="619"/>
      <c r="CG20" s="619"/>
      <c r="CH20" s="619"/>
      <c r="CI20" s="619"/>
      <c r="CJ20" s="619"/>
      <c r="CK20" s="619"/>
      <c r="CL20" s="619"/>
      <c r="CM20" s="619"/>
      <c r="CN20" s="619"/>
      <c r="CO20" s="619"/>
      <c r="CP20" s="619"/>
      <c r="CQ20" s="620"/>
      <c r="CR20" s="621">
        <v>20002411</v>
      </c>
      <c r="CS20" s="622"/>
      <c r="CT20" s="622"/>
      <c r="CU20" s="622"/>
      <c r="CV20" s="622"/>
      <c r="CW20" s="622"/>
      <c r="CX20" s="622"/>
      <c r="CY20" s="623"/>
      <c r="CZ20" s="659">
        <v>100</v>
      </c>
      <c r="DA20" s="659"/>
      <c r="DB20" s="659"/>
      <c r="DC20" s="659"/>
      <c r="DD20" s="627">
        <v>2405609</v>
      </c>
      <c r="DE20" s="622"/>
      <c r="DF20" s="622"/>
      <c r="DG20" s="622"/>
      <c r="DH20" s="622"/>
      <c r="DI20" s="622"/>
      <c r="DJ20" s="622"/>
      <c r="DK20" s="622"/>
      <c r="DL20" s="622"/>
      <c r="DM20" s="622"/>
      <c r="DN20" s="622"/>
      <c r="DO20" s="622"/>
      <c r="DP20" s="623"/>
      <c r="DQ20" s="627">
        <v>13506203</v>
      </c>
      <c r="DR20" s="622"/>
      <c r="DS20" s="622"/>
      <c r="DT20" s="622"/>
      <c r="DU20" s="622"/>
      <c r="DV20" s="622"/>
      <c r="DW20" s="622"/>
      <c r="DX20" s="622"/>
      <c r="DY20" s="622"/>
      <c r="DZ20" s="622"/>
      <c r="EA20" s="622"/>
      <c r="EB20" s="622"/>
      <c r="EC20" s="658"/>
    </row>
    <row r="21" spans="2:133" ht="11.25" customHeight="1" x14ac:dyDescent="0.15">
      <c r="B21" s="618" t="s">
        <v>265</v>
      </c>
      <c r="C21" s="619"/>
      <c r="D21" s="619"/>
      <c r="E21" s="619"/>
      <c r="F21" s="619"/>
      <c r="G21" s="619"/>
      <c r="H21" s="619"/>
      <c r="I21" s="619"/>
      <c r="J21" s="619"/>
      <c r="K21" s="619"/>
      <c r="L21" s="619"/>
      <c r="M21" s="619"/>
      <c r="N21" s="619"/>
      <c r="O21" s="619"/>
      <c r="P21" s="619"/>
      <c r="Q21" s="620"/>
      <c r="R21" s="621">
        <v>4777063</v>
      </c>
      <c r="S21" s="622"/>
      <c r="T21" s="622"/>
      <c r="U21" s="622"/>
      <c r="V21" s="622"/>
      <c r="W21" s="622"/>
      <c r="X21" s="622"/>
      <c r="Y21" s="623"/>
      <c r="Z21" s="659">
        <v>23.1</v>
      </c>
      <c r="AA21" s="659"/>
      <c r="AB21" s="659"/>
      <c r="AC21" s="659"/>
      <c r="AD21" s="660">
        <v>3533484</v>
      </c>
      <c r="AE21" s="660"/>
      <c r="AF21" s="660"/>
      <c r="AG21" s="660"/>
      <c r="AH21" s="660"/>
      <c r="AI21" s="660"/>
      <c r="AJ21" s="660"/>
      <c r="AK21" s="660"/>
      <c r="AL21" s="624">
        <v>33.4</v>
      </c>
      <c r="AM21" s="625"/>
      <c r="AN21" s="625"/>
      <c r="AO21" s="661"/>
      <c r="AP21" s="618" t="s">
        <v>266</v>
      </c>
      <c r="AQ21" s="699"/>
      <c r="AR21" s="699"/>
      <c r="AS21" s="699"/>
      <c r="AT21" s="699"/>
      <c r="AU21" s="699"/>
      <c r="AV21" s="699"/>
      <c r="AW21" s="699"/>
      <c r="AX21" s="699"/>
      <c r="AY21" s="699"/>
      <c r="AZ21" s="699"/>
      <c r="BA21" s="699"/>
      <c r="BB21" s="699"/>
      <c r="BC21" s="699"/>
      <c r="BD21" s="699"/>
      <c r="BE21" s="699"/>
      <c r="BF21" s="700"/>
      <c r="BG21" s="621">
        <v>1231</v>
      </c>
      <c r="BH21" s="622"/>
      <c r="BI21" s="622"/>
      <c r="BJ21" s="622"/>
      <c r="BK21" s="622"/>
      <c r="BL21" s="622"/>
      <c r="BM21" s="622"/>
      <c r="BN21" s="623"/>
      <c r="BO21" s="659">
        <v>0</v>
      </c>
      <c r="BP21" s="659"/>
      <c r="BQ21" s="659"/>
      <c r="BR21" s="659"/>
      <c r="BS21" s="660" t="s">
        <v>122</v>
      </c>
      <c r="BT21" s="660"/>
      <c r="BU21" s="660"/>
      <c r="BV21" s="660"/>
      <c r="BW21" s="660"/>
      <c r="BX21" s="660"/>
      <c r="BY21" s="660"/>
      <c r="BZ21" s="660"/>
      <c r="CA21" s="660"/>
      <c r="CB21" s="695"/>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18" t="s">
        <v>267</v>
      </c>
      <c r="C22" s="619"/>
      <c r="D22" s="619"/>
      <c r="E22" s="619"/>
      <c r="F22" s="619"/>
      <c r="G22" s="619"/>
      <c r="H22" s="619"/>
      <c r="I22" s="619"/>
      <c r="J22" s="619"/>
      <c r="K22" s="619"/>
      <c r="L22" s="619"/>
      <c r="M22" s="619"/>
      <c r="N22" s="619"/>
      <c r="O22" s="619"/>
      <c r="P22" s="619"/>
      <c r="Q22" s="620"/>
      <c r="R22" s="621">
        <v>3533484</v>
      </c>
      <c r="S22" s="622"/>
      <c r="T22" s="622"/>
      <c r="U22" s="622"/>
      <c r="V22" s="622"/>
      <c r="W22" s="622"/>
      <c r="X22" s="622"/>
      <c r="Y22" s="623"/>
      <c r="Z22" s="659">
        <v>17.100000000000001</v>
      </c>
      <c r="AA22" s="659"/>
      <c r="AB22" s="659"/>
      <c r="AC22" s="659"/>
      <c r="AD22" s="660">
        <v>3533484</v>
      </c>
      <c r="AE22" s="660"/>
      <c r="AF22" s="660"/>
      <c r="AG22" s="660"/>
      <c r="AH22" s="660"/>
      <c r="AI22" s="660"/>
      <c r="AJ22" s="660"/>
      <c r="AK22" s="660"/>
      <c r="AL22" s="624">
        <v>33.4</v>
      </c>
      <c r="AM22" s="625"/>
      <c r="AN22" s="625"/>
      <c r="AO22" s="661"/>
      <c r="AP22" s="618" t="s">
        <v>268</v>
      </c>
      <c r="AQ22" s="699"/>
      <c r="AR22" s="699"/>
      <c r="AS22" s="699"/>
      <c r="AT22" s="699"/>
      <c r="AU22" s="699"/>
      <c r="AV22" s="699"/>
      <c r="AW22" s="699"/>
      <c r="AX22" s="699"/>
      <c r="AY22" s="699"/>
      <c r="AZ22" s="699"/>
      <c r="BA22" s="699"/>
      <c r="BB22" s="699"/>
      <c r="BC22" s="699"/>
      <c r="BD22" s="699"/>
      <c r="BE22" s="699"/>
      <c r="BF22" s="700"/>
      <c r="BG22" s="621" t="s">
        <v>122</v>
      </c>
      <c r="BH22" s="622"/>
      <c r="BI22" s="622"/>
      <c r="BJ22" s="622"/>
      <c r="BK22" s="622"/>
      <c r="BL22" s="622"/>
      <c r="BM22" s="622"/>
      <c r="BN22" s="623"/>
      <c r="BO22" s="659" t="s">
        <v>122</v>
      </c>
      <c r="BP22" s="659"/>
      <c r="BQ22" s="659"/>
      <c r="BR22" s="659"/>
      <c r="BS22" s="660" t="s">
        <v>122</v>
      </c>
      <c r="BT22" s="660"/>
      <c r="BU22" s="660"/>
      <c r="BV22" s="660"/>
      <c r="BW22" s="660"/>
      <c r="BX22" s="660"/>
      <c r="BY22" s="660"/>
      <c r="BZ22" s="660"/>
      <c r="CA22" s="660"/>
      <c r="CB22" s="695"/>
      <c r="CD22" s="673" t="s">
        <v>269</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15">
      <c r="B23" s="618" t="s">
        <v>270</v>
      </c>
      <c r="C23" s="619"/>
      <c r="D23" s="619"/>
      <c r="E23" s="619"/>
      <c r="F23" s="619"/>
      <c r="G23" s="619"/>
      <c r="H23" s="619"/>
      <c r="I23" s="619"/>
      <c r="J23" s="619"/>
      <c r="K23" s="619"/>
      <c r="L23" s="619"/>
      <c r="M23" s="619"/>
      <c r="N23" s="619"/>
      <c r="O23" s="619"/>
      <c r="P23" s="619"/>
      <c r="Q23" s="620"/>
      <c r="R23" s="621">
        <v>1046406</v>
      </c>
      <c r="S23" s="622"/>
      <c r="T23" s="622"/>
      <c r="U23" s="622"/>
      <c r="V23" s="622"/>
      <c r="W23" s="622"/>
      <c r="X23" s="622"/>
      <c r="Y23" s="623"/>
      <c r="Z23" s="659">
        <v>5.0999999999999996</v>
      </c>
      <c r="AA23" s="659"/>
      <c r="AB23" s="659"/>
      <c r="AC23" s="659"/>
      <c r="AD23" s="660" t="s">
        <v>122</v>
      </c>
      <c r="AE23" s="660"/>
      <c r="AF23" s="660"/>
      <c r="AG23" s="660"/>
      <c r="AH23" s="660"/>
      <c r="AI23" s="660"/>
      <c r="AJ23" s="660"/>
      <c r="AK23" s="660"/>
      <c r="AL23" s="624" t="s">
        <v>122</v>
      </c>
      <c r="AM23" s="625"/>
      <c r="AN23" s="625"/>
      <c r="AO23" s="661"/>
      <c r="AP23" s="618" t="s">
        <v>271</v>
      </c>
      <c r="AQ23" s="699"/>
      <c r="AR23" s="699"/>
      <c r="AS23" s="699"/>
      <c r="AT23" s="699"/>
      <c r="AU23" s="699"/>
      <c r="AV23" s="699"/>
      <c r="AW23" s="699"/>
      <c r="AX23" s="699"/>
      <c r="AY23" s="699"/>
      <c r="AZ23" s="699"/>
      <c r="BA23" s="699"/>
      <c r="BB23" s="699"/>
      <c r="BC23" s="699"/>
      <c r="BD23" s="699"/>
      <c r="BE23" s="699"/>
      <c r="BF23" s="700"/>
      <c r="BG23" s="621" t="s">
        <v>122</v>
      </c>
      <c r="BH23" s="622"/>
      <c r="BI23" s="622"/>
      <c r="BJ23" s="622"/>
      <c r="BK23" s="622"/>
      <c r="BL23" s="622"/>
      <c r="BM23" s="622"/>
      <c r="BN23" s="623"/>
      <c r="BO23" s="659" t="s">
        <v>122</v>
      </c>
      <c r="BP23" s="659"/>
      <c r="BQ23" s="659"/>
      <c r="BR23" s="659"/>
      <c r="BS23" s="660" t="s">
        <v>122</v>
      </c>
      <c r="BT23" s="660"/>
      <c r="BU23" s="660"/>
      <c r="BV23" s="660"/>
      <c r="BW23" s="660"/>
      <c r="BX23" s="660"/>
      <c r="BY23" s="660"/>
      <c r="BZ23" s="660"/>
      <c r="CA23" s="660"/>
      <c r="CB23" s="695"/>
      <c r="CD23" s="673" t="s">
        <v>211</v>
      </c>
      <c r="CE23" s="674"/>
      <c r="CF23" s="674"/>
      <c r="CG23" s="674"/>
      <c r="CH23" s="674"/>
      <c r="CI23" s="674"/>
      <c r="CJ23" s="674"/>
      <c r="CK23" s="674"/>
      <c r="CL23" s="674"/>
      <c r="CM23" s="674"/>
      <c r="CN23" s="674"/>
      <c r="CO23" s="674"/>
      <c r="CP23" s="674"/>
      <c r="CQ23" s="675"/>
      <c r="CR23" s="673" t="s">
        <v>272</v>
      </c>
      <c r="CS23" s="674"/>
      <c r="CT23" s="674"/>
      <c r="CU23" s="674"/>
      <c r="CV23" s="674"/>
      <c r="CW23" s="674"/>
      <c r="CX23" s="674"/>
      <c r="CY23" s="675"/>
      <c r="CZ23" s="673" t="s">
        <v>273</v>
      </c>
      <c r="DA23" s="674"/>
      <c r="DB23" s="674"/>
      <c r="DC23" s="675"/>
      <c r="DD23" s="673" t="s">
        <v>274</v>
      </c>
      <c r="DE23" s="674"/>
      <c r="DF23" s="674"/>
      <c r="DG23" s="674"/>
      <c r="DH23" s="674"/>
      <c r="DI23" s="674"/>
      <c r="DJ23" s="674"/>
      <c r="DK23" s="675"/>
      <c r="DL23" s="711" t="s">
        <v>275</v>
      </c>
      <c r="DM23" s="712"/>
      <c r="DN23" s="712"/>
      <c r="DO23" s="712"/>
      <c r="DP23" s="712"/>
      <c r="DQ23" s="712"/>
      <c r="DR23" s="712"/>
      <c r="DS23" s="712"/>
      <c r="DT23" s="712"/>
      <c r="DU23" s="712"/>
      <c r="DV23" s="713"/>
      <c r="DW23" s="673" t="s">
        <v>276</v>
      </c>
      <c r="DX23" s="674"/>
      <c r="DY23" s="674"/>
      <c r="DZ23" s="674"/>
      <c r="EA23" s="674"/>
      <c r="EB23" s="674"/>
      <c r="EC23" s="675"/>
    </row>
    <row r="24" spans="2:133" ht="11.25" customHeight="1" x14ac:dyDescent="0.15">
      <c r="B24" s="618" t="s">
        <v>277</v>
      </c>
      <c r="C24" s="619"/>
      <c r="D24" s="619"/>
      <c r="E24" s="619"/>
      <c r="F24" s="619"/>
      <c r="G24" s="619"/>
      <c r="H24" s="619"/>
      <c r="I24" s="619"/>
      <c r="J24" s="619"/>
      <c r="K24" s="619"/>
      <c r="L24" s="619"/>
      <c r="M24" s="619"/>
      <c r="N24" s="619"/>
      <c r="O24" s="619"/>
      <c r="P24" s="619"/>
      <c r="Q24" s="620"/>
      <c r="R24" s="621">
        <v>197173</v>
      </c>
      <c r="S24" s="622"/>
      <c r="T24" s="622"/>
      <c r="U24" s="622"/>
      <c r="V24" s="622"/>
      <c r="W24" s="622"/>
      <c r="X24" s="622"/>
      <c r="Y24" s="623"/>
      <c r="Z24" s="659">
        <v>1</v>
      </c>
      <c r="AA24" s="659"/>
      <c r="AB24" s="659"/>
      <c r="AC24" s="659"/>
      <c r="AD24" s="660" t="s">
        <v>122</v>
      </c>
      <c r="AE24" s="660"/>
      <c r="AF24" s="660"/>
      <c r="AG24" s="660"/>
      <c r="AH24" s="660"/>
      <c r="AI24" s="660"/>
      <c r="AJ24" s="660"/>
      <c r="AK24" s="660"/>
      <c r="AL24" s="624" t="s">
        <v>122</v>
      </c>
      <c r="AM24" s="625"/>
      <c r="AN24" s="625"/>
      <c r="AO24" s="661"/>
      <c r="AP24" s="618" t="s">
        <v>278</v>
      </c>
      <c r="AQ24" s="699"/>
      <c r="AR24" s="699"/>
      <c r="AS24" s="699"/>
      <c r="AT24" s="699"/>
      <c r="AU24" s="699"/>
      <c r="AV24" s="699"/>
      <c r="AW24" s="699"/>
      <c r="AX24" s="699"/>
      <c r="AY24" s="699"/>
      <c r="AZ24" s="699"/>
      <c r="BA24" s="699"/>
      <c r="BB24" s="699"/>
      <c r="BC24" s="699"/>
      <c r="BD24" s="699"/>
      <c r="BE24" s="699"/>
      <c r="BF24" s="700"/>
      <c r="BG24" s="621" t="s">
        <v>122</v>
      </c>
      <c r="BH24" s="622"/>
      <c r="BI24" s="622"/>
      <c r="BJ24" s="622"/>
      <c r="BK24" s="622"/>
      <c r="BL24" s="622"/>
      <c r="BM24" s="622"/>
      <c r="BN24" s="623"/>
      <c r="BO24" s="659" t="s">
        <v>122</v>
      </c>
      <c r="BP24" s="659"/>
      <c r="BQ24" s="659"/>
      <c r="BR24" s="659"/>
      <c r="BS24" s="660" t="s">
        <v>122</v>
      </c>
      <c r="BT24" s="660"/>
      <c r="BU24" s="660"/>
      <c r="BV24" s="660"/>
      <c r="BW24" s="660"/>
      <c r="BX24" s="660"/>
      <c r="BY24" s="660"/>
      <c r="BZ24" s="660"/>
      <c r="CA24" s="660"/>
      <c r="CB24" s="695"/>
      <c r="CD24" s="679" t="s">
        <v>279</v>
      </c>
      <c r="CE24" s="680"/>
      <c r="CF24" s="680"/>
      <c r="CG24" s="680"/>
      <c r="CH24" s="680"/>
      <c r="CI24" s="680"/>
      <c r="CJ24" s="680"/>
      <c r="CK24" s="680"/>
      <c r="CL24" s="680"/>
      <c r="CM24" s="680"/>
      <c r="CN24" s="680"/>
      <c r="CO24" s="680"/>
      <c r="CP24" s="680"/>
      <c r="CQ24" s="681"/>
      <c r="CR24" s="676">
        <v>8385344</v>
      </c>
      <c r="CS24" s="677"/>
      <c r="CT24" s="677"/>
      <c r="CU24" s="677"/>
      <c r="CV24" s="677"/>
      <c r="CW24" s="677"/>
      <c r="CX24" s="677"/>
      <c r="CY24" s="702"/>
      <c r="CZ24" s="703">
        <v>41.9</v>
      </c>
      <c r="DA24" s="685"/>
      <c r="DB24" s="685"/>
      <c r="DC24" s="705"/>
      <c r="DD24" s="701">
        <v>5909494</v>
      </c>
      <c r="DE24" s="677"/>
      <c r="DF24" s="677"/>
      <c r="DG24" s="677"/>
      <c r="DH24" s="677"/>
      <c r="DI24" s="677"/>
      <c r="DJ24" s="677"/>
      <c r="DK24" s="702"/>
      <c r="DL24" s="701">
        <v>4853430</v>
      </c>
      <c r="DM24" s="677"/>
      <c r="DN24" s="677"/>
      <c r="DO24" s="677"/>
      <c r="DP24" s="677"/>
      <c r="DQ24" s="677"/>
      <c r="DR24" s="677"/>
      <c r="DS24" s="677"/>
      <c r="DT24" s="677"/>
      <c r="DU24" s="677"/>
      <c r="DV24" s="702"/>
      <c r="DW24" s="703">
        <v>45.6</v>
      </c>
      <c r="DX24" s="685"/>
      <c r="DY24" s="685"/>
      <c r="DZ24" s="685"/>
      <c r="EA24" s="685"/>
      <c r="EB24" s="685"/>
      <c r="EC24" s="704"/>
    </row>
    <row r="25" spans="2:133" ht="11.25" customHeight="1" x14ac:dyDescent="0.15">
      <c r="B25" s="618" t="s">
        <v>280</v>
      </c>
      <c r="C25" s="619"/>
      <c r="D25" s="619"/>
      <c r="E25" s="619"/>
      <c r="F25" s="619"/>
      <c r="G25" s="619"/>
      <c r="H25" s="619"/>
      <c r="I25" s="619"/>
      <c r="J25" s="619"/>
      <c r="K25" s="619"/>
      <c r="L25" s="619"/>
      <c r="M25" s="619"/>
      <c r="N25" s="619"/>
      <c r="O25" s="619"/>
      <c r="P25" s="619"/>
      <c r="Q25" s="620"/>
      <c r="R25" s="621">
        <v>11703151</v>
      </c>
      <c r="S25" s="622"/>
      <c r="T25" s="622"/>
      <c r="U25" s="622"/>
      <c r="V25" s="622"/>
      <c r="W25" s="622"/>
      <c r="X25" s="622"/>
      <c r="Y25" s="623"/>
      <c r="Z25" s="659">
        <v>56.7</v>
      </c>
      <c r="AA25" s="659"/>
      <c r="AB25" s="659"/>
      <c r="AC25" s="659"/>
      <c r="AD25" s="660">
        <v>10459572</v>
      </c>
      <c r="AE25" s="660"/>
      <c r="AF25" s="660"/>
      <c r="AG25" s="660"/>
      <c r="AH25" s="660"/>
      <c r="AI25" s="660"/>
      <c r="AJ25" s="660"/>
      <c r="AK25" s="660"/>
      <c r="AL25" s="624">
        <v>98.9</v>
      </c>
      <c r="AM25" s="625"/>
      <c r="AN25" s="625"/>
      <c r="AO25" s="661"/>
      <c r="AP25" s="618" t="s">
        <v>281</v>
      </c>
      <c r="AQ25" s="699"/>
      <c r="AR25" s="699"/>
      <c r="AS25" s="699"/>
      <c r="AT25" s="699"/>
      <c r="AU25" s="699"/>
      <c r="AV25" s="699"/>
      <c r="AW25" s="699"/>
      <c r="AX25" s="699"/>
      <c r="AY25" s="699"/>
      <c r="AZ25" s="699"/>
      <c r="BA25" s="699"/>
      <c r="BB25" s="699"/>
      <c r="BC25" s="699"/>
      <c r="BD25" s="699"/>
      <c r="BE25" s="699"/>
      <c r="BF25" s="700"/>
      <c r="BG25" s="621" t="s">
        <v>122</v>
      </c>
      <c r="BH25" s="622"/>
      <c r="BI25" s="622"/>
      <c r="BJ25" s="622"/>
      <c r="BK25" s="622"/>
      <c r="BL25" s="622"/>
      <c r="BM25" s="622"/>
      <c r="BN25" s="623"/>
      <c r="BO25" s="659" t="s">
        <v>122</v>
      </c>
      <c r="BP25" s="659"/>
      <c r="BQ25" s="659"/>
      <c r="BR25" s="659"/>
      <c r="BS25" s="660" t="s">
        <v>122</v>
      </c>
      <c r="BT25" s="660"/>
      <c r="BU25" s="660"/>
      <c r="BV25" s="660"/>
      <c r="BW25" s="660"/>
      <c r="BX25" s="660"/>
      <c r="BY25" s="660"/>
      <c r="BZ25" s="660"/>
      <c r="CA25" s="660"/>
      <c r="CB25" s="695"/>
      <c r="CD25" s="618" t="s">
        <v>282</v>
      </c>
      <c r="CE25" s="619"/>
      <c r="CF25" s="619"/>
      <c r="CG25" s="619"/>
      <c r="CH25" s="619"/>
      <c r="CI25" s="619"/>
      <c r="CJ25" s="619"/>
      <c r="CK25" s="619"/>
      <c r="CL25" s="619"/>
      <c r="CM25" s="619"/>
      <c r="CN25" s="619"/>
      <c r="CO25" s="619"/>
      <c r="CP25" s="619"/>
      <c r="CQ25" s="620"/>
      <c r="CR25" s="621">
        <v>2924020</v>
      </c>
      <c r="CS25" s="634"/>
      <c r="CT25" s="634"/>
      <c r="CU25" s="634"/>
      <c r="CV25" s="634"/>
      <c r="CW25" s="634"/>
      <c r="CX25" s="634"/>
      <c r="CY25" s="635"/>
      <c r="CZ25" s="624">
        <v>14.6</v>
      </c>
      <c r="DA25" s="636"/>
      <c r="DB25" s="636"/>
      <c r="DC25" s="637"/>
      <c r="DD25" s="627">
        <v>2734967</v>
      </c>
      <c r="DE25" s="634"/>
      <c r="DF25" s="634"/>
      <c r="DG25" s="634"/>
      <c r="DH25" s="634"/>
      <c r="DI25" s="634"/>
      <c r="DJ25" s="634"/>
      <c r="DK25" s="635"/>
      <c r="DL25" s="627">
        <v>2673500</v>
      </c>
      <c r="DM25" s="634"/>
      <c r="DN25" s="634"/>
      <c r="DO25" s="634"/>
      <c r="DP25" s="634"/>
      <c r="DQ25" s="634"/>
      <c r="DR25" s="634"/>
      <c r="DS25" s="634"/>
      <c r="DT25" s="634"/>
      <c r="DU25" s="634"/>
      <c r="DV25" s="635"/>
      <c r="DW25" s="624">
        <v>25.1</v>
      </c>
      <c r="DX25" s="636"/>
      <c r="DY25" s="636"/>
      <c r="DZ25" s="636"/>
      <c r="EA25" s="636"/>
      <c r="EB25" s="636"/>
      <c r="EC25" s="648"/>
    </row>
    <row r="26" spans="2:133" ht="11.25" customHeight="1" x14ac:dyDescent="0.15">
      <c r="B26" s="618" t="s">
        <v>283</v>
      </c>
      <c r="C26" s="619"/>
      <c r="D26" s="619"/>
      <c r="E26" s="619"/>
      <c r="F26" s="619"/>
      <c r="G26" s="619"/>
      <c r="H26" s="619"/>
      <c r="I26" s="619"/>
      <c r="J26" s="619"/>
      <c r="K26" s="619"/>
      <c r="L26" s="619"/>
      <c r="M26" s="619"/>
      <c r="N26" s="619"/>
      <c r="O26" s="619"/>
      <c r="P26" s="619"/>
      <c r="Q26" s="620"/>
      <c r="R26" s="621">
        <v>3096</v>
      </c>
      <c r="S26" s="622"/>
      <c r="T26" s="622"/>
      <c r="U26" s="622"/>
      <c r="V26" s="622"/>
      <c r="W26" s="622"/>
      <c r="X26" s="622"/>
      <c r="Y26" s="623"/>
      <c r="Z26" s="659">
        <v>0</v>
      </c>
      <c r="AA26" s="659"/>
      <c r="AB26" s="659"/>
      <c r="AC26" s="659"/>
      <c r="AD26" s="660">
        <v>3096</v>
      </c>
      <c r="AE26" s="660"/>
      <c r="AF26" s="660"/>
      <c r="AG26" s="660"/>
      <c r="AH26" s="660"/>
      <c r="AI26" s="660"/>
      <c r="AJ26" s="660"/>
      <c r="AK26" s="660"/>
      <c r="AL26" s="624">
        <v>0</v>
      </c>
      <c r="AM26" s="625"/>
      <c r="AN26" s="625"/>
      <c r="AO26" s="661"/>
      <c r="AP26" s="618" t="s">
        <v>284</v>
      </c>
      <c r="AQ26" s="699"/>
      <c r="AR26" s="699"/>
      <c r="AS26" s="699"/>
      <c r="AT26" s="699"/>
      <c r="AU26" s="699"/>
      <c r="AV26" s="699"/>
      <c r="AW26" s="699"/>
      <c r="AX26" s="699"/>
      <c r="AY26" s="699"/>
      <c r="AZ26" s="699"/>
      <c r="BA26" s="699"/>
      <c r="BB26" s="699"/>
      <c r="BC26" s="699"/>
      <c r="BD26" s="699"/>
      <c r="BE26" s="699"/>
      <c r="BF26" s="700"/>
      <c r="BG26" s="621" t="s">
        <v>122</v>
      </c>
      <c r="BH26" s="622"/>
      <c r="BI26" s="622"/>
      <c r="BJ26" s="622"/>
      <c r="BK26" s="622"/>
      <c r="BL26" s="622"/>
      <c r="BM26" s="622"/>
      <c r="BN26" s="623"/>
      <c r="BO26" s="659" t="s">
        <v>122</v>
      </c>
      <c r="BP26" s="659"/>
      <c r="BQ26" s="659"/>
      <c r="BR26" s="659"/>
      <c r="BS26" s="660" t="s">
        <v>122</v>
      </c>
      <c r="BT26" s="660"/>
      <c r="BU26" s="660"/>
      <c r="BV26" s="660"/>
      <c r="BW26" s="660"/>
      <c r="BX26" s="660"/>
      <c r="BY26" s="660"/>
      <c r="BZ26" s="660"/>
      <c r="CA26" s="660"/>
      <c r="CB26" s="695"/>
      <c r="CD26" s="618" t="s">
        <v>285</v>
      </c>
      <c r="CE26" s="619"/>
      <c r="CF26" s="619"/>
      <c r="CG26" s="619"/>
      <c r="CH26" s="619"/>
      <c r="CI26" s="619"/>
      <c r="CJ26" s="619"/>
      <c r="CK26" s="619"/>
      <c r="CL26" s="619"/>
      <c r="CM26" s="619"/>
      <c r="CN26" s="619"/>
      <c r="CO26" s="619"/>
      <c r="CP26" s="619"/>
      <c r="CQ26" s="620"/>
      <c r="CR26" s="621">
        <v>1825777</v>
      </c>
      <c r="CS26" s="622"/>
      <c r="CT26" s="622"/>
      <c r="CU26" s="622"/>
      <c r="CV26" s="622"/>
      <c r="CW26" s="622"/>
      <c r="CX26" s="622"/>
      <c r="CY26" s="623"/>
      <c r="CZ26" s="624">
        <v>9.1</v>
      </c>
      <c r="DA26" s="636"/>
      <c r="DB26" s="636"/>
      <c r="DC26" s="637"/>
      <c r="DD26" s="627">
        <v>1713367</v>
      </c>
      <c r="DE26" s="622"/>
      <c r="DF26" s="622"/>
      <c r="DG26" s="622"/>
      <c r="DH26" s="622"/>
      <c r="DI26" s="622"/>
      <c r="DJ26" s="622"/>
      <c r="DK26" s="623"/>
      <c r="DL26" s="627" t="s">
        <v>122</v>
      </c>
      <c r="DM26" s="622"/>
      <c r="DN26" s="622"/>
      <c r="DO26" s="622"/>
      <c r="DP26" s="622"/>
      <c r="DQ26" s="622"/>
      <c r="DR26" s="622"/>
      <c r="DS26" s="622"/>
      <c r="DT26" s="622"/>
      <c r="DU26" s="622"/>
      <c r="DV26" s="623"/>
      <c r="DW26" s="624" t="s">
        <v>122</v>
      </c>
      <c r="DX26" s="636"/>
      <c r="DY26" s="636"/>
      <c r="DZ26" s="636"/>
      <c r="EA26" s="636"/>
      <c r="EB26" s="636"/>
      <c r="EC26" s="648"/>
    </row>
    <row r="27" spans="2:133" ht="11.25" customHeight="1" x14ac:dyDescent="0.15">
      <c r="B27" s="618" t="s">
        <v>286</v>
      </c>
      <c r="C27" s="619"/>
      <c r="D27" s="619"/>
      <c r="E27" s="619"/>
      <c r="F27" s="619"/>
      <c r="G27" s="619"/>
      <c r="H27" s="619"/>
      <c r="I27" s="619"/>
      <c r="J27" s="619"/>
      <c r="K27" s="619"/>
      <c r="L27" s="619"/>
      <c r="M27" s="619"/>
      <c r="N27" s="619"/>
      <c r="O27" s="619"/>
      <c r="P27" s="619"/>
      <c r="Q27" s="620"/>
      <c r="R27" s="621">
        <v>81606</v>
      </c>
      <c r="S27" s="622"/>
      <c r="T27" s="622"/>
      <c r="U27" s="622"/>
      <c r="V27" s="622"/>
      <c r="W27" s="622"/>
      <c r="X27" s="622"/>
      <c r="Y27" s="623"/>
      <c r="Z27" s="659">
        <v>0.4</v>
      </c>
      <c r="AA27" s="659"/>
      <c r="AB27" s="659"/>
      <c r="AC27" s="659"/>
      <c r="AD27" s="660" t="s">
        <v>122</v>
      </c>
      <c r="AE27" s="660"/>
      <c r="AF27" s="660"/>
      <c r="AG27" s="660"/>
      <c r="AH27" s="660"/>
      <c r="AI27" s="660"/>
      <c r="AJ27" s="660"/>
      <c r="AK27" s="660"/>
      <c r="AL27" s="624" t="s">
        <v>122</v>
      </c>
      <c r="AM27" s="625"/>
      <c r="AN27" s="625"/>
      <c r="AO27" s="661"/>
      <c r="AP27" s="618" t="s">
        <v>287</v>
      </c>
      <c r="AQ27" s="619"/>
      <c r="AR27" s="619"/>
      <c r="AS27" s="619"/>
      <c r="AT27" s="619"/>
      <c r="AU27" s="619"/>
      <c r="AV27" s="619"/>
      <c r="AW27" s="619"/>
      <c r="AX27" s="619"/>
      <c r="AY27" s="619"/>
      <c r="AZ27" s="619"/>
      <c r="BA27" s="619"/>
      <c r="BB27" s="619"/>
      <c r="BC27" s="619"/>
      <c r="BD27" s="619"/>
      <c r="BE27" s="619"/>
      <c r="BF27" s="620"/>
      <c r="BG27" s="621">
        <v>5428389</v>
      </c>
      <c r="BH27" s="622"/>
      <c r="BI27" s="622"/>
      <c r="BJ27" s="622"/>
      <c r="BK27" s="622"/>
      <c r="BL27" s="622"/>
      <c r="BM27" s="622"/>
      <c r="BN27" s="623"/>
      <c r="BO27" s="659">
        <v>100</v>
      </c>
      <c r="BP27" s="659"/>
      <c r="BQ27" s="659"/>
      <c r="BR27" s="659"/>
      <c r="BS27" s="660">
        <v>126695</v>
      </c>
      <c r="BT27" s="660"/>
      <c r="BU27" s="660"/>
      <c r="BV27" s="660"/>
      <c r="BW27" s="660"/>
      <c r="BX27" s="660"/>
      <c r="BY27" s="660"/>
      <c r="BZ27" s="660"/>
      <c r="CA27" s="660"/>
      <c r="CB27" s="695"/>
      <c r="CD27" s="618" t="s">
        <v>288</v>
      </c>
      <c r="CE27" s="619"/>
      <c r="CF27" s="619"/>
      <c r="CG27" s="619"/>
      <c r="CH27" s="619"/>
      <c r="CI27" s="619"/>
      <c r="CJ27" s="619"/>
      <c r="CK27" s="619"/>
      <c r="CL27" s="619"/>
      <c r="CM27" s="619"/>
      <c r="CN27" s="619"/>
      <c r="CO27" s="619"/>
      <c r="CP27" s="619"/>
      <c r="CQ27" s="620"/>
      <c r="CR27" s="621">
        <v>3441393</v>
      </c>
      <c r="CS27" s="634"/>
      <c r="CT27" s="634"/>
      <c r="CU27" s="634"/>
      <c r="CV27" s="634"/>
      <c r="CW27" s="634"/>
      <c r="CX27" s="634"/>
      <c r="CY27" s="635"/>
      <c r="CZ27" s="624">
        <v>17.2</v>
      </c>
      <c r="DA27" s="636"/>
      <c r="DB27" s="636"/>
      <c r="DC27" s="637"/>
      <c r="DD27" s="627">
        <v>1213266</v>
      </c>
      <c r="DE27" s="634"/>
      <c r="DF27" s="634"/>
      <c r="DG27" s="634"/>
      <c r="DH27" s="634"/>
      <c r="DI27" s="634"/>
      <c r="DJ27" s="634"/>
      <c r="DK27" s="635"/>
      <c r="DL27" s="627">
        <v>590166</v>
      </c>
      <c r="DM27" s="634"/>
      <c r="DN27" s="634"/>
      <c r="DO27" s="634"/>
      <c r="DP27" s="634"/>
      <c r="DQ27" s="634"/>
      <c r="DR27" s="634"/>
      <c r="DS27" s="634"/>
      <c r="DT27" s="634"/>
      <c r="DU27" s="634"/>
      <c r="DV27" s="635"/>
      <c r="DW27" s="624">
        <v>5.6</v>
      </c>
      <c r="DX27" s="636"/>
      <c r="DY27" s="636"/>
      <c r="DZ27" s="636"/>
      <c r="EA27" s="636"/>
      <c r="EB27" s="636"/>
      <c r="EC27" s="648"/>
    </row>
    <row r="28" spans="2:133" ht="11.25" customHeight="1" x14ac:dyDescent="0.15">
      <c r="B28" s="618" t="s">
        <v>289</v>
      </c>
      <c r="C28" s="619"/>
      <c r="D28" s="619"/>
      <c r="E28" s="619"/>
      <c r="F28" s="619"/>
      <c r="G28" s="619"/>
      <c r="H28" s="619"/>
      <c r="I28" s="619"/>
      <c r="J28" s="619"/>
      <c r="K28" s="619"/>
      <c r="L28" s="619"/>
      <c r="M28" s="619"/>
      <c r="N28" s="619"/>
      <c r="O28" s="619"/>
      <c r="P28" s="619"/>
      <c r="Q28" s="620"/>
      <c r="R28" s="621">
        <v>151203</v>
      </c>
      <c r="S28" s="622"/>
      <c r="T28" s="622"/>
      <c r="U28" s="622"/>
      <c r="V28" s="622"/>
      <c r="W28" s="622"/>
      <c r="X28" s="622"/>
      <c r="Y28" s="623"/>
      <c r="Z28" s="659">
        <v>0.7</v>
      </c>
      <c r="AA28" s="659"/>
      <c r="AB28" s="659"/>
      <c r="AC28" s="659"/>
      <c r="AD28" s="660">
        <v>13203</v>
      </c>
      <c r="AE28" s="660"/>
      <c r="AF28" s="660"/>
      <c r="AG28" s="660"/>
      <c r="AH28" s="660"/>
      <c r="AI28" s="660"/>
      <c r="AJ28" s="660"/>
      <c r="AK28" s="660"/>
      <c r="AL28" s="624">
        <v>0.1</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290</v>
      </c>
      <c r="CE28" s="619"/>
      <c r="CF28" s="619"/>
      <c r="CG28" s="619"/>
      <c r="CH28" s="619"/>
      <c r="CI28" s="619"/>
      <c r="CJ28" s="619"/>
      <c r="CK28" s="619"/>
      <c r="CL28" s="619"/>
      <c r="CM28" s="619"/>
      <c r="CN28" s="619"/>
      <c r="CO28" s="619"/>
      <c r="CP28" s="619"/>
      <c r="CQ28" s="620"/>
      <c r="CR28" s="621">
        <v>2019931</v>
      </c>
      <c r="CS28" s="622"/>
      <c r="CT28" s="622"/>
      <c r="CU28" s="622"/>
      <c r="CV28" s="622"/>
      <c r="CW28" s="622"/>
      <c r="CX28" s="622"/>
      <c r="CY28" s="623"/>
      <c r="CZ28" s="624">
        <v>10.1</v>
      </c>
      <c r="DA28" s="636"/>
      <c r="DB28" s="636"/>
      <c r="DC28" s="637"/>
      <c r="DD28" s="627">
        <v>1961261</v>
      </c>
      <c r="DE28" s="622"/>
      <c r="DF28" s="622"/>
      <c r="DG28" s="622"/>
      <c r="DH28" s="622"/>
      <c r="DI28" s="622"/>
      <c r="DJ28" s="622"/>
      <c r="DK28" s="623"/>
      <c r="DL28" s="627">
        <v>1589764</v>
      </c>
      <c r="DM28" s="622"/>
      <c r="DN28" s="622"/>
      <c r="DO28" s="622"/>
      <c r="DP28" s="622"/>
      <c r="DQ28" s="622"/>
      <c r="DR28" s="622"/>
      <c r="DS28" s="622"/>
      <c r="DT28" s="622"/>
      <c r="DU28" s="622"/>
      <c r="DV28" s="623"/>
      <c r="DW28" s="624">
        <v>15</v>
      </c>
      <c r="DX28" s="636"/>
      <c r="DY28" s="636"/>
      <c r="DZ28" s="636"/>
      <c r="EA28" s="636"/>
      <c r="EB28" s="636"/>
      <c r="EC28" s="648"/>
    </row>
    <row r="29" spans="2:133" ht="11.25" customHeight="1" x14ac:dyDescent="0.15">
      <c r="B29" s="618" t="s">
        <v>291</v>
      </c>
      <c r="C29" s="619"/>
      <c r="D29" s="619"/>
      <c r="E29" s="619"/>
      <c r="F29" s="619"/>
      <c r="G29" s="619"/>
      <c r="H29" s="619"/>
      <c r="I29" s="619"/>
      <c r="J29" s="619"/>
      <c r="K29" s="619"/>
      <c r="L29" s="619"/>
      <c r="M29" s="619"/>
      <c r="N29" s="619"/>
      <c r="O29" s="619"/>
      <c r="P29" s="619"/>
      <c r="Q29" s="620"/>
      <c r="R29" s="621">
        <v>1957449</v>
      </c>
      <c r="S29" s="622"/>
      <c r="T29" s="622"/>
      <c r="U29" s="622"/>
      <c r="V29" s="622"/>
      <c r="W29" s="622"/>
      <c r="X29" s="622"/>
      <c r="Y29" s="623"/>
      <c r="Z29" s="659">
        <v>9.5</v>
      </c>
      <c r="AA29" s="659"/>
      <c r="AB29" s="659"/>
      <c r="AC29" s="659"/>
      <c r="AD29" s="660" t="s">
        <v>122</v>
      </c>
      <c r="AE29" s="660"/>
      <c r="AF29" s="660"/>
      <c r="AG29" s="660"/>
      <c r="AH29" s="660"/>
      <c r="AI29" s="660"/>
      <c r="AJ29" s="660"/>
      <c r="AK29" s="660"/>
      <c r="AL29" s="624" t="s">
        <v>122</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695"/>
      <c r="CD29" s="640" t="s">
        <v>292</v>
      </c>
      <c r="CE29" s="641"/>
      <c r="CF29" s="618" t="s">
        <v>66</v>
      </c>
      <c r="CG29" s="619"/>
      <c r="CH29" s="619"/>
      <c r="CI29" s="619"/>
      <c r="CJ29" s="619"/>
      <c r="CK29" s="619"/>
      <c r="CL29" s="619"/>
      <c r="CM29" s="619"/>
      <c r="CN29" s="619"/>
      <c r="CO29" s="619"/>
      <c r="CP29" s="619"/>
      <c r="CQ29" s="620"/>
      <c r="CR29" s="621">
        <v>2019931</v>
      </c>
      <c r="CS29" s="634"/>
      <c r="CT29" s="634"/>
      <c r="CU29" s="634"/>
      <c r="CV29" s="634"/>
      <c r="CW29" s="634"/>
      <c r="CX29" s="634"/>
      <c r="CY29" s="635"/>
      <c r="CZ29" s="624">
        <v>10.1</v>
      </c>
      <c r="DA29" s="636"/>
      <c r="DB29" s="636"/>
      <c r="DC29" s="637"/>
      <c r="DD29" s="627">
        <v>1961261</v>
      </c>
      <c r="DE29" s="634"/>
      <c r="DF29" s="634"/>
      <c r="DG29" s="634"/>
      <c r="DH29" s="634"/>
      <c r="DI29" s="634"/>
      <c r="DJ29" s="634"/>
      <c r="DK29" s="635"/>
      <c r="DL29" s="627">
        <v>1589764</v>
      </c>
      <c r="DM29" s="634"/>
      <c r="DN29" s="634"/>
      <c r="DO29" s="634"/>
      <c r="DP29" s="634"/>
      <c r="DQ29" s="634"/>
      <c r="DR29" s="634"/>
      <c r="DS29" s="634"/>
      <c r="DT29" s="634"/>
      <c r="DU29" s="634"/>
      <c r="DV29" s="635"/>
      <c r="DW29" s="624">
        <v>15</v>
      </c>
      <c r="DX29" s="636"/>
      <c r="DY29" s="636"/>
      <c r="DZ29" s="636"/>
      <c r="EA29" s="636"/>
      <c r="EB29" s="636"/>
      <c r="EC29" s="648"/>
    </row>
    <row r="30" spans="2:133" ht="11.25" customHeight="1" x14ac:dyDescent="0.15">
      <c r="B30" s="618" t="s">
        <v>293</v>
      </c>
      <c r="C30" s="619"/>
      <c r="D30" s="619"/>
      <c r="E30" s="619"/>
      <c r="F30" s="619"/>
      <c r="G30" s="619"/>
      <c r="H30" s="619"/>
      <c r="I30" s="619"/>
      <c r="J30" s="619"/>
      <c r="K30" s="619"/>
      <c r="L30" s="619"/>
      <c r="M30" s="619"/>
      <c r="N30" s="619"/>
      <c r="O30" s="619"/>
      <c r="P30" s="619"/>
      <c r="Q30" s="620"/>
      <c r="R30" s="621">
        <v>3198545</v>
      </c>
      <c r="S30" s="622"/>
      <c r="T30" s="622"/>
      <c r="U30" s="622"/>
      <c r="V30" s="622"/>
      <c r="W30" s="622"/>
      <c r="X30" s="622"/>
      <c r="Y30" s="623"/>
      <c r="Z30" s="659">
        <v>15.5</v>
      </c>
      <c r="AA30" s="659"/>
      <c r="AB30" s="659"/>
      <c r="AC30" s="659"/>
      <c r="AD30" s="660" t="s">
        <v>122</v>
      </c>
      <c r="AE30" s="660"/>
      <c r="AF30" s="660"/>
      <c r="AG30" s="660"/>
      <c r="AH30" s="660"/>
      <c r="AI30" s="660"/>
      <c r="AJ30" s="660"/>
      <c r="AK30" s="660"/>
      <c r="AL30" s="624" t="s">
        <v>122</v>
      </c>
      <c r="AM30" s="625"/>
      <c r="AN30" s="625"/>
      <c r="AO30" s="661"/>
      <c r="AP30" s="673" t="s">
        <v>211</v>
      </c>
      <c r="AQ30" s="674"/>
      <c r="AR30" s="674"/>
      <c r="AS30" s="674"/>
      <c r="AT30" s="674"/>
      <c r="AU30" s="674"/>
      <c r="AV30" s="674"/>
      <c r="AW30" s="674"/>
      <c r="AX30" s="674"/>
      <c r="AY30" s="674"/>
      <c r="AZ30" s="674"/>
      <c r="BA30" s="674"/>
      <c r="BB30" s="674"/>
      <c r="BC30" s="674"/>
      <c r="BD30" s="674"/>
      <c r="BE30" s="674"/>
      <c r="BF30" s="675"/>
      <c r="BG30" s="673" t="s">
        <v>294</v>
      </c>
      <c r="BH30" s="693"/>
      <c r="BI30" s="693"/>
      <c r="BJ30" s="693"/>
      <c r="BK30" s="693"/>
      <c r="BL30" s="693"/>
      <c r="BM30" s="693"/>
      <c r="BN30" s="693"/>
      <c r="BO30" s="693"/>
      <c r="BP30" s="693"/>
      <c r="BQ30" s="694"/>
      <c r="BR30" s="673" t="s">
        <v>295</v>
      </c>
      <c r="BS30" s="693"/>
      <c r="BT30" s="693"/>
      <c r="BU30" s="693"/>
      <c r="BV30" s="693"/>
      <c r="BW30" s="693"/>
      <c r="BX30" s="693"/>
      <c r="BY30" s="693"/>
      <c r="BZ30" s="693"/>
      <c r="CA30" s="693"/>
      <c r="CB30" s="694"/>
      <c r="CD30" s="642"/>
      <c r="CE30" s="643"/>
      <c r="CF30" s="618" t="s">
        <v>296</v>
      </c>
      <c r="CG30" s="619"/>
      <c r="CH30" s="619"/>
      <c r="CI30" s="619"/>
      <c r="CJ30" s="619"/>
      <c r="CK30" s="619"/>
      <c r="CL30" s="619"/>
      <c r="CM30" s="619"/>
      <c r="CN30" s="619"/>
      <c r="CO30" s="619"/>
      <c r="CP30" s="619"/>
      <c r="CQ30" s="620"/>
      <c r="CR30" s="621">
        <v>1971659</v>
      </c>
      <c r="CS30" s="622"/>
      <c r="CT30" s="622"/>
      <c r="CU30" s="622"/>
      <c r="CV30" s="622"/>
      <c r="CW30" s="622"/>
      <c r="CX30" s="622"/>
      <c r="CY30" s="623"/>
      <c r="CZ30" s="624">
        <v>9.9</v>
      </c>
      <c r="DA30" s="636"/>
      <c r="DB30" s="636"/>
      <c r="DC30" s="637"/>
      <c r="DD30" s="627">
        <v>1917974</v>
      </c>
      <c r="DE30" s="622"/>
      <c r="DF30" s="622"/>
      <c r="DG30" s="622"/>
      <c r="DH30" s="622"/>
      <c r="DI30" s="622"/>
      <c r="DJ30" s="622"/>
      <c r="DK30" s="623"/>
      <c r="DL30" s="627">
        <v>1546535</v>
      </c>
      <c r="DM30" s="622"/>
      <c r="DN30" s="622"/>
      <c r="DO30" s="622"/>
      <c r="DP30" s="622"/>
      <c r="DQ30" s="622"/>
      <c r="DR30" s="622"/>
      <c r="DS30" s="622"/>
      <c r="DT30" s="622"/>
      <c r="DU30" s="622"/>
      <c r="DV30" s="623"/>
      <c r="DW30" s="624">
        <v>14.5</v>
      </c>
      <c r="DX30" s="636"/>
      <c r="DY30" s="636"/>
      <c r="DZ30" s="636"/>
      <c r="EA30" s="636"/>
      <c r="EB30" s="636"/>
      <c r="EC30" s="648"/>
    </row>
    <row r="31" spans="2:133" ht="11.25" customHeight="1" x14ac:dyDescent="0.15">
      <c r="B31" s="696" t="s">
        <v>297</v>
      </c>
      <c r="C31" s="697"/>
      <c r="D31" s="697"/>
      <c r="E31" s="697"/>
      <c r="F31" s="697"/>
      <c r="G31" s="697"/>
      <c r="H31" s="697"/>
      <c r="I31" s="697"/>
      <c r="J31" s="697"/>
      <c r="K31" s="697"/>
      <c r="L31" s="697"/>
      <c r="M31" s="697"/>
      <c r="N31" s="697"/>
      <c r="O31" s="697"/>
      <c r="P31" s="697"/>
      <c r="Q31" s="698"/>
      <c r="R31" s="621" t="s">
        <v>122</v>
      </c>
      <c r="S31" s="622"/>
      <c r="T31" s="622"/>
      <c r="U31" s="622"/>
      <c r="V31" s="622"/>
      <c r="W31" s="622"/>
      <c r="X31" s="622"/>
      <c r="Y31" s="623"/>
      <c r="Z31" s="659" t="s">
        <v>122</v>
      </c>
      <c r="AA31" s="659"/>
      <c r="AB31" s="659"/>
      <c r="AC31" s="659"/>
      <c r="AD31" s="660" t="s">
        <v>122</v>
      </c>
      <c r="AE31" s="660"/>
      <c r="AF31" s="660"/>
      <c r="AG31" s="660"/>
      <c r="AH31" s="660"/>
      <c r="AI31" s="660"/>
      <c r="AJ31" s="660"/>
      <c r="AK31" s="660"/>
      <c r="AL31" s="624" t="s">
        <v>122</v>
      </c>
      <c r="AM31" s="625"/>
      <c r="AN31" s="625"/>
      <c r="AO31" s="661"/>
      <c r="AP31" s="687" t="s">
        <v>298</v>
      </c>
      <c r="AQ31" s="688"/>
      <c r="AR31" s="688"/>
      <c r="AS31" s="688"/>
      <c r="AT31" s="689" t="s">
        <v>299</v>
      </c>
      <c r="AU31" s="206"/>
      <c r="AV31" s="206"/>
      <c r="AW31" s="206"/>
      <c r="AX31" s="679" t="s">
        <v>177</v>
      </c>
      <c r="AY31" s="680"/>
      <c r="AZ31" s="680"/>
      <c r="BA31" s="680"/>
      <c r="BB31" s="680"/>
      <c r="BC31" s="680"/>
      <c r="BD31" s="680"/>
      <c r="BE31" s="680"/>
      <c r="BF31" s="681"/>
      <c r="BG31" s="683">
        <v>99</v>
      </c>
      <c r="BH31" s="684"/>
      <c r="BI31" s="684"/>
      <c r="BJ31" s="684"/>
      <c r="BK31" s="684"/>
      <c r="BL31" s="684"/>
      <c r="BM31" s="685">
        <v>96</v>
      </c>
      <c r="BN31" s="684"/>
      <c r="BO31" s="684"/>
      <c r="BP31" s="684"/>
      <c r="BQ31" s="686"/>
      <c r="BR31" s="683">
        <v>98.9</v>
      </c>
      <c r="BS31" s="684"/>
      <c r="BT31" s="684"/>
      <c r="BU31" s="684"/>
      <c r="BV31" s="684"/>
      <c r="BW31" s="684"/>
      <c r="BX31" s="685">
        <v>95.9</v>
      </c>
      <c r="BY31" s="684"/>
      <c r="BZ31" s="684"/>
      <c r="CA31" s="684"/>
      <c r="CB31" s="686"/>
      <c r="CD31" s="642"/>
      <c r="CE31" s="643"/>
      <c r="CF31" s="618" t="s">
        <v>300</v>
      </c>
      <c r="CG31" s="619"/>
      <c r="CH31" s="619"/>
      <c r="CI31" s="619"/>
      <c r="CJ31" s="619"/>
      <c r="CK31" s="619"/>
      <c r="CL31" s="619"/>
      <c r="CM31" s="619"/>
      <c r="CN31" s="619"/>
      <c r="CO31" s="619"/>
      <c r="CP31" s="619"/>
      <c r="CQ31" s="620"/>
      <c r="CR31" s="621">
        <v>48272</v>
      </c>
      <c r="CS31" s="634"/>
      <c r="CT31" s="634"/>
      <c r="CU31" s="634"/>
      <c r="CV31" s="634"/>
      <c r="CW31" s="634"/>
      <c r="CX31" s="634"/>
      <c r="CY31" s="635"/>
      <c r="CZ31" s="624">
        <v>0.2</v>
      </c>
      <c r="DA31" s="636"/>
      <c r="DB31" s="636"/>
      <c r="DC31" s="637"/>
      <c r="DD31" s="627">
        <v>43287</v>
      </c>
      <c r="DE31" s="634"/>
      <c r="DF31" s="634"/>
      <c r="DG31" s="634"/>
      <c r="DH31" s="634"/>
      <c r="DI31" s="634"/>
      <c r="DJ31" s="634"/>
      <c r="DK31" s="635"/>
      <c r="DL31" s="627">
        <v>43229</v>
      </c>
      <c r="DM31" s="634"/>
      <c r="DN31" s="634"/>
      <c r="DO31" s="634"/>
      <c r="DP31" s="634"/>
      <c r="DQ31" s="634"/>
      <c r="DR31" s="634"/>
      <c r="DS31" s="634"/>
      <c r="DT31" s="634"/>
      <c r="DU31" s="634"/>
      <c r="DV31" s="635"/>
      <c r="DW31" s="624">
        <v>0.4</v>
      </c>
      <c r="DX31" s="636"/>
      <c r="DY31" s="636"/>
      <c r="DZ31" s="636"/>
      <c r="EA31" s="636"/>
      <c r="EB31" s="636"/>
      <c r="EC31" s="648"/>
    </row>
    <row r="32" spans="2:133" ht="11.25" customHeight="1" x14ac:dyDescent="0.15">
      <c r="B32" s="618" t="s">
        <v>301</v>
      </c>
      <c r="C32" s="619"/>
      <c r="D32" s="619"/>
      <c r="E32" s="619"/>
      <c r="F32" s="619"/>
      <c r="G32" s="619"/>
      <c r="H32" s="619"/>
      <c r="I32" s="619"/>
      <c r="J32" s="619"/>
      <c r="K32" s="619"/>
      <c r="L32" s="619"/>
      <c r="M32" s="619"/>
      <c r="N32" s="619"/>
      <c r="O32" s="619"/>
      <c r="P32" s="619"/>
      <c r="Q32" s="620"/>
      <c r="R32" s="621">
        <v>1206113</v>
      </c>
      <c r="S32" s="622"/>
      <c r="T32" s="622"/>
      <c r="U32" s="622"/>
      <c r="V32" s="622"/>
      <c r="W32" s="622"/>
      <c r="X32" s="622"/>
      <c r="Y32" s="623"/>
      <c r="Z32" s="659">
        <v>5.8</v>
      </c>
      <c r="AA32" s="659"/>
      <c r="AB32" s="659"/>
      <c r="AC32" s="659"/>
      <c r="AD32" s="660" t="s">
        <v>122</v>
      </c>
      <c r="AE32" s="660"/>
      <c r="AF32" s="660"/>
      <c r="AG32" s="660"/>
      <c r="AH32" s="660"/>
      <c r="AI32" s="660"/>
      <c r="AJ32" s="660"/>
      <c r="AK32" s="660"/>
      <c r="AL32" s="624" t="s">
        <v>122</v>
      </c>
      <c r="AM32" s="625"/>
      <c r="AN32" s="625"/>
      <c r="AO32" s="661"/>
      <c r="AP32" s="662"/>
      <c r="AQ32" s="663"/>
      <c r="AR32" s="663"/>
      <c r="AS32" s="663"/>
      <c r="AT32" s="690"/>
      <c r="AU32" s="202" t="s">
        <v>302</v>
      </c>
      <c r="AX32" s="618" t="s">
        <v>303</v>
      </c>
      <c r="AY32" s="619"/>
      <c r="AZ32" s="619"/>
      <c r="BA32" s="619"/>
      <c r="BB32" s="619"/>
      <c r="BC32" s="619"/>
      <c r="BD32" s="619"/>
      <c r="BE32" s="619"/>
      <c r="BF32" s="620"/>
      <c r="BG32" s="692">
        <v>99</v>
      </c>
      <c r="BH32" s="634"/>
      <c r="BI32" s="634"/>
      <c r="BJ32" s="634"/>
      <c r="BK32" s="634"/>
      <c r="BL32" s="634"/>
      <c r="BM32" s="625">
        <v>94.6</v>
      </c>
      <c r="BN32" s="634"/>
      <c r="BO32" s="634"/>
      <c r="BP32" s="634"/>
      <c r="BQ32" s="657"/>
      <c r="BR32" s="692">
        <v>98.7</v>
      </c>
      <c r="BS32" s="634"/>
      <c r="BT32" s="634"/>
      <c r="BU32" s="634"/>
      <c r="BV32" s="634"/>
      <c r="BW32" s="634"/>
      <c r="BX32" s="625">
        <v>94.6</v>
      </c>
      <c r="BY32" s="634"/>
      <c r="BZ32" s="634"/>
      <c r="CA32" s="634"/>
      <c r="CB32" s="657"/>
      <c r="CD32" s="644"/>
      <c r="CE32" s="645"/>
      <c r="CF32" s="618" t="s">
        <v>304</v>
      </c>
      <c r="CG32" s="619"/>
      <c r="CH32" s="619"/>
      <c r="CI32" s="619"/>
      <c r="CJ32" s="619"/>
      <c r="CK32" s="619"/>
      <c r="CL32" s="619"/>
      <c r="CM32" s="619"/>
      <c r="CN32" s="619"/>
      <c r="CO32" s="619"/>
      <c r="CP32" s="619"/>
      <c r="CQ32" s="620"/>
      <c r="CR32" s="621" t="s">
        <v>122</v>
      </c>
      <c r="CS32" s="622"/>
      <c r="CT32" s="622"/>
      <c r="CU32" s="622"/>
      <c r="CV32" s="622"/>
      <c r="CW32" s="622"/>
      <c r="CX32" s="622"/>
      <c r="CY32" s="623"/>
      <c r="CZ32" s="624" t="s">
        <v>122</v>
      </c>
      <c r="DA32" s="636"/>
      <c r="DB32" s="636"/>
      <c r="DC32" s="637"/>
      <c r="DD32" s="627" t="s">
        <v>122</v>
      </c>
      <c r="DE32" s="622"/>
      <c r="DF32" s="622"/>
      <c r="DG32" s="622"/>
      <c r="DH32" s="622"/>
      <c r="DI32" s="622"/>
      <c r="DJ32" s="622"/>
      <c r="DK32" s="623"/>
      <c r="DL32" s="627" t="s">
        <v>122</v>
      </c>
      <c r="DM32" s="622"/>
      <c r="DN32" s="622"/>
      <c r="DO32" s="622"/>
      <c r="DP32" s="622"/>
      <c r="DQ32" s="622"/>
      <c r="DR32" s="622"/>
      <c r="DS32" s="622"/>
      <c r="DT32" s="622"/>
      <c r="DU32" s="622"/>
      <c r="DV32" s="623"/>
      <c r="DW32" s="624" t="s">
        <v>122</v>
      </c>
      <c r="DX32" s="636"/>
      <c r="DY32" s="636"/>
      <c r="DZ32" s="636"/>
      <c r="EA32" s="636"/>
      <c r="EB32" s="636"/>
      <c r="EC32" s="648"/>
    </row>
    <row r="33" spans="2:133" ht="11.25" customHeight="1" x14ac:dyDescent="0.15">
      <c r="B33" s="618" t="s">
        <v>305</v>
      </c>
      <c r="C33" s="619"/>
      <c r="D33" s="619"/>
      <c r="E33" s="619"/>
      <c r="F33" s="619"/>
      <c r="G33" s="619"/>
      <c r="H33" s="619"/>
      <c r="I33" s="619"/>
      <c r="J33" s="619"/>
      <c r="K33" s="619"/>
      <c r="L33" s="619"/>
      <c r="M33" s="619"/>
      <c r="N33" s="619"/>
      <c r="O33" s="619"/>
      <c r="P33" s="619"/>
      <c r="Q33" s="620"/>
      <c r="R33" s="621">
        <v>209892</v>
      </c>
      <c r="S33" s="622"/>
      <c r="T33" s="622"/>
      <c r="U33" s="622"/>
      <c r="V33" s="622"/>
      <c r="W33" s="622"/>
      <c r="X33" s="622"/>
      <c r="Y33" s="623"/>
      <c r="Z33" s="659">
        <v>1</v>
      </c>
      <c r="AA33" s="659"/>
      <c r="AB33" s="659"/>
      <c r="AC33" s="659"/>
      <c r="AD33" s="660">
        <v>33504</v>
      </c>
      <c r="AE33" s="660"/>
      <c r="AF33" s="660"/>
      <c r="AG33" s="660"/>
      <c r="AH33" s="660"/>
      <c r="AI33" s="660"/>
      <c r="AJ33" s="660"/>
      <c r="AK33" s="660"/>
      <c r="AL33" s="624">
        <v>0.3</v>
      </c>
      <c r="AM33" s="625"/>
      <c r="AN33" s="625"/>
      <c r="AO33" s="661"/>
      <c r="AP33" s="664"/>
      <c r="AQ33" s="665"/>
      <c r="AR33" s="665"/>
      <c r="AS33" s="665"/>
      <c r="AT33" s="691"/>
      <c r="AU33" s="207"/>
      <c r="AV33" s="207"/>
      <c r="AW33" s="207"/>
      <c r="AX33" s="602" t="s">
        <v>306</v>
      </c>
      <c r="AY33" s="603"/>
      <c r="AZ33" s="603"/>
      <c r="BA33" s="603"/>
      <c r="BB33" s="603"/>
      <c r="BC33" s="603"/>
      <c r="BD33" s="603"/>
      <c r="BE33" s="603"/>
      <c r="BF33" s="604"/>
      <c r="BG33" s="682">
        <v>99</v>
      </c>
      <c r="BH33" s="606"/>
      <c r="BI33" s="606"/>
      <c r="BJ33" s="606"/>
      <c r="BK33" s="606"/>
      <c r="BL33" s="606"/>
      <c r="BM33" s="652">
        <v>96.5</v>
      </c>
      <c r="BN33" s="606"/>
      <c r="BO33" s="606"/>
      <c r="BP33" s="606"/>
      <c r="BQ33" s="669"/>
      <c r="BR33" s="682">
        <v>98.9</v>
      </c>
      <c r="BS33" s="606"/>
      <c r="BT33" s="606"/>
      <c r="BU33" s="606"/>
      <c r="BV33" s="606"/>
      <c r="BW33" s="606"/>
      <c r="BX33" s="652">
        <v>96.5</v>
      </c>
      <c r="BY33" s="606"/>
      <c r="BZ33" s="606"/>
      <c r="CA33" s="606"/>
      <c r="CB33" s="669"/>
      <c r="CD33" s="618" t="s">
        <v>307</v>
      </c>
      <c r="CE33" s="619"/>
      <c r="CF33" s="619"/>
      <c r="CG33" s="619"/>
      <c r="CH33" s="619"/>
      <c r="CI33" s="619"/>
      <c r="CJ33" s="619"/>
      <c r="CK33" s="619"/>
      <c r="CL33" s="619"/>
      <c r="CM33" s="619"/>
      <c r="CN33" s="619"/>
      <c r="CO33" s="619"/>
      <c r="CP33" s="619"/>
      <c r="CQ33" s="620"/>
      <c r="CR33" s="621">
        <v>9133002</v>
      </c>
      <c r="CS33" s="634"/>
      <c r="CT33" s="634"/>
      <c r="CU33" s="634"/>
      <c r="CV33" s="634"/>
      <c r="CW33" s="634"/>
      <c r="CX33" s="634"/>
      <c r="CY33" s="635"/>
      <c r="CZ33" s="624">
        <v>45.7</v>
      </c>
      <c r="DA33" s="636"/>
      <c r="DB33" s="636"/>
      <c r="DC33" s="637"/>
      <c r="DD33" s="627">
        <v>6898368</v>
      </c>
      <c r="DE33" s="634"/>
      <c r="DF33" s="634"/>
      <c r="DG33" s="634"/>
      <c r="DH33" s="634"/>
      <c r="DI33" s="634"/>
      <c r="DJ33" s="634"/>
      <c r="DK33" s="635"/>
      <c r="DL33" s="627">
        <v>5010220</v>
      </c>
      <c r="DM33" s="634"/>
      <c r="DN33" s="634"/>
      <c r="DO33" s="634"/>
      <c r="DP33" s="634"/>
      <c r="DQ33" s="634"/>
      <c r="DR33" s="634"/>
      <c r="DS33" s="634"/>
      <c r="DT33" s="634"/>
      <c r="DU33" s="634"/>
      <c r="DV33" s="635"/>
      <c r="DW33" s="624">
        <v>47.1</v>
      </c>
      <c r="DX33" s="636"/>
      <c r="DY33" s="636"/>
      <c r="DZ33" s="636"/>
      <c r="EA33" s="636"/>
      <c r="EB33" s="636"/>
      <c r="EC33" s="648"/>
    </row>
    <row r="34" spans="2:133" ht="11.25" customHeight="1" x14ac:dyDescent="0.15">
      <c r="B34" s="618" t="s">
        <v>308</v>
      </c>
      <c r="C34" s="619"/>
      <c r="D34" s="619"/>
      <c r="E34" s="619"/>
      <c r="F34" s="619"/>
      <c r="G34" s="619"/>
      <c r="H34" s="619"/>
      <c r="I34" s="619"/>
      <c r="J34" s="619"/>
      <c r="K34" s="619"/>
      <c r="L34" s="619"/>
      <c r="M34" s="619"/>
      <c r="N34" s="619"/>
      <c r="O34" s="619"/>
      <c r="P34" s="619"/>
      <c r="Q34" s="620"/>
      <c r="R34" s="621">
        <v>26017</v>
      </c>
      <c r="S34" s="622"/>
      <c r="T34" s="622"/>
      <c r="U34" s="622"/>
      <c r="V34" s="622"/>
      <c r="W34" s="622"/>
      <c r="X34" s="622"/>
      <c r="Y34" s="623"/>
      <c r="Z34" s="659">
        <v>0.1</v>
      </c>
      <c r="AA34" s="659"/>
      <c r="AB34" s="659"/>
      <c r="AC34" s="659"/>
      <c r="AD34" s="660" t="s">
        <v>122</v>
      </c>
      <c r="AE34" s="660"/>
      <c r="AF34" s="660"/>
      <c r="AG34" s="660"/>
      <c r="AH34" s="660"/>
      <c r="AI34" s="660"/>
      <c r="AJ34" s="660"/>
      <c r="AK34" s="660"/>
      <c r="AL34" s="624" t="s">
        <v>122</v>
      </c>
      <c r="AM34" s="625"/>
      <c r="AN34" s="625"/>
      <c r="AO34" s="661"/>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18" t="s">
        <v>309</v>
      </c>
      <c r="CE34" s="619"/>
      <c r="CF34" s="619"/>
      <c r="CG34" s="619"/>
      <c r="CH34" s="619"/>
      <c r="CI34" s="619"/>
      <c r="CJ34" s="619"/>
      <c r="CK34" s="619"/>
      <c r="CL34" s="619"/>
      <c r="CM34" s="619"/>
      <c r="CN34" s="619"/>
      <c r="CO34" s="619"/>
      <c r="CP34" s="619"/>
      <c r="CQ34" s="620"/>
      <c r="CR34" s="621">
        <v>2622774</v>
      </c>
      <c r="CS34" s="622"/>
      <c r="CT34" s="622"/>
      <c r="CU34" s="622"/>
      <c r="CV34" s="622"/>
      <c r="CW34" s="622"/>
      <c r="CX34" s="622"/>
      <c r="CY34" s="623"/>
      <c r="CZ34" s="624">
        <v>13.1</v>
      </c>
      <c r="DA34" s="636"/>
      <c r="DB34" s="636"/>
      <c r="DC34" s="637"/>
      <c r="DD34" s="627">
        <v>2005504</v>
      </c>
      <c r="DE34" s="622"/>
      <c r="DF34" s="622"/>
      <c r="DG34" s="622"/>
      <c r="DH34" s="622"/>
      <c r="DI34" s="622"/>
      <c r="DJ34" s="622"/>
      <c r="DK34" s="623"/>
      <c r="DL34" s="627">
        <v>1353265</v>
      </c>
      <c r="DM34" s="622"/>
      <c r="DN34" s="622"/>
      <c r="DO34" s="622"/>
      <c r="DP34" s="622"/>
      <c r="DQ34" s="622"/>
      <c r="DR34" s="622"/>
      <c r="DS34" s="622"/>
      <c r="DT34" s="622"/>
      <c r="DU34" s="622"/>
      <c r="DV34" s="623"/>
      <c r="DW34" s="624">
        <v>12.7</v>
      </c>
      <c r="DX34" s="636"/>
      <c r="DY34" s="636"/>
      <c r="DZ34" s="636"/>
      <c r="EA34" s="636"/>
      <c r="EB34" s="636"/>
      <c r="EC34" s="648"/>
    </row>
    <row r="35" spans="2:133" ht="11.25" customHeight="1" x14ac:dyDescent="0.15">
      <c r="B35" s="618" t="s">
        <v>310</v>
      </c>
      <c r="C35" s="619"/>
      <c r="D35" s="619"/>
      <c r="E35" s="619"/>
      <c r="F35" s="619"/>
      <c r="G35" s="619"/>
      <c r="H35" s="619"/>
      <c r="I35" s="619"/>
      <c r="J35" s="619"/>
      <c r="K35" s="619"/>
      <c r="L35" s="619"/>
      <c r="M35" s="619"/>
      <c r="N35" s="619"/>
      <c r="O35" s="619"/>
      <c r="P35" s="619"/>
      <c r="Q35" s="620"/>
      <c r="R35" s="621">
        <v>501483</v>
      </c>
      <c r="S35" s="622"/>
      <c r="T35" s="622"/>
      <c r="U35" s="622"/>
      <c r="V35" s="622"/>
      <c r="W35" s="622"/>
      <c r="X35" s="622"/>
      <c r="Y35" s="623"/>
      <c r="Z35" s="659">
        <v>2.4</v>
      </c>
      <c r="AA35" s="659"/>
      <c r="AB35" s="659"/>
      <c r="AC35" s="659"/>
      <c r="AD35" s="660" t="s">
        <v>122</v>
      </c>
      <c r="AE35" s="660"/>
      <c r="AF35" s="660"/>
      <c r="AG35" s="660"/>
      <c r="AH35" s="660"/>
      <c r="AI35" s="660"/>
      <c r="AJ35" s="660"/>
      <c r="AK35" s="660"/>
      <c r="AL35" s="624" t="s">
        <v>122</v>
      </c>
      <c r="AM35" s="625"/>
      <c r="AN35" s="625"/>
      <c r="AO35" s="661"/>
      <c r="AP35" s="210"/>
      <c r="AQ35" s="673" t="s">
        <v>311</v>
      </c>
      <c r="AR35" s="674"/>
      <c r="AS35" s="674"/>
      <c r="AT35" s="674"/>
      <c r="AU35" s="674"/>
      <c r="AV35" s="674"/>
      <c r="AW35" s="674"/>
      <c r="AX35" s="674"/>
      <c r="AY35" s="674"/>
      <c r="AZ35" s="674"/>
      <c r="BA35" s="674"/>
      <c r="BB35" s="674"/>
      <c r="BC35" s="674"/>
      <c r="BD35" s="674"/>
      <c r="BE35" s="674"/>
      <c r="BF35" s="675"/>
      <c r="BG35" s="673" t="s">
        <v>312</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313</v>
      </c>
      <c r="CE35" s="619"/>
      <c r="CF35" s="619"/>
      <c r="CG35" s="619"/>
      <c r="CH35" s="619"/>
      <c r="CI35" s="619"/>
      <c r="CJ35" s="619"/>
      <c r="CK35" s="619"/>
      <c r="CL35" s="619"/>
      <c r="CM35" s="619"/>
      <c r="CN35" s="619"/>
      <c r="CO35" s="619"/>
      <c r="CP35" s="619"/>
      <c r="CQ35" s="620"/>
      <c r="CR35" s="621">
        <v>786178</v>
      </c>
      <c r="CS35" s="634"/>
      <c r="CT35" s="634"/>
      <c r="CU35" s="634"/>
      <c r="CV35" s="634"/>
      <c r="CW35" s="634"/>
      <c r="CX35" s="634"/>
      <c r="CY35" s="635"/>
      <c r="CZ35" s="624">
        <v>3.9</v>
      </c>
      <c r="DA35" s="636"/>
      <c r="DB35" s="636"/>
      <c r="DC35" s="637"/>
      <c r="DD35" s="627">
        <v>559671</v>
      </c>
      <c r="DE35" s="634"/>
      <c r="DF35" s="634"/>
      <c r="DG35" s="634"/>
      <c r="DH35" s="634"/>
      <c r="DI35" s="634"/>
      <c r="DJ35" s="634"/>
      <c r="DK35" s="635"/>
      <c r="DL35" s="627">
        <v>524554</v>
      </c>
      <c r="DM35" s="634"/>
      <c r="DN35" s="634"/>
      <c r="DO35" s="634"/>
      <c r="DP35" s="634"/>
      <c r="DQ35" s="634"/>
      <c r="DR35" s="634"/>
      <c r="DS35" s="634"/>
      <c r="DT35" s="634"/>
      <c r="DU35" s="634"/>
      <c r="DV35" s="635"/>
      <c r="DW35" s="624">
        <v>4.9000000000000004</v>
      </c>
      <c r="DX35" s="636"/>
      <c r="DY35" s="636"/>
      <c r="DZ35" s="636"/>
      <c r="EA35" s="636"/>
      <c r="EB35" s="636"/>
      <c r="EC35" s="648"/>
    </row>
    <row r="36" spans="2:133" ht="11.25" customHeight="1" x14ac:dyDescent="0.15">
      <c r="B36" s="618" t="s">
        <v>314</v>
      </c>
      <c r="C36" s="619"/>
      <c r="D36" s="619"/>
      <c r="E36" s="619"/>
      <c r="F36" s="619"/>
      <c r="G36" s="619"/>
      <c r="H36" s="619"/>
      <c r="I36" s="619"/>
      <c r="J36" s="619"/>
      <c r="K36" s="619"/>
      <c r="L36" s="619"/>
      <c r="M36" s="619"/>
      <c r="N36" s="619"/>
      <c r="O36" s="619"/>
      <c r="P36" s="619"/>
      <c r="Q36" s="620"/>
      <c r="R36" s="621">
        <v>670345</v>
      </c>
      <c r="S36" s="622"/>
      <c r="T36" s="622"/>
      <c r="U36" s="622"/>
      <c r="V36" s="622"/>
      <c r="W36" s="622"/>
      <c r="X36" s="622"/>
      <c r="Y36" s="623"/>
      <c r="Z36" s="659">
        <v>3.2</v>
      </c>
      <c r="AA36" s="659"/>
      <c r="AB36" s="659"/>
      <c r="AC36" s="659"/>
      <c r="AD36" s="660" t="s">
        <v>122</v>
      </c>
      <c r="AE36" s="660"/>
      <c r="AF36" s="660"/>
      <c r="AG36" s="660"/>
      <c r="AH36" s="660"/>
      <c r="AI36" s="660"/>
      <c r="AJ36" s="660"/>
      <c r="AK36" s="660"/>
      <c r="AL36" s="624" t="s">
        <v>122</v>
      </c>
      <c r="AM36" s="625"/>
      <c r="AN36" s="625"/>
      <c r="AO36" s="661"/>
      <c r="AP36" s="210"/>
      <c r="AQ36" s="670" t="s">
        <v>315</v>
      </c>
      <c r="AR36" s="671"/>
      <c r="AS36" s="671"/>
      <c r="AT36" s="671"/>
      <c r="AU36" s="671"/>
      <c r="AV36" s="671"/>
      <c r="AW36" s="671"/>
      <c r="AX36" s="671"/>
      <c r="AY36" s="672"/>
      <c r="AZ36" s="676">
        <v>2570100</v>
      </c>
      <c r="BA36" s="677"/>
      <c r="BB36" s="677"/>
      <c r="BC36" s="677"/>
      <c r="BD36" s="677"/>
      <c r="BE36" s="677"/>
      <c r="BF36" s="678"/>
      <c r="BG36" s="679" t="s">
        <v>316</v>
      </c>
      <c r="BH36" s="680"/>
      <c r="BI36" s="680"/>
      <c r="BJ36" s="680"/>
      <c r="BK36" s="680"/>
      <c r="BL36" s="680"/>
      <c r="BM36" s="680"/>
      <c r="BN36" s="680"/>
      <c r="BO36" s="680"/>
      <c r="BP36" s="680"/>
      <c r="BQ36" s="680"/>
      <c r="BR36" s="680"/>
      <c r="BS36" s="680"/>
      <c r="BT36" s="680"/>
      <c r="BU36" s="681"/>
      <c r="BV36" s="676">
        <v>55263</v>
      </c>
      <c r="BW36" s="677"/>
      <c r="BX36" s="677"/>
      <c r="BY36" s="677"/>
      <c r="BZ36" s="677"/>
      <c r="CA36" s="677"/>
      <c r="CB36" s="678"/>
      <c r="CD36" s="618" t="s">
        <v>317</v>
      </c>
      <c r="CE36" s="619"/>
      <c r="CF36" s="619"/>
      <c r="CG36" s="619"/>
      <c r="CH36" s="619"/>
      <c r="CI36" s="619"/>
      <c r="CJ36" s="619"/>
      <c r="CK36" s="619"/>
      <c r="CL36" s="619"/>
      <c r="CM36" s="619"/>
      <c r="CN36" s="619"/>
      <c r="CO36" s="619"/>
      <c r="CP36" s="619"/>
      <c r="CQ36" s="620"/>
      <c r="CR36" s="621">
        <v>3024538</v>
      </c>
      <c r="CS36" s="622"/>
      <c r="CT36" s="622"/>
      <c r="CU36" s="622"/>
      <c r="CV36" s="622"/>
      <c r="CW36" s="622"/>
      <c r="CX36" s="622"/>
      <c r="CY36" s="623"/>
      <c r="CZ36" s="624">
        <v>15.1</v>
      </c>
      <c r="DA36" s="636"/>
      <c r="DB36" s="636"/>
      <c r="DC36" s="637"/>
      <c r="DD36" s="627">
        <v>2713864</v>
      </c>
      <c r="DE36" s="622"/>
      <c r="DF36" s="622"/>
      <c r="DG36" s="622"/>
      <c r="DH36" s="622"/>
      <c r="DI36" s="622"/>
      <c r="DJ36" s="622"/>
      <c r="DK36" s="623"/>
      <c r="DL36" s="627">
        <v>2022802</v>
      </c>
      <c r="DM36" s="622"/>
      <c r="DN36" s="622"/>
      <c r="DO36" s="622"/>
      <c r="DP36" s="622"/>
      <c r="DQ36" s="622"/>
      <c r="DR36" s="622"/>
      <c r="DS36" s="622"/>
      <c r="DT36" s="622"/>
      <c r="DU36" s="622"/>
      <c r="DV36" s="623"/>
      <c r="DW36" s="624">
        <v>19</v>
      </c>
      <c r="DX36" s="636"/>
      <c r="DY36" s="636"/>
      <c r="DZ36" s="636"/>
      <c r="EA36" s="636"/>
      <c r="EB36" s="636"/>
      <c r="EC36" s="648"/>
    </row>
    <row r="37" spans="2:133" ht="11.25" customHeight="1" x14ac:dyDescent="0.15">
      <c r="B37" s="618" t="s">
        <v>318</v>
      </c>
      <c r="C37" s="619"/>
      <c r="D37" s="619"/>
      <c r="E37" s="619"/>
      <c r="F37" s="619"/>
      <c r="G37" s="619"/>
      <c r="H37" s="619"/>
      <c r="I37" s="619"/>
      <c r="J37" s="619"/>
      <c r="K37" s="619"/>
      <c r="L37" s="619"/>
      <c r="M37" s="619"/>
      <c r="N37" s="619"/>
      <c r="O37" s="619"/>
      <c r="P37" s="619"/>
      <c r="Q37" s="620"/>
      <c r="R37" s="621">
        <v>325247</v>
      </c>
      <c r="S37" s="622"/>
      <c r="T37" s="622"/>
      <c r="U37" s="622"/>
      <c r="V37" s="622"/>
      <c r="W37" s="622"/>
      <c r="X37" s="622"/>
      <c r="Y37" s="623"/>
      <c r="Z37" s="659">
        <v>1.6</v>
      </c>
      <c r="AA37" s="659"/>
      <c r="AB37" s="659"/>
      <c r="AC37" s="659"/>
      <c r="AD37" s="660">
        <v>69491</v>
      </c>
      <c r="AE37" s="660"/>
      <c r="AF37" s="660"/>
      <c r="AG37" s="660"/>
      <c r="AH37" s="660"/>
      <c r="AI37" s="660"/>
      <c r="AJ37" s="660"/>
      <c r="AK37" s="660"/>
      <c r="AL37" s="624">
        <v>0.7</v>
      </c>
      <c r="AM37" s="625"/>
      <c r="AN37" s="625"/>
      <c r="AO37" s="661"/>
      <c r="AQ37" s="654" t="s">
        <v>319</v>
      </c>
      <c r="AR37" s="655"/>
      <c r="AS37" s="655"/>
      <c r="AT37" s="655"/>
      <c r="AU37" s="655"/>
      <c r="AV37" s="655"/>
      <c r="AW37" s="655"/>
      <c r="AX37" s="655"/>
      <c r="AY37" s="656"/>
      <c r="AZ37" s="621">
        <v>680346</v>
      </c>
      <c r="BA37" s="622"/>
      <c r="BB37" s="622"/>
      <c r="BC37" s="622"/>
      <c r="BD37" s="634"/>
      <c r="BE37" s="634"/>
      <c r="BF37" s="657"/>
      <c r="BG37" s="618" t="s">
        <v>320</v>
      </c>
      <c r="BH37" s="619"/>
      <c r="BI37" s="619"/>
      <c r="BJ37" s="619"/>
      <c r="BK37" s="619"/>
      <c r="BL37" s="619"/>
      <c r="BM37" s="619"/>
      <c r="BN37" s="619"/>
      <c r="BO37" s="619"/>
      <c r="BP37" s="619"/>
      <c r="BQ37" s="619"/>
      <c r="BR37" s="619"/>
      <c r="BS37" s="619"/>
      <c r="BT37" s="619"/>
      <c r="BU37" s="620"/>
      <c r="BV37" s="621">
        <v>53973</v>
      </c>
      <c r="BW37" s="622"/>
      <c r="BX37" s="622"/>
      <c r="BY37" s="622"/>
      <c r="BZ37" s="622"/>
      <c r="CA37" s="622"/>
      <c r="CB37" s="658"/>
      <c r="CD37" s="618" t="s">
        <v>321</v>
      </c>
      <c r="CE37" s="619"/>
      <c r="CF37" s="619"/>
      <c r="CG37" s="619"/>
      <c r="CH37" s="619"/>
      <c r="CI37" s="619"/>
      <c r="CJ37" s="619"/>
      <c r="CK37" s="619"/>
      <c r="CL37" s="619"/>
      <c r="CM37" s="619"/>
      <c r="CN37" s="619"/>
      <c r="CO37" s="619"/>
      <c r="CP37" s="619"/>
      <c r="CQ37" s="620"/>
      <c r="CR37" s="621">
        <v>1285667</v>
      </c>
      <c r="CS37" s="634"/>
      <c r="CT37" s="634"/>
      <c r="CU37" s="634"/>
      <c r="CV37" s="634"/>
      <c r="CW37" s="634"/>
      <c r="CX37" s="634"/>
      <c r="CY37" s="635"/>
      <c r="CZ37" s="624">
        <v>6.4</v>
      </c>
      <c r="DA37" s="636"/>
      <c r="DB37" s="636"/>
      <c r="DC37" s="637"/>
      <c r="DD37" s="627">
        <v>1285667</v>
      </c>
      <c r="DE37" s="634"/>
      <c r="DF37" s="634"/>
      <c r="DG37" s="634"/>
      <c r="DH37" s="634"/>
      <c r="DI37" s="634"/>
      <c r="DJ37" s="634"/>
      <c r="DK37" s="635"/>
      <c r="DL37" s="627">
        <v>967054</v>
      </c>
      <c r="DM37" s="634"/>
      <c r="DN37" s="634"/>
      <c r="DO37" s="634"/>
      <c r="DP37" s="634"/>
      <c r="DQ37" s="634"/>
      <c r="DR37" s="634"/>
      <c r="DS37" s="634"/>
      <c r="DT37" s="634"/>
      <c r="DU37" s="634"/>
      <c r="DV37" s="635"/>
      <c r="DW37" s="624">
        <v>9.1</v>
      </c>
      <c r="DX37" s="636"/>
      <c r="DY37" s="636"/>
      <c r="DZ37" s="636"/>
      <c r="EA37" s="636"/>
      <c r="EB37" s="636"/>
      <c r="EC37" s="648"/>
    </row>
    <row r="38" spans="2:133" ht="11.25" customHeight="1" x14ac:dyDescent="0.15">
      <c r="B38" s="618" t="s">
        <v>322</v>
      </c>
      <c r="C38" s="619"/>
      <c r="D38" s="619"/>
      <c r="E38" s="619"/>
      <c r="F38" s="619"/>
      <c r="G38" s="619"/>
      <c r="H38" s="619"/>
      <c r="I38" s="619"/>
      <c r="J38" s="619"/>
      <c r="K38" s="619"/>
      <c r="L38" s="619"/>
      <c r="M38" s="619"/>
      <c r="N38" s="619"/>
      <c r="O38" s="619"/>
      <c r="P38" s="619"/>
      <c r="Q38" s="620"/>
      <c r="R38" s="621">
        <v>601500</v>
      </c>
      <c r="S38" s="622"/>
      <c r="T38" s="622"/>
      <c r="U38" s="622"/>
      <c r="V38" s="622"/>
      <c r="W38" s="622"/>
      <c r="X38" s="622"/>
      <c r="Y38" s="623"/>
      <c r="Z38" s="659">
        <v>2.9</v>
      </c>
      <c r="AA38" s="659"/>
      <c r="AB38" s="659"/>
      <c r="AC38" s="659"/>
      <c r="AD38" s="660" t="s">
        <v>122</v>
      </c>
      <c r="AE38" s="660"/>
      <c r="AF38" s="660"/>
      <c r="AG38" s="660"/>
      <c r="AH38" s="660"/>
      <c r="AI38" s="660"/>
      <c r="AJ38" s="660"/>
      <c r="AK38" s="660"/>
      <c r="AL38" s="624" t="s">
        <v>122</v>
      </c>
      <c r="AM38" s="625"/>
      <c r="AN38" s="625"/>
      <c r="AO38" s="661"/>
      <c r="AQ38" s="654" t="s">
        <v>323</v>
      </c>
      <c r="AR38" s="655"/>
      <c r="AS38" s="655"/>
      <c r="AT38" s="655"/>
      <c r="AU38" s="655"/>
      <c r="AV38" s="655"/>
      <c r="AW38" s="655"/>
      <c r="AX38" s="655"/>
      <c r="AY38" s="656"/>
      <c r="AZ38" s="621">
        <v>471244</v>
      </c>
      <c r="BA38" s="622"/>
      <c r="BB38" s="622"/>
      <c r="BC38" s="622"/>
      <c r="BD38" s="634"/>
      <c r="BE38" s="634"/>
      <c r="BF38" s="657"/>
      <c r="BG38" s="618" t="s">
        <v>324</v>
      </c>
      <c r="BH38" s="619"/>
      <c r="BI38" s="619"/>
      <c r="BJ38" s="619"/>
      <c r="BK38" s="619"/>
      <c r="BL38" s="619"/>
      <c r="BM38" s="619"/>
      <c r="BN38" s="619"/>
      <c r="BO38" s="619"/>
      <c r="BP38" s="619"/>
      <c r="BQ38" s="619"/>
      <c r="BR38" s="619"/>
      <c r="BS38" s="619"/>
      <c r="BT38" s="619"/>
      <c r="BU38" s="620"/>
      <c r="BV38" s="621">
        <v>4199</v>
      </c>
      <c r="BW38" s="622"/>
      <c r="BX38" s="622"/>
      <c r="BY38" s="622"/>
      <c r="BZ38" s="622"/>
      <c r="CA38" s="622"/>
      <c r="CB38" s="658"/>
      <c r="CD38" s="618" t="s">
        <v>325</v>
      </c>
      <c r="CE38" s="619"/>
      <c r="CF38" s="619"/>
      <c r="CG38" s="619"/>
      <c r="CH38" s="619"/>
      <c r="CI38" s="619"/>
      <c r="CJ38" s="619"/>
      <c r="CK38" s="619"/>
      <c r="CL38" s="619"/>
      <c r="CM38" s="619"/>
      <c r="CN38" s="619"/>
      <c r="CO38" s="619"/>
      <c r="CP38" s="619"/>
      <c r="CQ38" s="620"/>
      <c r="CR38" s="621">
        <v>1399080</v>
      </c>
      <c r="CS38" s="622"/>
      <c r="CT38" s="622"/>
      <c r="CU38" s="622"/>
      <c r="CV38" s="622"/>
      <c r="CW38" s="622"/>
      <c r="CX38" s="622"/>
      <c r="CY38" s="623"/>
      <c r="CZ38" s="624">
        <v>7</v>
      </c>
      <c r="DA38" s="636"/>
      <c r="DB38" s="636"/>
      <c r="DC38" s="637"/>
      <c r="DD38" s="627">
        <v>1128684</v>
      </c>
      <c r="DE38" s="622"/>
      <c r="DF38" s="622"/>
      <c r="DG38" s="622"/>
      <c r="DH38" s="622"/>
      <c r="DI38" s="622"/>
      <c r="DJ38" s="622"/>
      <c r="DK38" s="623"/>
      <c r="DL38" s="627">
        <v>1105719</v>
      </c>
      <c r="DM38" s="622"/>
      <c r="DN38" s="622"/>
      <c r="DO38" s="622"/>
      <c r="DP38" s="622"/>
      <c r="DQ38" s="622"/>
      <c r="DR38" s="622"/>
      <c r="DS38" s="622"/>
      <c r="DT38" s="622"/>
      <c r="DU38" s="622"/>
      <c r="DV38" s="623"/>
      <c r="DW38" s="624">
        <v>10.4</v>
      </c>
      <c r="DX38" s="636"/>
      <c r="DY38" s="636"/>
      <c r="DZ38" s="636"/>
      <c r="EA38" s="636"/>
      <c r="EB38" s="636"/>
      <c r="EC38" s="648"/>
    </row>
    <row r="39" spans="2:133" ht="11.25" customHeight="1" x14ac:dyDescent="0.15">
      <c r="B39" s="618" t="s">
        <v>326</v>
      </c>
      <c r="C39" s="619"/>
      <c r="D39" s="619"/>
      <c r="E39" s="619"/>
      <c r="F39" s="619"/>
      <c r="G39" s="619"/>
      <c r="H39" s="619"/>
      <c r="I39" s="619"/>
      <c r="J39" s="619"/>
      <c r="K39" s="619"/>
      <c r="L39" s="619"/>
      <c r="M39" s="619"/>
      <c r="N39" s="619"/>
      <c r="O39" s="619"/>
      <c r="P39" s="619"/>
      <c r="Q39" s="620"/>
      <c r="R39" s="621" t="s">
        <v>122</v>
      </c>
      <c r="S39" s="622"/>
      <c r="T39" s="622"/>
      <c r="U39" s="622"/>
      <c r="V39" s="622"/>
      <c r="W39" s="622"/>
      <c r="X39" s="622"/>
      <c r="Y39" s="623"/>
      <c r="Z39" s="659" t="s">
        <v>122</v>
      </c>
      <c r="AA39" s="659"/>
      <c r="AB39" s="659"/>
      <c r="AC39" s="659"/>
      <c r="AD39" s="660" t="s">
        <v>122</v>
      </c>
      <c r="AE39" s="660"/>
      <c r="AF39" s="660"/>
      <c r="AG39" s="660"/>
      <c r="AH39" s="660"/>
      <c r="AI39" s="660"/>
      <c r="AJ39" s="660"/>
      <c r="AK39" s="660"/>
      <c r="AL39" s="624" t="s">
        <v>122</v>
      </c>
      <c r="AM39" s="625"/>
      <c r="AN39" s="625"/>
      <c r="AO39" s="661"/>
      <c r="AQ39" s="654" t="s">
        <v>327</v>
      </c>
      <c r="AR39" s="655"/>
      <c r="AS39" s="655"/>
      <c r="AT39" s="655"/>
      <c r="AU39" s="655"/>
      <c r="AV39" s="655"/>
      <c r="AW39" s="655"/>
      <c r="AX39" s="655"/>
      <c r="AY39" s="656"/>
      <c r="AZ39" s="621">
        <v>19430</v>
      </c>
      <c r="BA39" s="622"/>
      <c r="BB39" s="622"/>
      <c r="BC39" s="622"/>
      <c r="BD39" s="634"/>
      <c r="BE39" s="634"/>
      <c r="BF39" s="657"/>
      <c r="BG39" s="618" t="s">
        <v>328</v>
      </c>
      <c r="BH39" s="619"/>
      <c r="BI39" s="619"/>
      <c r="BJ39" s="619"/>
      <c r="BK39" s="619"/>
      <c r="BL39" s="619"/>
      <c r="BM39" s="619"/>
      <c r="BN39" s="619"/>
      <c r="BO39" s="619"/>
      <c r="BP39" s="619"/>
      <c r="BQ39" s="619"/>
      <c r="BR39" s="619"/>
      <c r="BS39" s="619"/>
      <c r="BT39" s="619"/>
      <c r="BU39" s="620"/>
      <c r="BV39" s="621">
        <v>6335</v>
      </c>
      <c r="BW39" s="622"/>
      <c r="BX39" s="622"/>
      <c r="BY39" s="622"/>
      <c r="BZ39" s="622"/>
      <c r="CA39" s="622"/>
      <c r="CB39" s="658"/>
      <c r="CD39" s="618" t="s">
        <v>329</v>
      </c>
      <c r="CE39" s="619"/>
      <c r="CF39" s="619"/>
      <c r="CG39" s="619"/>
      <c r="CH39" s="619"/>
      <c r="CI39" s="619"/>
      <c r="CJ39" s="619"/>
      <c r="CK39" s="619"/>
      <c r="CL39" s="619"/>
      <c r="CM39" s="619"/>
      <c r="CN39" s="619"/>
      <c r="CO39" s="619"/>
      <c r="CP39" s="619"/>
      <c r="CQ39" s="620"/>
      <c r="CR39" s="621">
        <v>1003317</v>
      </c>
      <c r="CS39" s="634"/>
      <c r="CT39" s="634"/>
      <c r="CU39" s="634"/>
      <c r="CV39" s="634"/>
      <c r="CW39" s="634"/>
      <c r="CX39" s="634"/>
      <c r="CY39" s="635"/>
      <c r="CZ39" s="624">
        <v>5</v>
      </c>
      <c r="DA39" s="636"/>
      <c r="DB39" s="636"/>
      <c r="DC39" s="637"/>
      <c r="DD39" s="627">
        <v>264530</v>
      </c>
      <c r="DE39" s="634"/>
      <c r="DF39" s="634"/>
      <c r="DG39" s="634"/>
      <c r="DH39" s="634"/>
      <c r="DI39" s="634"/>
      <c r="DJ39" s="634"/>
      <c r="DK39" s="635"/>
      <c r="DL39" s="627" t="s">
        <v>122</v>
      </c>
      <c r="DM39" s="634"/>
      <c r="DN39" s="634"/>
      <c r="DO39" s="634"/>
      <c r="DP39" s="634"/>
      <c r="DQ39" s="634"/>
      <c r="DR39" s="634"/>
      <c r="DS39" s="634"/>
      <c r="DT39" s="634"/>
      <c r="DU39" s="634"/>
      <c r="DV39" s="635"/>
      <c r="DW39" s="624" t="s">
        <v>122</v>
      </c>
      <c r="DX39" s="636"/>
      <c r="DY39" s="636"/>
      <c r="DZ39" s="636"/>
      <c r="EA39" s="636"/>
      <c r="EB39" s="636"/>
      <c r="EC39" s="648"/>
    </row>
    <row r="40" spans="2:133" ht="11.25" customHeight="1" x14ac:dyDescent="0.15">
      <c r="B40" s="618" t="s">
        <v>330</v>
      </c>
      <c r="C40" s="619"/>
      <c r="D40" s="619"/>
      <c r="E40" s="619"/>
      <c r="F40" s="619"/>
      <c r="G40" s="619"/>
      <c r="H40" s="619"/>
      <c r="I40" s="619"/>
      <c r="J40" s="619"/>
      <c r="K40" s="619"/>
      <c r="L40" s="619"/>
      <c r="M40" s="619"/>
      <c r="N40" s="619"/>
      <c r="O40" s="619"/>
      <c r="P40" s="619"/>
      <c r="Q40" s="620"/>
      <c r="R40" s="621">
        <v>53600</v>
      </c>
      <c r="S40" s="622"/>
      <c r="T40" s="622"/>
      <c r="U40" s="622"/>
      <c r="V40" s="622"/>
      <c r="W40" s="622"/>
      <c r="X40" s="622"/>
      <c r="Y40" s="623"/>
      <c r="Z40" s="659">
        <v>0.3</v>
      </c>
      <c r="AA40" s="659"/>
      <c r="AB40" s="659"/>
      <c r="AC40" s="659"/>
      <c r="AD40" s="660" t="s">
        <v>122</v>
      </c>
      <c r="AE40" s="660"/>
      <c r="AF40" s="660"/>
      <c r="AG40" s="660"/>
      <c r="AH40" s="660"/>
      <c r="AI40" s="660"/>
      <c r="AJ40" s="660"/>
      <c r="AK40" s="660"/>
      <c r="AL40" s="624" t="s">
        <v>122</v>
      </c>
      <c r="AM40" s="625"/>
      <c r="AN40" s="625"/>
      <c r="AO40" s="661"/>
      <c r="AQ40" s="654" t="s">
        <v>331</v>
      </c>
      <c r="AR40" s="655"/>
      <c r="AS40" s="655"/>
      <c r="AT40" s="655"/>
      <c r="AU40" s="655"/>
      <c r="AV40" s="655"/>
      <c r="AW40" s="655"/>
      <c r="AX40" s="655"/>
      <c r="AY40" s="656"/>
      <c r="AZ40" s="621">
        <v>1600</v>
      </c>
      <c r="BA40" s="622"/>
      <c r="BB40" s="622"/>
      <c r="BC40" s="622"/>
      <c r="BD40" s="634"/>
      <c r="BE40" s="634"/>
      <c r="BF40" s="657"/>
      <c r="BG40" s="662" t="s">
        <v>332</v>
      </c>
      <c r="BH40" s="663"/>
      <c r="BI40" s="663"/>
      <c r="BJ40" s="663"/>
      <c r="BK40" s="663"/>
      <c r="BL40" s="211"/>
      <c r="BM40" s="619" t="s">
        <v>333</v>
      </c>
      <c r="BN40" s="619"/>
      <c r="BO40" s="619"/>
      <c r="BP40" s="619"/>
      <c r="BQ40" s="619"/>
      <c r="BR40" s="619"/>
      <c r="BS40" s="619"/>
      <c r="BT40" s="619"/>
      <c r="BU40" s="620"/>
      <c r="BV40" s="621">
        <v>105</v>
      </c>
      <c r="BW40" s="622"/>
      <c r="BX40" s="622"/>
      <c r="BY40" s="622"/>
      <c r="BZ40" s="622"/>
      <c r="CA40" s="622"/>
      <c r="CB40" s="658"/>
      <c r="CD40" s="618" t="s">
        <v>334</v>
      </c>
      <c r="CE40" s="619"/>
      <c r="CF40" s="619"/>
      <c r="CG40" s="619"/>
      <c r="CH40" s="619"/>
      <c r="CI40" s="619"/>
      <c r="CJ40" s="619"/>
      <c r="CK40" s="619"/>
      <c r="CL40" s="619"/>
      <c r="CM40" s="619"/>
      <c r="CN40" s="619"/>
      <c r="CO40" s="619"/>
      <c r="CP40" s="619"/>
      <c r="CQ40" s="620"/>
      <c r="CR40" s="621">
        <v>297115</v>
      </c>
      <c r="CS40" s="622"/>
      <c r="CT40" s="622"/>
      <c r="CU40" s="622"/>
      <c r="CV40" s="622"/>
      <c r="CW40" s="622"/>
      <c r="CX40" s="622"/>
      <c r="CY40" s="623"/>
      <c r="CZ40" s="624">
        <v>1.5</v>
      </c>
      <c r="DA40" s="636"/>
      <c r="DB40" s="636"/>
      <c r="DC40" s="637"/>
      <c r="DD40" s="627">
        <v>226115</v>
      </c>
      <c r="DE40" s="622"/>
      <c r="DF40" s="622"/>
      <c r="DG40" s="622"/>
      <c r="DH40" s="622"/>
      <c r="DI40" s="622"/>
      <c r="DJ40" s="622"/>
      <c r="DK40" s="623"/>
      <c r="DL40" s="627">
        <v>3880</v>
      </c>
      <c r="DM40" s="622"/>
      <c r="DN40" s="622"/>
      <c r="DO40" s="622"/>
      <c r="DP40" s="622"/>
      <c r="DQ40" s="622"/>
      <c r="DR40" s="622"/>
      <c r="DS40" s="622"/>
      <c r="DT40" s="622"/>
      <c r="DU40" s="622"/>
      <c r="DV40" s="623"/>
      <c r="DW40" s="624">
        <v>0</v>
      </c>
      <c r="DX40" s="636"/>
      <c r="DY40" s="636"/>
      <c r="DZ40" s="636"/>
      <c r="EA40" s="636"/>
      <c r="EB40" s="636"/>
      <c r="EC40" s="648"/>
    </row>
    <row r="41" spans="2:133" ht="11.25" customHeight="1" x14ac:dyDescent="0.15">
      <c r="B41" s="602" t="s">
        <v>335</v>
      </c>
      <c r="C41" s="603"/>
      <c r="D41" s="603"/>
      <c r="E41" s="603"/>
      <c r="F41" s="603"/>
      <c r="G41" s="603"/>
      <c r="H41" s="603"/>
      <c r="I41" s="603"/>
      <c r="J41" s="603"/>
      <c r="K41" s="603"/>
      <c r="L41" s="603"/>
      <c r="M41" s="603"/>
      <c r="N41" s="603"/>
      <c r="O41" s="603"/>
      <c r="P41" s="603"/>
      <c r="Q41" s="604"/>
      <c r="R41" s="605">
        <v>20635647</v>
      </c>
      <c r="S41" s="646"/>
      <c r="T41" s="646"/>
      <c r="U41" s="646"/>
      <c r="V41" s="646"/>
      <c r="W41" s="646"/>
      <c r="X41" s="646"/>
      <c r="Y41" s="649"/>
      <c r="Z41" s="650">
        <v>100</v>
      </c>
      <c r="AA41" s="650"/>
      <c r="AB41" s="650"/>
      <c r="AC41" s="650"/>
      <c r="AD41" s="651">
        <v>10578866</v>
      </c>
      <c r="AE41" s="651"/>
      <c r="AF41" s="651"/>
      <c r="AG41" s="651"/>
      <c r="AH41" s="651"/>
      <c r="AI41" s="651"/>
      <c r="AJ41" s="651"/>
      <c r="AK41" s="651"/>
      <c r="AL41" s="608">
        <v>100</v>
      </c>
      <c r="AM41" s="652"/>
      <c r="AN41" s="652"/>
      <c r="AO41" s="653"/>
      <c r="AQ41" s="654" t="s">
        <v>336</v>
      </c>
      <c r="AR41" s="655"/>
      <c r="AS41" s="655"/>
      <c r="AT41" s="655"/>
      <c r="AU41" s="655"/>
      <c r="AV41" s="655"/>
      <c r="AW41" s="655"/>
      <c r="AX41" s="655"/>
      <c r="AY41" s="656"/>
      <c r="AZ41" s="621">
        <v>305719</v>
      </c>
      <c r="BA41" s="622"/>
      <c r="BB41" s="622"/>
      <c r="BC41" s="622"/>
      <c r="BD41" s="634"/>
      <c r="BE41" s="634"/>
      <c r="BF41" s="657"/>
      <c r="BG41" s="662"/>
      <c r="BH41" s="663"/>
      <c r="BI41" s="663"/>
      <c r="BJ41" s="663"/>
      <c r="BK41" s="663"/>
      <c r="BL41" s="211"/>
      <c r="BM41" s="619" t="s">
        <v>337</v>
      </c>
      <c r="BN41" s="619"/>
      <c r="BO41" s="619"/>
      <c r="BP41" s="619"/>
      <c r="BQ41" s="619"/>
      <c r="BR41" s="619"/>
      <c r="BS41" s="619"/>
      <c r="BT41" s="619"/>
      <c r="BU41" s="620"/>
      <c r="BV41" s="621">
        <v>1</v>
      </c>
      <c r="BW41" s="622"/>
      <c r="BX41" s="622"/>
      <c r="BY41" s="622"/>
      <c r="BZ41" s="622"/>
      <c r="CA41" s="622"/>
      <c r="CB41" s="658"/>
      <c r="CD41" s="618" t="s">
        <v>338</v>
      </c>
      <c r="CE41" s="619"/>
      <c r="CF41" s="619"/>
      <c r="CG41" s="619"/>
      <c r="CH41" s="619"/>
      <c r="CI41" s="619"/>
      <c r="CJ41" s="619"/>
      <c r="CK41" s="619"/>
      <c r="CL41" s="619"/>
      <c r="CM41" s="619"/>
      <c r="CN41" s="619"/>
      <c r="CO41" s="619"/>
      <c r="CP41" s="619"/>
      <c r="CQ41" s="620"/>
      <c r="CR41" s="621" t="s">
        <v>122</v>
      </c>
      <c r="CS41" s="634"/>
      <c r="CT41" s="634"/>
      <c r="CU41" s="634"/>
      <c r="CV41" s="634"/>
      <c r="CW41" s="634"/>
      <c r="CX41" s="634"/>
      <c r="CY41" s="635"/>
      <c r="CZ41" s="624" t="s">
        <v>122</v>
      </c>
      <c r="DA41" s="636"/>
      <c r="DB41" s="636"/>
      <c r="DC41" s="637"/>
      <c r="DD41" s="627" t="s">
        <v>122</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15">
      <c r="AQ42" s="666" t="s">
        <v>339</v>
      </c>
      <c r="AR42" s="667"/>
      <c r="AS42" s="667"/>
      <c r="AT42" s="667"/>
      <c r="AU42" s="667"/>
      <c r="AV42" s="667"/>
      <c r="AW42" s="667"/>
      <c r="AX42" s="667"/>
      <c r="AY42" s="668"/>
      <c r="AZ42" s="605">
        <v>1091761</v>
      </c>
      <c r="BA42" s="646"/>
      <c r="BB42" s="646"/>
      <c r="BC42" s="646"/>
      <c r="BD42" s="606"/>
      <c r="BE42" s="606"/>
      <c r="BF42" s="669"/>
      <c r="BG42" s="664"/>
      <c r="BH42" s="665"/>
      <c r="BI42" s="665"/>
      <c r="BJ42" s="665"/>
      <c r="BK42" s="665"/>
      <c r="BL42" s="212"/>
      <c r="BM42" s="603" t="s">
        <v>340</v>
      </c>
      <c r="BN42" s="603"/>
      <c r="BO42" s="603"/>
      <c r="BP42" s="603"/>
      <c r="BQ42" s="603"/>
      <c r="BR42" s="603"/>
      <c r="BS42" s="603"/>
      <c r="BT42" s="603"/>
      <c r="BU42" s="604"/>
      <c r="BV42" s="605">
        <v>400</v>
      </c>
      <c r="BW42" s="646"/>
      <c r="BX42" s="646"/>
      <c r="BY42" s="646"/>
      <c r="BZ42" s="646"/>
      <c r="CA42" s="646"/>
      <c r="CB42" s="647"/>
      <c r="CD42" s="618" t="s">
        <v>341</v>
      </c>
      <c r="CE42" s="619"/>
      <c r="CF42" s="619"/>
      <c r="CG42" s="619"/>
      <c r="CH42" s="619"/>
      <c r="CI42" s="619"/>
      <c r="CJ42" s="619"/>
      <c r="CK42" s="619"/>
      <c r="CL42" s="619"/>
      <c r="CM42" s="619"/>
      <c r="CN42" s="619"/>
      <c r="CO42" s="619"/>
      <c r="CP42" s="619"/>
      <c r="CQ42" s="620"/>
      <c r="CR42" s="621">
        <v>2484065</v>
      </c>
      <c r="CS42" s="634"/>
      <c r="CT42" s="634"/>
      <c r="CU42" s="634"/>
      <c r="CV42" s="634"/>
      <c r="CW42" s="634"/>
      <c r="CX42" s="634"/>
      <c r="CY42" s="635"/>
      <c r="CZ42" s="624">
        <v>12.4</v>
      </c>
      <c r="DA42" s="636"/>
      <c r="DB42" s="636"/>
      <c r="DC42" s="637"/>
      <c r="DD42" s="627">
        <v>698341</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15">
      <c r="B43" s="202" t="s">
        <v>342</v>
      </c>
      <c r="CD43" s="618" t="s">
        <v>343</v>
      </c>
      <c r="CE43" s="619"/>
      <c r="CF43" s="619"/>
      <c r="CG43" s="619"/>
      <c r="CH43" s="619"/>
      <c r="CI43" s="619"/>
      <c r="CJ43" s="619"/>
      <c r="CK43" s="619"/>
      <c r="CL43" s="619"/>
      <c r="CM43" s="619"/>
      <c r="CN43" s="619"/>
      <c r="CO43" s="619"/>
      <c r="CP43" s="619"/>
      <c r="CQ43" s="620"/>
      <c r="CR43" s="621">
        <v>26069</v>
      </c>
      <c r="CS43" s="634"/>
      <c r="CT43" s="634"/>
      <c r="CU43" s="634"/>
      <c r="CV43" s="634"/>
      <c r="CW43" s="634"/>
      <c r="CX43" s="634"/>
      <c r="CY43" s="635"/>
      <c r="CZ43" s="624">
        <v>0.1</v>
      </c>
      <c r="DA43" s="636"/>
      <c r="DB43" s="636"/>
      <c r="DC43" s="637"/>
      <c r="DD43" s="627">
        <v>26069</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15">
      <c r="B44" s="638" t="s">
        <v>344</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292</v>
      </c>
      <c r="CE44" s="641"/>
      <c r="CF44" s="618" t="s">
        <v>345</v>
      </c>
      <c r="CG44" s="619"/>
      <c r="CH44" s="619"/>
      <c r="CI44" s="619"/>
      <c r="CJ44" s="619"/>
      <c r="CK44" s="619"/>
      <c r="CL44" s="619"/>
      <c r="CM44" s="619"/>
      <c r="CN44" s="619"/>
      <c r="CO44" s="619"/>
      <c r="CP44" s="619"/>
      <c r="CQ44" s="620"/>
      <c r="CR44" s="621">
        <v>2405609</v>
      </c>
      <c r="CS44" s="622"/>
      <c r="CT44" s="622"/>
      <c r="CU44" s="622"/>
      <c r="CV44" s="622"/>
      <c r="CW44" s="622"/>
      <c r="CX44" s="622"/>
      <c r="CY44" s="623"/>
      <c r="CZ44" s="624">
        <v>12</v>
      </c>
      <c r="DA44" s="625"/>
      <c r="DB44" s="625"/>
      <c r="DC44" s="626"/>
      <c r="DD44" s="627">
        <v>681861</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15">
      <c r="B45" s="638" t="s">
        <v>346</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347</v>
      </c>
      <c r="CG45" s="619"/>
      <c r="CH45" s="619"/>
      <c r="CI45" s="619"/>
      <c r="CJ45" s="619"/>
      <c r="CK45" s="619"/>
      <c r="CL45" s="619"/>
      <c r="CM45" s="619"/>
      <c r="CN45" s="619"/>
      <c r="CO45" s="619"/>
      <c r="CP45" s="619"/>
      <c r="CQ45" s="620"/>
      <c r="CR45" s="621">
        <v>1207128</v>
      </c>
      <c r="CS45" s="634"/>
      <c r="CT45" s="634"/>
      <c r="CU45" s="634"/>
      <c r="CV45" s="634"/>
      <c r="CW45" s="634"/>
      <c r="CX45" s="634"/>
      <c r="CY45" s="635"/>
      <c r="CZ45" s="624">
        <v>6</v>
      </c>
      <c r="DA45" s="636"/>
      <c r="DB45" s="636"/>
      <c r="DC45" s="637"/>
      <c r="DD45" s="627">
        <v>118997</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15">
      <c r="B46" s="213"/>
      <c r="CD46" s="642"/>
      <c r="CE46" s="643"/>
      <c r="CF46" s="618" t="s">
        <v>348</v>
      </c>
      <c r="CG46" s="619"/>
      <c r="CH46" s="619"/>
      <c r="CI46" s="619"/>
      <c r="CJ46" s="619"/>
      <c r="CK46" s="619"/>
      <c r="CL46" s="619"/>
      <c r="CM46" s="619"/>
      <c r="CN46" s="619"/>
      <c r="CO46" s="619"/>
      <c r="CP46" s="619"/>
      <c r="CQ46" s="620"/>
      <c r="CR46" s="621">
        <v>1184874</v>
      </c>
      <c r="CS46" s="622"/>
      <c r="CT46" s="622"/>
      <c r="CU46" s="622"/>
      <c r="CV46" s="622"/>
      <c r="CW46" s="622"/>
      <c r="CX46" s="622"/>
      <c r="CY46" s="623"/>
      <c r="CZ46" s="624">
        <v>5.9</v>
      </c>
      <c r="DA46" s="625"/>
      <c r="DB46" s="625"/>
      <c r="DC46" s="626"/>
      <c r="DD46" s="627">
        <v>561757</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15">
      <c r="B47" s="213"/>
      <c r="CD47" s="642"/>
      <c r="CE47" s="643"/>
      <c r="CF47" s="618" t="s">
        <v>349</v>
      </c>
      <c r="CG47" s="619"/>
      <c r="CH47" s="619"/>
      <c r="CI47" s="619"/>
      <c r="CJ47" s="619"/>
      <c r="CK47" s="619"/>
      <c r="CL47" s="619"/>
      <c r="CM47" s="619"/>
      <c r="CN47" s="619"/>
      <c r="CO47" s="619"/>
      <c r="CP47" s="619"/>
      <c r="CQ47" s="620"/>
      <c r="CR47" s="621">
        <v>78456</v>
      </c>
      <c r="CS47" s="634"/>
      <c r="CT47" s="634"/>
      <c r="CU47" s="634"/>
      <c r="CV47" s="634"/>
      <c r="CW47" s="634"/>
      <c r="CX47" s="634"/>
      <c r="CY47" s="635"/>
      <c r="CZ47" s="624">
        <v>0.4</v>
      </c>
      <c r="DA47" s="636"/>
      <c r="DB47" s="636"/>
      <c r="DC47" s="637"/>
      <c r="DD47" s="627">
        <v>16480</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x14ac:dyDescent="0.15">
      <c r="B48" s="213"/>
      <c r="CD48" s="644"/>
      <c r="CE48" s="645"/>
      <c r="CF48" s="618" t="s">
        <v>350</v>
      </c>
      <c r="CG48" s="619"/>
      <c r="CH48" s="619"/>
      <c r="CI48" s="619"/>
      <c r="CJ48" s="619"/>
      <c r="CK48" s="619"/>
      <c r="CL48" s="619"/>
      <c r="CM48" s="619"/>
      <c r="CN48" s="619"/>
      <c r="CO48" s="619"/>
      <c r="CP48" s="619"/>
      <c r="CQ48" s="620"/>
      <c r="CR48" s="621" t="s">
        <v>122</v>
      </c>
      <c r="CS48" s="622"/>
      <c r="CT48" s="622"/>
      <c r="CU48" s="622"/>
      <c r="CV48" s="622"/>
      <c r="CW48" s="622"/>
      <c r="CX48" s="622"/>
      <c r="CY48" s="623"/>
      <c r="CZ48" s="624" t="s">
        <v>122</v>
      </c>
      <c r="DA48" s="625"/>
      <c r="DB48" s="625"/>
      <c r="DC48" s="626"/>
      <c r="DD48" s="627" t="s">
        <v>122</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15">
      <c r="B49" s="213"/>
      <c r="CD49" s="602" t="s">
        <v>351</v>
      </c>
      <c r="CE49" s="603"/>
      <c r="CF49" s="603"/>
      <c r="CG49" s="603"/>
      <c r="CH49" s="603"/>
      <c r="CI49" s="603"/>
      <c r="CJ49" s="603"/>
      <c r="CK49" s="603"/>
      <c r="CL49" s="603"/>
      <c r="CM49" s="603"/>
      <c r="CN49" s="603"/>
      <c r="CO49" s="603"/>
      <c r="CP49" s="603"/>
      <c r="CQ49" s="604"/>
      <c r="CR49" s="605">
        <v>20002411</v>
      </c>
      <c r="CS49" s="606"/>
      <c r="CT49" s="606"/>
      <c r="CU49" s="606"/>
      <c r="CV49" s="606"/>
      <c r="CW49" s="606"/>
      <c r="CX49" s="606"/>
      <c r="CY49" s="607"/>
      <c r="CZ49" s="608">
        <v>100</v>
      </c>
      <c r="DA49" s="609"/>
      <c r="DB49" s="609"/>
      <c r="DC49" s="610"/>
      <c r="DD49" s="611">
        <v>13506203</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rpi4eqcdLWdxFeffFpZNxDUZAGDepZP13IQfx8pqwRqwR+S4V9m8273xI57dQFDyN9HsH5dLZx9vY+b0yUtnbw==" saltValue="bGjbQm7qHQhQax7w+sNfGA=="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EA135"/>
  <sheetViews>
    <sheetView topLeftCell="A37" zoomScale="70" zoomScaleNormal="25" zoomScaleSheetLayoutView="70" workbookViewId="0">
      <selection activeCell="AU95" sqref="AU95"/>
    </sheetView>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1090" t="s">
        <v>352</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1091" t="s">
        <v>353</v>
      </c>
      <c r="DK2" s="1092"/>
      <c r="DL2" s="1092"/>
      <c r="DM2" s="1092"/>
      <c r="DN2" s="1092"/>
      <c r="DO2" s="1093"/>
      <c r="DP2" s="216"/>
      <c r="DQ2" s="1091" t="s">
        <v>354</v>
      </c>
      <c r="DR2" s="1092"/>
      <c r="DS2" s="1092"/>
      <c r="DT2" s="1092"/>
      <c r="DU2" s="1092"/>
      <c r="DV2" s="1092"/>
      <c r="DW2" s="1092"/>
      <c r="DX2" s="1092"/>
      <c r="DY2" s="1092"/>
      <c r="DZ2" s="1093"/>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1059" t="s">
        <v>355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20"/>
      <c r="BA4" s="220"/>
      <c r="BB4" s="220"/>
      <c r="BC4" s="220"/>
      <c r="BD4" s="220"/>
      <c r="BE4" s="221"/>
      <c r="BF4" s="221"/>
      <c r="BG4" s="221"/>
      <c r="BH4" s="221"/>
      <c r="BI4" s="221"/>
      <c r="BJ4" s="221"/>
      <c r="BK4" s="221"/>
      <c r="BL4" s="221"/>
      <c r="BM4" s="221"/>
      <c r="BN4" s="221"/>
      <c r="BO4" s="221"/>
      <c r="BP4" s="221"/>
      <c r="BQ4" s="730" t="s">
        <v>356</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22"/>
    </row>
    <row r="5" spans="1:131" s="223" customFormat="1" ht="26.25" customHeight="1" x14ac:dyDescent="0.15">
      <c r="A5" s="995" t="s">
        <v>357</v>
      </c>
      <c r="B5" s="996"/>
      <c r="C5" s="996"/>
      <c r="D5" s="996"/>
      <c r="E5" s="996"/>
      <c r="F5" s="996"/>
      <c r="G5" s="996"/>
      <c r="H5" s="996"/>
      <c r="I5" s="996"/>
      <c r="J5" s="996"/>
      <c r="K5" s="996"/>
      <c r="L5" s="996"/>
      <c r="M5" s="996"/>
      <c r="N5" s="996"/>
      <c r="O5" s="996"/>
      <c r="P5" s="997"/>
      <c r="Q5" s="1001" t="s">
        <v>358</v>
      </c>
      <c r="R5" s="1002"/>
      <c r="S5" s="1002"/>
      <c r="T5" s="1002"/>
      <c r="U5" s="1003"/>
      <c r="V5" s="1001" t="s">
        <v>359</v>
      </c>
      <c r="W5" s="1002"/>
      <c r="X5" s="1002"/>
      <c r="Y5" s="1002"/>
      <c r="Z5" s="1003"/>
      <c r="AA5" s="1001" t="s">
        <v>360</v>
      </c>
      <c r="AB5" s="1002"/>
      <c r="AC5" s="1002"/>
      <c r="AD5" s="1002"/>
      <c r="AE5" s="1002"/>
      <c r="AF5" s="1094" t="s">
        <v>361</v>
      </c>
      <c r="AG5" s="1002"/>
      <c r="AH5" s="1002"/>
      <c r="AI5" s="1002"/>
      <c r="AJ5" s="1015"/>
      <c r="AK5" s="1002" t="s">
        <v>362</v>
      </c>
      <c r="AL5" s="1002"/>
      <c r="AM5" s="1002"/>
      <c r="AN5" s="1002"/>
      <c r="AO5" s="1003"/>
      <c r="AP5" s="1001" t="s">
        <v>363</v>
      </c>
      <c r="AQ5" s="1002"/>
      <c r="AR5" s="1002"/>
      <c r="AS5" s="1002"/>
      <c r="AT5" s="1003"/>
      <c r="AU5" s="1001" t="s">
        <v>364</v>
      </c>
      <c r="AV5" s="1002"/>
      <c r="AW5" s="1002"/>
      <c r="AX5" s="1002"/>
      <c r="AY5" s="1015"/>
      <c r="AZ5" s="220"/>
      <c r="BA5" s="220"/>
      <c r="BB5" s="220"/>
      <c r="BC5" s="220"/>
      <c r="BD5" s="220"/>
      <c r="BE5" s="221"/>
      <c r="BF5" s="221"/>
      <c r="BG5" s="221"/>
      <c r="BH5" s="221"/>
      <c r="BI5" s="221"/>
      <c r="BJ5" s="221"/>
      <c r="BK5" s="221"/>
      <c r="BL5" s="221"/>
      <c r="BM5" s="221"/>
      <c r="BN5" s="221"/>
      <c r="BO5" s="221"/>
      <c r="BP5" s="221"/>
      <c r="BQ5" s="995" t="s">
        <v>365</v>
      </c>
      <c r="BR5" s="996"/>
      <c r="BS5" s="996"/>
      <c r="BT5" s="996"/>
      <c r="BU5" s="996"/>
      <c r="BV5" s="996"/>
      <c r="BW5" s="996"/>
      <c r="BX5" s="996"/>
      <c r="BY5" s="996"/>
      <c r="BZ5" s="996"/>
      <c r="CA5" s="996"/>
      <c r="CB5" s="996"/>
      <c r="CC5" s="996"/>
      <c r="CD5" s="996"/>
      <c r="CE5" s="996"/>
      <c r="CF5" s="996"/>
      <c r="CG5" s="997"/>
      <c r="CH5" s="1001" t="s">
        <v>366</v>
      </c>
      <c r="CI5" s="1002"/>
      <c r="CJ5" s="1002"/>
      <c r="CK5" s="1002"/>
      <c r="CL5" s="1003"/>
      <c r="CM5" s="1001" t="s">
        <v>367</v>
      </c>
      <c r="CN5" s="1002"/>
      <c r="CO5" s="1002"/>
      <c r="CP5" s="1002"/>
      <c r="CQ5" s="1003"/>
      <c r="CR5" s="1001" t="s">
        <v>368</v>
      </c>
      <c r="CS5" s="1002"/>
      <c r="CT5" s="1002"/>
      <c r="CU5" s="1002"/>
      <c r="CV5" s="1003"/>
      <c r="CW5" s="1001" t="s">
        <v>369</v>
      </c>
      <c r="CX5" s="1002"/>
      <c r="CY5" s="1002"/>
      <c r="CZ5" s="1002"/>
      <c r="DA5" s="1003"/>
      <c r="DB5" s="1001" t="s">
        <v>370</v>
      </c>
      <c r="DC5" s="1002"/>
      <c r="DD5" s="1002"/>
      <c r="DE5" s="1002"/>
      <c r="DF5" s="1003"/>
      <c r="DG5" s="1084" t="s">
        <v>371</v>
      </c>
      <c r="DH5" s="1085"/>
      <c r="DI5" s="1085"/>
      <c r="DJ5" s="1085"/>
      <c r="DK5" s="1086"/>
      <c r="DL5" s="1084" t="s">
        <v>372</v>
      </c>
      <c r="DM5" s="1085"/>
      <c r="DN5" s="1085"/>
      <c r="DO5" s="1085"/>
      <c r="DP5" s="1086"/>
      <c r="DQ5" s="1001" t="s">
        <v>373</v>
      </c>
      <c r="DR5" s="1002"/>
      <c r="DS5" s="1002"/>
      <c r="DT5" s="1002"/>
      <c r="DU5" s="1003"/>
      <c r="DV5" s="1001" t="s">
        <v>364</v>
      </c>
      <c r="DW5" s="1002"/>
      <c r="DX5" s="1002"/>
      <c r="DY5" s="1002"/>
      <c r="DZ5" s="1015"/>
      <c r="EA5" s="222"/>
    </row>
    <row r="6" spans="1:131" s="223" customFormat="1" ht="26.25" customHeight="1" thickBot="1" x14ac:dyDescent="0.2">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5"/>
      <c r="AG6" s="1005"/>
      <c r="AH6" s="1005"/>
      <c r="AI6" s="1005"/>
      <c r="AJ6" s="1016"/>
      <c r="AK6" s="1005"/>
      <c r="AL6" s="1005"/>
      <c r="AM6" s="1005"/>
      <c r="AN6" s="1005"/>
      <c r="AO6" s="1006"/>
      <c r="AP6" s="1004"/>
      <c r="AQ6" s="1005"/>
      <c r="AR6" s="1005"/>
      <c r="AS6" s="1005"/>
      <c r="AT6" s="1006"/>
      <c r="AU6" s="1004"/>
      <c r="AV6" s="1005"/>
      <c r="AW6" s="1005"/>
      <c r="AX6" s="1005"/>
      <c r="AY6" s="1016"/>
      <c r="AZ6" s="220"/>
      <c r="BA6" s="220"/>
      <c r="BB6" s="220"/>
      <c r="BC6" s="220"/>
      <c r="BD6" s="220"/>
      <c r="BE6" s="221"/>
      <c r="BF6" s="221"/>
      <c r="BG6" s="221"/>
      <c r="BH6" s="221"/>
      <c r="BI6" s="221"/>
      <c r="BJ6" s="221"/>
      <c r="BK6" s="221"/>
      <c r="BL6" s="221"/>
      <c r="BM6" s="221"/>
      <c r="BN6" s="221"/>
      <c r="BO6" s="221"/>
      <c r="BP6" s="221"/>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7"/>
      <c r="DH6" s="1088"/>
      <c r="DI6" s="1088"/>
      <c r="DJ6" s="1088"/>
      <c r="DK6" s="1089"/>
      <c r="DL6" s="1087"/>
      <c r="DM6" s="1088"/>
      <c r="DN6" s="1088"/>
      <c r="DO6" s="1088"/>
      <c r="DP6" s="1089"/>
      <c r="DQ6" s="1004"/>
      <c r="DR6" s="1005"/>
      <c r="DS6" s="1005"/>
      <c r="DT6" s="1005"/>
      <c r="DU6" s="1006"/>
      <c r="DV6" s="1004"/>
      <c r="DW6" s="1005"/>
      <c r="DX6" s="1005"/>
      <c r="DY6" s="1005"/>
      <c r="DZ6" s="1016"/>
      <c r="EA6" s="222"/>
    </row>
    <row r="7" spans="1:131" s="223" customFormat="1" ht="26.25" customHeight="1" thickTop="1" x14ac:dyDescent="0.15">
      <c r="A7" s="224">
        <v>1</v>
      </c>
      <c r="B7" s="1047" t="s">
        <v>374</v>
      </c>
      <c r="C7" s="1048"/>
      <c r="D7" s="1048"/>
      <c r="E7" s="1048"/>
      <c r="F7" s="1048"/>
      <c r="G7" s="1048"/>
      <c r="H7" s="1048"/>
      <c r="I7" s="1048"/>
      <c r="J7" s="1048"/>
      <c r="K7" s="1048"/>
      <c r="L7" s="1048"/>
      <c r="M7" s="1048"/>
      <c r="N7" s="1048"/>
      <c r="O7" s="1048"/>
      <c r="P7" s="1049"/>
      <c r="Q7" s="1102">
        <v>18856</v>
      </c>
      <c r="R7" s="1103"/>
      <c r="S7" s="1103"/>
      <c r="T7" s="1103"/>
      <c r="U7" s="1103"/>
      <c r="V7" s="1103">
        <v>18414</v>
      </c>
      <c r="W7" s="1103"/>
      <c r="X7" s="1103"/>
      <c r="Y7" s="1103"/>
      <c r="Z7" s="1103"/>
      <c r="AA7" s="1103">
        <f>Q7-V7</f>
        <v>442</v>
      </c>
      <c r="AB7" s="1103"/>
      <c r="AC7" s="1103"/>
      <c r="AD7" s="1103"/>
      <c r="AE7" s="1104"/>
      <c r="AF7" s="1105">
        <v>396</v>
      </c>
      <c r="AG7" s="1106"/>
      <c r="AH7" s="1106"/>
      <c r="AI7" s="1106"/>
      <c r="AJ7" s="1107"/>
      <c r="AK7" s="1108">
        <v>501</v>
      </c>
      <c r="AL7" s="1109"/>
      <c r="AM7" s="1109"/>
      <c r="AN7" s="1109"/>
      <c r="AO7" s="1109"/>
      <c r="AP7" s="1109">
        <v>14815</v>
      </c>
      <c r="AQ7" s="1109"/>
      <c r="AR7" s="1109"/>
      <c r="AS7" s="1109"/>
      <c r="AT7" s="1109"/>
      <c r="AU7" s="1110"/>
      <c r="AV7" s="1110"/>
      <c r="AW7" s="1110"/>
      <c r="AX7" s="1110"/>
      <c r="AY7" s="1111"/>
      <c r="AZ7" s="220"/>
      <c r="BA7" s="220"/>
      <c r="BB7" s="220"/>
      <c r="BC7" s="220"/>
      <c r="BD7" s="220"/>
      <c r="BE7" s="221"/>
      <c r="BF7" s="221"/>
      <c r="BG7" s="221"/>
      <c r="BH7" s="221"/>
      <c r="BI7" s="221"/>
      <c r="BJ7" s="221"/>
      <c r="BK7" s="221"/>
      <c r="BL7" s="221"/>
      <c r="BM7" s="221"/>
      <c r="BN7" s="221"/>
      <c r="BO7" s="221"/>
      <c r="BP7" s="221"/>
      <c r="BQ7" s="224">
        <v>1</v>
      </c>
      <c r="BR7" s="225"/>
      <c r="BS7" s="1099" t="s">
        <v>568</v>
      </c>
      <c r="BT7" s="1100"/>
      <c r="BU7" s="1100"/>
      <c r="BV7" s="1100"/>
      <c r="BW7" s="1100"/>
      <c r="BX7" s="1100"/>
      <c r="BY7" s="1100"/>
      <c r="BZ7" s="1100"/>
      <c r="CA7" s="1100"/>
      <c r="CB7" s="1100"/>
      <c r="CC7" s="1100"/>
      <c r="CD7" s="1100"/>
      <c r="CE7" s="1100"/>
      <c r="CF7" s="1100"/>
      <c r="CG7" s="1112"/>
      <c r="CH7" s="1096">
        <v>41</v>
      </c>
      <c r="CI7" s="1097"/>
      <c r="CJ7" s="1097"/>
      <c r="CK7" s="1097"/>
      <c r="CL7" s="1098"/>
      <c r="CM7" s="1096">
        <v>174</v>
      </c>
      <c r="CN7" s="1097"/>
      <c r="CO7" s="1097"/>
      <c r="CP7" s="1097"/>
      <c r="CQ7" s="1098"/>
      <c r="CR7" s="1096">
        <v>250</v>
      </c>
      <c r="CS7" s="1097"/>
      <c r="CT7" s="1097"/>
      <c r="CU7" s="1097"/>
      <c r="CV7" s="1098"/>
      <c r="CW7" s="1096" t="s">
        <v>488</v>
      </c>
      <c r="CX7" s="1097"/>
      <c r="CY7" s="1097"/>
      <c r="CZ7" s="1097"/>
      <c r="DA7" s="1098"/>
      <c r="DB7" s="1096">
        <v>630</v>
      </c>
      <c r="DC7" s="1097"/>
      <c r="DD7" s="1097"/>
      <c r="DE7" s="1097"/>
      <c r="DF7" s="1098"/>
      <c r="DG7" s="1096" t="s">
        <v>488</v>
      </c>
      <c r="DH7" s="1097"/>
      <c r="DI7" s="1097"/>
      <c r="DJ7" s="1097"/>
      <c r="DK7" s="1098"/>
      <c r="DL7" s="1096" t="s">
        <v>488</v>
      </c>
      <c r="DM7" s="1097"/>
      <c r="DN7" s="1097"/>
      <c r="DO7" s="1097"/>
      <c r="DP7" s="1098"/>
      <c r="DQ7" s="1096" t="s">
        <v>488</v>
      </c>
      <c r="DR7" s="1097"/>
      <c r="DS7" s="1097"/>
      <c r="DT7" s="1097"/>
      <c r="DU7" s="1098"/>
      <c r="DV7" s="1099"/>
      <c r="DW7" s="1100"/>
      <c r="DX7" s="1100"/>
      <c r="DY7" s="1100"/>
      <c r="DZ7" s="1101"/>
      <c r="EA7" s="222"/>
    </row>
    <row r="8" spans="1:131" s="223" customFormat="1" ht="26.25" customHeight="1" x14ac:dyDescent="0.15">
      <c r="A8" s="226">
        <v>2</v>
      </c>
      <c r="B8" s="1030" t="s">
        <v>375</v>
      </c>
      <c r="C8" s="1031"/>
      <c r="D8" s="1031"/>
      <c r="E8" s="1031"/>
      <c r="F8" s="1031"/>
      <c r="G8" s="1031"/>
      <c r="H8" s="1031"/>
      <c r="I8" s="1031"/>
      <c r="J8" s="1031"/>
      <c r="K8" s="1031"/>
      <c r="L8" s="1031"/>
      <c r="M8" s="1031"/>
      <c r="N8" s="1031"/>
      <c r="O8" s="1031"/>
      <c r="P8" s="1032"/>
      <c r="Q8" s="1038">
        <v>2072</v>
      </c>
      <c r="R8" s="1039"/>
      <c r="S8" s="1039"/>
      <c r="T8" s="1039"/>
      <c r="U8" s="1039"/>
      <c r="V8" s="1039">
        <v>1880</v>
      </c>
      <c r="W8" s="1039"/>
      <c r="X8" s="1039"/>
      <c r="Y8" s="1039"/>
      <c r="Z8" s="1039"/>
      <c r="AA8" s="1040">
        <f>Q8-V8</f>
        <v>192</v>
      </c>
      <c r="AB8" s="1036"/>
      <c r="AC8" s="1036"/>
      <c r="AD8" s="1036"/>
      <c r="AE8" s="1037"/>
      <c r="AF8" s="1035">
        <v>183</v>
      </c>
      <c r="AG8" s="1036"/>
      <c r="AH8" s="1036"/>
      <c r="AI8" s="1036"/>
      <c r="AJ8" s="1037"/>
      <c r="AK8" s="1080" t="s">
        <v>567</v>
      </c>
      <c r="AL8" s="1081"/>
      <c r="AM8" s="1081"/>
      <c r="AN8" s="1081"/>
      <c r="AO8" s="1081"/>
      <c r="AP8" s="1081">
        <v>18</v>
      </c>
      <c r="AQ8" s="1081"/>
      <c r="AR8" s="1081"/>
      <c r="AS8" s="1081"/>
      <c r="AT8" s="1081"/>
      <c r="AU8" s="1082"/>
      <c r="AV8" s="1082"/>
      <c r="AW8" s="1082"/>
      <c r="AX8" s="1082"/>
      <c r="AY8" s="1083"/>
      <c r="AZ8" s="220"/>
      <c r="BA8" s="220"/>
      <c r="BB8" s="220"/>
      <c r="BC8" s="220"/>
      <c r="BD8" s="220"/>
      <c r="BE8" s="221"/>
      <c r="BF8" s="221"/>
      <c r="BG8" s="221"/>
      <c r="BH8" s="221"/>
      <c r="BI8" s="221"/>
      <c r="BJ8" s="221"/>
      <c r="BK8" s="221"/>
      <c r="BL8" s="221"/>
      <c r="BM8" s="221"/>
      <c r="BN8" s="221"/>
      <c r="BO8" s="221"/>
      <c r="BP8" s="221"/>
      <c r="BQ8" s="226">
        <v>2</v>
      </c>
      <c r="BR8" s="227"/>
      <c r="BS8" s="992" t="s">
        <v>569</v>
      </c>
      <c r="BT8" s="993"/>
      <c r="BU8" s="993"/>
      <c r="BV8" s="993"/>
      <c r="BW8" s="993"/>
      <c r="BX8" s="993"/>
      <c r="BY8" s="993"/>
      <c r="BZ8" s="993"/>
      <c r="CA8" s="993"/>
      <c r="CB8" s="993"/>
      <c r="CC8" s="993"/>
      <c r="CD8" s="993"/>
      <c r="CE8" s="993"/>
      <c r="CF8" s="993"/>
      <c r="CG8" s="1014"/>
      <c r="CH8" s="989">
        <v>36</v>
      </c>
      <c r="CI8" s="990"/>
      <c r="CJ8" s="990"/>
      <c r="CK8" s="990"/>
      <c r="CL8" s="991"/>
      <c r="CM8" s="989">
        <v>261</v>
      </c>
      <c r="CN8" s="990"/>
      <c r="CO8" s="990"/>
      <c r="CP8" s="990"/>
      <c r="CQ8" s="991"/>
      <c r="CR8" s="989">
        <v>4</v>
      </c>
      <c r="CS8" s="990"/>
      <c r="CT8" s="990"/>
      <c r="CU8" s="990"/>
      <c r="CV8" s="991"/>
      <c r="CW8" s="989" t="s">
        <v>488</v>
      </c>
      <c r="CX8" s="990"/>
      <c r="CY8" s="990"/>
      <c r="CZ8" s="990"/>
      <c r="DA8" s="991"/>
      <c r="DB8" s="989" t="s">
        <v>488</v>
      </c>
      <c r="DC8" s="990"/>
      <c r="DD8" s="990"/>
      <c r="DE8" s="990"/>
      <c r="DF8" s="991"/>
      <c r="DG8" s="989" t="s">
        <v>488</v>
      </c>
      <c r="DH8" s="990"/>
      <c r="DI8" s="990"/>
      <c r="DJ8" s="990"/>
      <c r="DK8" s="991"/>
      <c r="DL8" s="989" t="s">
        <v>488</v>
      </c>
      <c r="DM8" s="990"/>
      <c r="DN8" s="990"/>
      <c r="DO8" s="990"/>
      <c r="DP8" s="991"/>
      <c r="DQ8" s="989" t="s">
        <v>488</v>
      </c>
      <c r="DR8" s="990"/>
      <c r="DS8" s="990"/>
      <c r="DT8" s="990"/>
      <c r="DU8" s="991"/>
      <c r="DV8" s="992"/>
      <c r="DW8" s="993"/>
      <c r="DX8" s="993"/>
      <c r="DY8" s="993"/>
      <c r="DZ8" s="994"/>
      <c r="EA8" s="222"/>
    </row>
    <row r="9" spans="1:131" s="223" customFormat="1" ht="26.25" customHeight="1" x14ac:dyDescent="0.15">
      <c r="A9" s="226">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80"/>
      <c r="AL9" s="1081"/>
      <c r="AM9" s="1081"/>
      <c r="AN9" s="1081"/>
      <c r="AO9" s="1081"/>
      <c r="AP9" s="1081"/>
      <c r="AQ9" s="1081"/>
      <c r="AR9" s="1081"/>
      <c r="AS9" s="1081"/>
      <c r="AT9" s="1081"/>
      <c r="AU9" s="1082"/>
      <c r="AV9" s="1082"/>
      <c r="AW9" s="1082"/>
      <c r="AX9" s="1082"/>
      <c r="AY9" s="1083"/>
      <c r="AZ9" s="220"/>
      <c r="BA9" s="220"/>
      <c r="BB9" s="220"/>
      <c r="BC9" s="220"/>
      <c r="BD9" s="220"/>
      <c r="BE9" s="221"/>
      <c r="BF9" s="221"/>
      <c r="BG9" s="221"/>
      <c r="BH9" s="221"/>
      <c r="BI9" s="221"/>
      <c r="BJ9" s="221"/>
      <c r="BK9" s="221"/>
      <c r="BL9" s="221"/>
      <c r="BM9" s="221"/>
      <c r="BN9" s="221"/>
      <c r="BO9" s="221"/>
      <c r="BP9" s="221"/>
      <c r="BQ9" s="226">
        <v>3</v>
      </c>
      <c r="BR9" s="227"/>
      <c r="BS9" s="992" t="s">
        <v>570</v>
      </c>
      <c r="BT9" s="993"/>
      <c r="BU9" s="993"/>
      <c r="BV9" s="993"/>
      <c r="BW9" s="993"/>
      <c r="BX9" s="993"/>
      <c r="BY9" s="993"/>
      <c r="BZ9" s="993"/>
      <c r="CA9" s="993"/>
      <c r="CB9" s="993"/>
      <c r="CC9" s="993"/>
      <c r="CD9" s="993"/>
      <c r="CE9" s="993"/>
      <c r="CF9" s="993"/>
      <c r="CG9" s="1014"/>
      <c r="CH9" s="989">
        <v>22</v>
      </c>
      <c r="CI9" s="990"/>
      <c r="CJ9" s="990"/>
      <c r="CK9" s="990"/>
      <c r="CL9" s="991"/>
      <c r="CM9" s="989">
        <v>114</v>
      </c>
      <c r="CN9" s="990"/>
      <c r="CO9" s="990"/>
      <c r="CP9" s="990"/>
      <c r="CQ9" s="991"/>
      <c r="CR9" s="989">
        <v>8</v>
      </c>
      <c r="CS9" s="990"/>
      <c r="CT9" s="990"/>
      <c r="CU9" s="990"/>
      <c r="CV9" s="991"/>
      <c r="CW9" s="989" t="s">
        <v>488</v>
      </c>
      <c r="CX9" s="990"/>
      <c r="CY9" s="990"/>
      <c r="CZ9" s="990"/>
      <c r="DA9" s="991"/>
      <c r="DB9" s="989" t="s">
        <v>488</v>
      </c>
      <c r="DC9" s="990"/>
      <c r="DD9" s="990"/>
      <c r="DE9" s="990"/>
      <c r="DF9" s="991"/>
      <c r="DG9" s="989" t="s">
        <v>488</v>
      </c>
      <c r="DH9" s="990"/>
      <c r="DI9" s="990"/>
      <c r="DJ9" s="990"/>
      <c r="DK9" s="991"/>
      <c r="DL9" s="989" t="s">
        <v>488</v>
      </c>
      <c r="DM9" s="990"/>
      <c r="DN9" s="990"/>
      <c r="DO9" s="990"/>
      <c r="DP9" s="991"/>
      <c r="DQ9" s="989" t="s">
        <v>488</v>
      </c>
      <c r="DR9" s="990"/>
      <c r="DS9" s="990"/>
      <c r="DT9" s="990"/>
      <c r="DU9" s="991"/>
      <c r="DV9" s="992"/>
      <c r="DW9" s="993"/>
      <c r="DX9" s="993"/>
      <c r="DY9" s="993"/>
      <c r="DZ9" s="994"/>
      <c r="EA9" s="222"/>
    </row>
    <row r="10" spans="1:131" s="223" customFormat="1" ht="26.25" customHeight="1" x14ac:dyDescent="0.15">
      <c r="A10" s="226">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20"/>
      <c r="BA10" s="220"/>
      <c r="BB10" s="220"/>
      <c r="BC10" s="220"/>
      <c r="BD10" s="220"/>
      <c r="BE10" s="221"/>
      <c r="BF10" s="221"/>
      <c r="BG10" s="221"/>
      <c r="BH10" s="221"/>
      <c r="BI10" s="221"/>
      <c r="BJ10" s="221"/>
      <c r="BK10" s="221"/>
      <c r="BL10" s="221"/>
      <c r="BM10" s="221"/>
      <c r="BN10" s="221"/>
      <c r="BO10" s="221"/>
      <c r="BP10" s="221"/>
      <c r="BQ10" s="226">
        <v>4</v>
      </c>
      <c r="BR10" s="227"/>
      <c r="BS10" s="992"/>
      <c r="BT10" s="993"/>
      <c r="BU10" s="993"/>
      <c r="BV10" s="993"/>
      <c r="BW10" s="993"/>
      <c r="BX10" s="993"/>
      <c r="BY10" s="993"/>
      <c r="BZ10" s="993"/>
      <c r="CA10" s="993"/>
      <c r="CB10" s="993"/>
      <c r="CC10" s="993"/>
      <c r="CD10" s="993"/>
      <c r="CE10" s="993"/>
      <c r="CF10" s="993"/>
      <c r="CG10" s="1014"/>
      <c r="CH10" s="989"/>
      <c r="CI10" s="990"/>
      <c r="CJ10" s="990"/>
      <c r="CK10" s="990"/>
      <c r="CL10" s="991"/>
      <c r="CM10" s="989"/>
      <c r="CN10" s="990"/>
      <c r="CO10" s="990"/>
      <c r="CP10" s="990"/>
      <c r="CQ10" s="991"/>
      <c r="CR10" s="989"/>
      <c r="CS10" s="990"/>
      <c r="CT10" s="990"/>
      <c r="CU10" s="990"/>
      <c r="CV10" s="991"/>
      <c r="CW10" s="989"/>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22"/>
    </row>
    <row r="11" spans="1:131" s="223" customFormat="1" ht="26.25" customHeight="1" x14ac:dyDescent="0.15">
      <c r="A11" s="226">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20"/>
      <c r="BA11" s="220"/>
      <c r="BB11" s="220"/>
      <c r="BC11" s="220"/>
      <c r="BD11" s="220"/>
      <c r="BE11" s="221"/>
      <c r="BF11" s="221"/>
      <c r="BG11" s="221"/>
      <c r="BH11" s="221"/>
      <c r="BI11" s="221"/>
      <c r="BJ11" s="221"/>
      <c r="BK11" s="221"/>
      <c r="BL11" s="221"/>
      <c r="BM11" s="221"/>
      <c r="BN11" s="221"/>
      <c r="BO11" s="221"/>
      <c r="BP11" s="221"/>
      <c r="BQ11" s="226">
        <v>5</v>
      </c>
      <c r="BR11" s="227"/>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22"/>
    </row>
    <row r="12" spans="1:131" s="223" customFormat="1" ht="26.25" customHeight="1" x14ac:dyDescent="0.15">
      <c r="A12" s="226">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20"/>
      <c r="BA12" s="220"/>
      <c r="BB12" s="220"/>
      <c r="BC12" s="220"/>
      <c r="BD12" s="220"/>
      <c r="BE12" s="221"/>
      <c r="BF12" s="221"/>
      <c r="BG12" s="221"/>
      <c r="BH12" s="221"/>
      <c r="BI12" s="221"/>
      <c r="BJ12" s="221"/>
      <c r="BK12" s="221"/>
      <c r="BL12" s="221"/>
      <c r="BM12" s="221"/>
      <c r="BN12" s="221"/>
      <c r="BO12" s="221"/>
      <c r="BP12" s="221"/>
      <c r="BQ12" s="226">
        <v>6</v>
      </c>
      <c r="BR12" s="227"/>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22"/>
    </row>
    <row r="13" spans="1:131" s="223" customFormat="1" ht="26.25" customHeight="1" x14ac:dyDescent="0.15">
      <c r="A13" s="226">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20"/>
      <c r="BA13" s="220"/>
      <c r="BB13" s="220"/>
      <c r="BC13" s="220"/>
      <c r="BD13" s="220"/>
      <c r="BE13" s="221"/>
      <c r="BF13" s="221"/>
      <c r="BG13" s="221"/>
      <c r="BH13" s="221"/>
      <c r="BI13" s="221"/>
      <c r="BJ13" s="221"/>
      <c r="BK13" s="221"/>
      <c r="BL13" s="221"/>
      <c r="BM13" s="221"/>
      <c r="BN13" s="221"/>
      <c r="BO13" s="221"/>
      <c r="BP13" s="221"/>
      <c r="BQ13" s="226">
        <v>7</v>
      </c>
      <c r="BR13" s="227"/>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22"/>
    </row>
    <row r="14" spans="1:131" s="223" customFormat="1" ht="26.25" customHeight="1" x14ac:dyDescent="0.15">
      <c r="A14" s="226">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20"/>
      <c r="BA14" s="220"/>
      <c r="BB14" s="220"/>
      <c r="BC14" s="220"/>
      <c r="BD14" s="220"/>
      <c r="BE14" s="221"/>
      <c r="BF14" s="221"/>
      <c r="BG14" s="221"/>
      <c r="BH14" s="221"/>
      <c r="BI14" s="221"/>
      <c r="BJ14" s="221"/>
      <c r="BK14" s="221"/>
      <c r="BL14" s="221"/>
      <c r="BM14" s="221"/>
      <c r="BN14" s="221"/>
      <c r="BO14" s="221"/>
      <c r="BP14" s="221"/>
      <c r="BQ14" s="226">
        <v>8</v>
      </c>
      <c r="BR14" s="227"/>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22"/>
    </row>
    <row r="15" spans="1:131" s="223" customFormat="1" ht="26.25" customHeight="1" x14ac:dyDescent="0.15">
      <c r="A15" s="226">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20"/>
      <c r="BA15" s="220"/>
      <c r="BB15" s="220"/>
      <c r="BC15" s="220"/>
      <c r="BD15" s="220"/>
      <c r="BE15" s="221"/>
      <c r="BF15" s="221"/>
      <c r="BG15" s="221"/>
      <c r="BH15" s="221"/>
      <c r="BI15" s="221"/>
      <c r="BJ15" s="221"/>
      <c r="BK15" s="221"/>
      <c r="BL15" s="221"/>
      <c r="BM15" s="221"/>
      <c r="BN15" s="221"/>
      <c r="BO15" s="221"/>
      <c r="BP15" s="221"/>
      <c r="BQ15" s="226">
        <v>9</v>
      </c>
      <c r="BR15" s="227"/>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22"/>
    </row>
    <row r="16" spans="1:131" s="223" customFormat="1" ht="26.25" customHeight="1" x14ac:dyDescent="0.15">
      <c r="A16" s="226">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20"/>
      <c r="BA16" s="220"/>
      <c r="BB16" s="220"/>
      <c r="BC16" s="220"/>
      <c r="BD16" s="220"/>
      <c r="BE16" s="221"/>
      <c r="BF16" s="221"/>
      <c r="BG16" s="221"/>
      <c r="BH16" s="221"/>
      <c r="BI16" s="221"/>
      <c r="BJ16" s="221"/>
      <c r="BK16" s="221"/>
      <c r="BL16" s="221"/>
      <c r="BM16" s="221"/>
      <c r="BN16" s="221"/>
      <c r="BO16" s="221"/>
      <c r="BP16" s="221"/>
      <c r="BQ16" s="226">
        <v>10</v>
      </c>
      <c r="BR16" s="227"/>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22"/>
    </row>
    <row r="17" spans="1:131" s="223" customFormat="1" ht="26.25" customHeight="1" x14ac:dyDescent="0.15">
      <c r="A17" s="226">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20"/>
      <c r="BA17" s="220"/>
      <c r="BB17" s="220"/>
      <c r="BC17" s="220"/>
      <c r="BD17" s="220"/>
      <c r="BE17" s="221"/>
      <c r="BF17" s="221"/>
      <c r="BG17" s="221"/>
      <c r="BH17" s="221"/>
      <c r="BI17" s="221"/>
      <c r="BJ17" s="221"/>
      <c r="BK17" s="221"/>
      <c r="BL17" s="221"/>
      <c r="BM17" s="221"/>
      <c r="BN17" s="221"/>
      <c r="BO17" s="221"/>
      <c r="BP17" s="221"/>
      <c r="BQ17" s="226">
        <v>11</v>
      </c>
      <c r="BR17" s="227"/>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22"/>
    </row>
    <row r="18" spans="1:131" s="223" customFormat="1" ht="26.25" customHeight="1" x14ac:dyDescent="0.15">
      <c r="A18" s="226">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20"/>
      <c r="BA18" s="220"/>
      <c r="BB18" s="220"/>
      <c r="BC18" s="220"/>
      <c r="BD18" s="220"/>
      <c r="BE18" s="221"/>
      <c r="BF18" s="221"/>
      <c r="BG18" s="221"/>
      <c r="BH18" s="221"/>
      <c r="BI18" s="221"/>
      <c r="BJ18" s="221"/>
      <c r="BK18" s="221"/>
      <c r="BL18" s="221"/>
      <c r="BM18" s="221"/>
      <c r="BN18" s="221"/>
      <c r="BO18" s="221"/>
      <c r="BP18" s="221"/>
      <c r="BQ18" s="226">
        <v>12</v>
      </c>
      <c r="BR18" s="227"/>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22"/>
    </row>
    <row r="19" spans="1:131" s="223" customFormat="1" ht="26.25" customHeight="1" x14ac:dyDescent="0.15">
      <c r="A19" s="226">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20"/>
      <c r="BA19" s="220"/>
      <c r="BB19" s="220"/>
      <c r="BC19" s="220"/>
      <c r="BD19" s="220"/>
      <c r="BE19" s="221"/>
      <c r="BF19" s="221"/>
      <c r="BG19" s="221"/>
      <c r="BH19" s="221"/>
      <c r="BI19" s="221"/>
      <c r="BJ19" s="221"/>
      <c r="BK19" s="221"/>
      <c r="BL19" s="221"/>
      <c r="BM19" s="221"/>
      <c r="BN19" s="221"/>
      <c r="BO19" s="221"/>
      <c r="BP19" s="221"/>
      <c r="BQ19" s="226">
        <v>13</v>
      </c>
      <c r="BR19" s="227"/>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22"/>
    </row>
    <row r="20" spans="1:131" s="223" customFormat="1" ht="26.25" customHeight="1" x14ac:dyDescent="0.15">
      <c r="A20" s="226">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20"/>
      <c r="BA20" s="220"/>
      <c r="BB20" s="220"/>
      <c r="BC20" s="220"/>
      <c r="BD20" s="220"/>
      <c r="BE20" s="221"/>
      <c r="BF20" s="221"/>
      <c r="BG20" s="221"/>
      <c r="BH20" s="221"/>
      <c r="BI20" s="221"/>
      <c r="BJ20" s="221"/>
      <c r="BK20" s="221"/>
      <c r="BL20" s="221"/>
      <c r="BM20" s="221"/>
      <c r="BN20" s="221"/>
      <c r="BO20" s="221"/>
      <c r="BP20" s="221"/>
      <c r="BQ20" s="226">
        <v>14</v>
      </c>
      <c r="BR20" s="227"/>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22"/>
    </row>
    <row r="21" spans="1:131" s="223" customFormat="1" ht="26.25" customHeight="1" thickBot="1" x14ac:dyDescent="0.2">
      <c r="A21" s="226">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20"/>
      <c r="BA21" s="220"/>
      <c r="BB21" s="220"/>
      <c r="BC21" s="220"/>
      <c r="BD21" s="220"/>
      <c r="BE21" s="221"/>
      <c r="BF21" s="221"/>
      <c r="BG21" s="221"/>
      <c r="BH21" s="221"/>
      <c r="BI21" s="221"/>
      <c r="BJ21" s="221"/>
      <c r="BK21" s="221"/>
      <c r="BL21" s="221"/>
      <c r="BM21" s="221"/>
      <c r="BN21" s="221"/>
      <c r="BO21" s="221"/>
      <c r="BP21" s="221"/>
      <c r="BQ21" s="226">
        <v>15</v>
      </c>
      <c r="BR21" s="227"/>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22"/>
    </row>
    <row r="22" spans="1:131" s="223" customFormat="1" ht="26.25" customHeight="1" x14ac:dyDescent="0.15">
      <c r="A22" s="226">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376</v>
      </c>
      <c r="BA22" s="1028"/>
      <c r="BB22" s="1028"/>
      <c r="BC22" s="1028"/>
      <c r="BD22" s="1029"/>
      <c r="BE22" s="221"/>
      <c r="BF22" s="221"/>
      <c r="BG22" s="221"/>
      <c r="BH22" s="221"/>
      <c r="BI22" s="221"/>
      <c r="BJ22" s="221"/>
      <c r="BK22" s="221"/>
      <c r="BL22" s="221"/>
      <c r="BM22" s="221"/>
      <c r="BN22" s="221"/>
      <c r="BO22" s="221"/>
      <c r="BP22" s="221"/>
      <c r="BQ22" s="226">
        <v>16</v>
      </c>
      <c r="BR22" s="227"/>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22"/>
    </row>
    <row r="23" spans="1:131" s="223" customFormat="1" ht="26.25" customHeight="1" thickBot="1" x14ac:dyDescent="0.2">
      <c r="A23" s="228" t="s">
        <v>377</v>
      </c>
      <c r="B23" s="937" t="s">
        <v>378</v>
      </c>
      <c r="C23" s="938"/>
      <c r="D23" s="938"/>
      <c r="E23" s="938"/>
      <c r="F23" s="938"/>
      <c r="G23" s="938"/>
      <c r="H23" s="938"/>
      <c r="I23" s="938"/>
      <c r="J23" s="938"/>
      <c r="K23" s="938"/>
      <c r="L23" s="938"/>
      <c r="M23" s="938"/>
      <c r="N23" s="938"/>
      <c r="O23" s="938"/>
      <c r="P23" s="948"/>
      <c r="Q23" s="1067">
        <v>20636</v>
      </c>
      <c r="R23" s="1061"/>
      <c r="S23" s="1061"/>
      <c r="T23" s="1061"/>
      <c r="U23" s="1061"/>
      <c r="V23" s="1061">
        <v>20002</v>
      </c>
      <c r="W23" s="1061"/>
      <c r="X23" s="1061"/>
      <c r="Y23" s="1061"/>
      <c r="Z23" s="1061"/>
      <c r="AA23" s="1061">
        <f>Q23-V23</f>
        <v>634</v>
      </c>
      <c r="AB23" s="1061"/>
      <c r="AC23" s="1061"/>
      <c r="AD23" s="1061"/>
      <c r="AE23" s="1068"/>
      <c r="AF23" s="1069">
        <v>579</v>
      </c>
      <c r="AG23" s="1061"/>
      <c r="AH23" s="1061"/>
      <c r="AI23" s="1061"/>
      <c r="AJ23" s="1070"/>
      <c r="AK23" s="1071"/>
      <c r="AL23" s="1072"/>
      <c r="AM23" s="1072"/>
      <c r="AN23" s="1072"/>
      <c r="AO23" s="1072"/>
      <c r="AP23" s="1061">
        <f>AP7+AP8</f>
        <v>14833</v>
      </c>
      <c r="AQ23" s="1061"/>
      <c r="AR23" s="1061"/>
      <c r="AS23" s="1061"/>
      <c r="AT23" s="1061"/>
      <c r="AU23" s="1062"/>
      <c r="AV23" s="1062"/>
      <c r="AW23" s="1062"/>
      <c r="AX23" s="1062"/>
      <c r="AY23" s="1063"/>
      <c r="AZ23" s="1064" t="s">
        <v>122</v>
      </c>
      <c r="BA23" s="1065"/>
      <c r="BB23" s="1065"/>
      <c r="BC23" s="1065"/>
      <c r="BD23" s="1066"/>
      <c r="BE23" s="221"/>
      <c r="BF23" s="221"/>
      <c r="BG23" s="221"/>
      <c r="BH23" s="221"/>
      <c r="BI23" s="221"/>
      <c r="BJ23" s="221"/>
      <c r="BK23" s="221"/>
      <c r="BL23" s="221"/>
      <c r="BM23" s="221"/>
      <c r="BN23" s="221"/>
      <c r="BO23" s="221"/>
      <c r="BP23" s="221"/>
      <c r="BQ23" s="226">
        <v>17</v>
      </c>
      <c r="BR23" s="227"/>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22"/>
    </row>
    <row r="24" spans="1:131" s="223" customFormat="1" ht="26.25" customHeight="1" x14ac:dyDescent="0.15">
      <c r="A24" s="1060" t="s">
        <v>379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20"/>
      <c r="BA24" s="220"/>
      <c r="BB24" s="220"/>
      <c r="BC24" s="220"/>
      <c r="BD24" s="220"/>
      <c r="BE24" s="221"/>
      <c r="BF24" s="221"/>
      <c r="BG24" s="221"/>
      <c r="BH24" s="221"/>
      <c r="BI24" s="221"/>
      <c r="BJ24" s="221"/>
      <c r="BK24" s="221"/>
      <c r="BL24" s="221"/>
      <c r="BM24" s="221"/>
      <c r="BN24" s="221"/>
      <c r="BO24" s="221"/>
      <c r="BP24" s="221"/>
      <c r="BQ24" s="226">
        <v>18</v>
      </c>
      <c r="BR24" s="227"/>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22"/>
    </row>
    <row r="25" spans="1:131" ht="26.25" customHeight="1" thickBot="1" x14ac:dyDescent="0.2">
      <c r="A25" s="1059" t="s">
        <v>380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20"/>
      <c r="BK25" s="220"/>
      <c r="BL25" s="220"/>
      <c r="BM25" s="220"/>
      <c r="BN25" s="220"/>
      <c r="BO25" s="229"/>
      <c r="BP25" s="229"/>
      <c r="BQ25" s="226">
        <v>19</v>
      </c>
      <c r="BR25" s="227"/>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18"/>
    </row>
    <row r="26" spans="1:131" ht="26.25" customHeight="1" x14ac:dyDescent="0.15">
      <c r="A26" s="995" t="s">
        <v>357</v>
      </c>
      <c r="B26" s="996"/>
      <c r="C26" s="996"/>
      <c r="D26" s="996"/>
      <c r="E26" s="996"/>
      <c r="F26" s="996"/>
      <c r="G26" s="996"/>
      <c r="H26" s="996"/>
      <c r="I26" s="996"/>
      <c r="J26" s="996"/>
      <c r="K26" s="996"/>
      <c r="L26" s="996"/>
      <c r="M26" s="996"/>
      <c r="N26" s="996"/>
      <c r="O26" s="996"/>
      <c r="P26" s="997"/>
      <c r="Q26" s="1001" t="s">
        <v>381</v>
      </c>
      <c r="R26" s="1002"/>
      <c r="S26" s="1002"/>
      <c r="T26" s="1002"/>
      <c r="U26" s="1003"/>
      <c r="V26" s="1001" t="s">
        <v>382</v>
      </c>
      <c r="W26" s="1002"/>
      <c r="X26" s="1002"/>
      <c r="Y26" s="1002"/>
      <c r="Z26" s="1003"/>
      <c r="AA26" s="1001" t="s">
        <v>383</v>
      </c>
      <c r="AB26" s="1002"/>
      <c r="AC26" s="1002"/>
      <c r="AD26" s="1002"/>
      <c r="AE26" s="1002"/>
      <c r="AF26" s="1055" t="s">
        <v>384</v>
      </c>
      <c r="AG26" s="1008"/>
      <c r="AH26" s="1008"/>
      <c r="AI26" s="1008"/>
      <c r="AJ26" s="1056"/>
      <c r="AK26" s="1002" t="s">
        <v>385</v>
      </c>
      <c r="AL26" s="1002"/>
      <c r="AM26" s="1002"/>
      <c r="AN26" s="1002"/>
      <c r="AO26" s="1003"/>
      <c r="AP26" s="1001" t="s">
        <v>386</v>
      </c>
      <c r="AQ26" s="1002"/>
      <c r="AR26" s="1002"/>
      <c r="AS26" s="1002"/>
      <c r="AT26" s="1003"/>
      <c r="AU26" s="1001" t="s">
        <v>387</v>
      </c>
      <c r="AV26" s="1002"/>
      <c r="AW26" s="1002"/>
      <c r="AX26" s="1002"/>
      <c r="AY26" s="1003"/>
      <c r="AZ26" s="1001" t="s">
        <v>388</v>
      </c>
      <c r="BA26" s="1002"/>
      <c r="BB26" s="1002"/>
      <c r="BC26" s="1002"/>
      <c r="BD26" s="1003"/>
      <c r="BE26" s="1001" t="s">
        <v>364</v>
      </c>
      <c r="BF26" s="1002"/>
      <c r="BG26" s="1002"/>
      <c r="BH26" s="1002"/>
      <c r="BI26" s="1015"/>
      <c r="BJ26" s="220"/>
      <c r="BK26" s="220"/>
      <c r="BL26" s="220"/>
      <c r="BM26" s="220"/>
      <c r="BN26" s="220"/>
      <c r="BO26" s="229"/>
      <c r="BP26" s="229"/>
      <c r="BQ26" s="226">
        <v>20</v>
      </c>
      <c r="BR26" s="227"/>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18"/>
    </row>
    <row r="27" spans="1:131" ht="26.25" customHeight="1" thickBot="1" x14ac:dyDescent="0.2">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20"/>
      <c r="BK27" s="220"/>
      <c r="BL27" s="220"/>
      <c r="BM27" s="220"/>
      <c r="BN27" s="220"/>
      <c r="BO27" s="229"/>
      <c r="BP27" s="229"/>
      <c r="BQ27" s="226">
        <v>21</v>
      </c>
      <c r="BR27" s="227"/>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18"/>
    </row>
    <row r="28" spans="1:131" ht="26.25" customHeight="1" thickTop="1" x14ac:dyDescent="0.15">
      <c r="A28" s="230">
        <v>1</v>
      </c>
      <c r="B28" s="1047" t="s">
        <v>389</v>
      </c>
      <c r="C28" s="1048"/>
      <c r="D28" s="1048"/>
      <c r="E28" s="1048"/>
      <c r="F28" s="1048"/>
      <c r="G28" s="1048"/>
      <c r="H28" s="1048"/>
      <c r="I28" s="1048"/>
      <c r="J28" s="1048"/>
      <c r="K28" s="1048"/>
      <c r="L28" s="1048"/>
      <c r="M28" s="1048"/>
      <c r="N28" s="1048"/>
      <c r="O28" s="1048"/>
      <c r="P28" s="1049"/>
      <c r="Q28" s="1050">
        <v>3665</v>
      </c>
      <c r="R28" s="1051"/>
      <c r="S28" s="1051"/>
      <c r="T28" s="1051"/>
      <c r="U28" s="1051"/>
      <c r="V28" s="1051">
        <v>3610</v>
      </c>
      <c r="W28" s="1051"/>
      <c r="X28" s="1051"/>
      <c r="Y28" s="1051"/>
      <c r="Z28" s="1051"/>
      <c r="AA28" s="1051">
        <f>Q28-V28</f>
        <v>55</v>
      </c>
      <c r="AB28" s="1051"/>
      <c r="AC28" s="1051"/>
      <c r="AD28" s="1051"/>
      <c r="AE28" s="1052"/>
      <c r="AF28" s="1053">
        <v>55</v>
      </c>
      <c r="AG28" s="1051"/>
      <c r="AH28" s="1051"/>
      <c r="AI28" s="1051"/>
      <c r="AJ28" s="1054"/>
      <c r="AK28" s="1042" t="s">
        <v>567</v>
      </c>
      <c r="AL28" s="1043"/>
      <c r="AM28" s="1043"/>
      <c r="AN28" s="1043"/>
      <c r="AO28" s="1043"/>
      <c r="AP28" s="1043" t="s">
        <v>567</v>
      </c>
      <c r="AQ28" s="1043"/>
      <c r="AR28" s="1043"/>
      <c r="AS28" s="1043"/>
      <c r="AT28" s="1043"/>
      <c r="AU28" s="1043" t="s">
        <v>567</v>
      </c>
      <c r="AV28" s="1043"/>
      <c r="AW28" s="1043"/>
      <c r="AX28" s="1043"/>
      <c r="AY28" s="1043"/>
      <c r="AZ28" s="1044" t="s">
        <v>567</v>
      </c>
      <c r="BA28" s="1044"/>
      <c r="BB28" s="1044"/>
      <c r="BC28" s="1044"/>
      <c r="BD28" s="1044"/>
      <c r="BE28" s="1045"/>
      <c r="BF28" s="1045"/>
      <c r="BG28" s="1045"/>
      <c r="BH28" s="1045"/>
      <c r="BI28" s="1046"/>
      <c r="BJ28" s="220"/>
      <c r="BK28" s="220"/>
      <c r="BL28" s="220"/>
      <c r="BM28" s="220"/>
      <c r="BN28" s="220"/>
      <c r="BO28" s="229"/>
      <c r="BP28" s="229"/>
      <c r="BQ28" s="226">
        <v>22</v>
      </c>
      <c r="BR28" s="227"/>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18"/>
    </row>
    <row r="29" spans="1:131" ht="26.25" customHeight="1" x14ac:dyDescent="0.15">
      <c r="A29" s="230">
        <v>2</v>
      </c>
      <c r="B29" s="1030" t="s">
        <v>390</v>
      </c>
      <c r="C29" s="1031"/>
      <c r="D29" s="1031"/>
      <c r="E29" s="1031"/>
      <c r="F29" s="1031"/>
      <c r="G29" s="1031"/>
      <c r="H29" s="1031"/>
      <c r="I29" s="1031"/>
      <c r="J29" s="1031"/>
      <c r="K29" s="1031"/>
      <c r="L29" s="1031"/>
      <c r="M29" s="1031"/>
      <c r="N29" s="1031"/>
      <c r="O29" s="1031"/>
      <c r="P29" s="1032"/>
      <c r="Q29" s="1038">
        <v>544</v>
      </c>
      <c r="R29" s="1039"/>
      <c r="S29" s="1039"/>
      <c r="T29" s="1039"/>
      <c r="U29" s="1039"/>
      <c r="V29" s="1039">
        <v>538</v>
      </c>
      <c r="W29" s="1039"/>
      <c r="X29" s="1039"/>
      <c r="Y29" s="1039"/>
      <c r="Z29" s="1039"/>
      <c r="AA29" s="1040">
        <f>Q29-V29</f>
        <v>6</v>
      </c>
      <c r="AB29" s="1036"/>
      <c r="AC29" s="1036"/>
      <c r="AD29" s="1036"/>
      <c r="AE29" s="1037"/>
      <c r="AF29" s="1035">
        <v>6</v>
      </c>
      <c r="AG29" s="1036"/>
      <c r="AH29" s="1036"/>
      <c r="AI29" s="1036"/>
      <c r="AJ29" s="1037"/>
      <c r="AK29" s="980" t="s">
        <v>571</v>
      </c>
      <c r="AL29" s="971"/>
      <c r="AM29" s="971"/>
      <c r="AN29" s="971"/>
      <c r="AO29" s="971"/>
      <c r="AP29" s="971" t="s">
        <v>567</v>
      </c>
      <c r="AQ29" s="971"/>
      <c r="AR29" s="971"/>
      <c r="AS29" s="971"/>
      <c r="AT29" s="971"/>
      <c r="AU29" s="971" t="s">
        <v>567</v>
      </c>
      <c r="AV29" s="971"/>
      <c r="AW29" s="971"/>
      <c r="AX29" s="971"/>
      <c r="AY29" s="971"/>
      <c r="AZ29" s="1041" t="s">
        <v>567</v>
      </c>
      <c r="BA29" s="1041"/>
      <c r="BB29" s="1041"/>
      <c r="BC29" s="1041"/>
      <c r="BD29" s="1041"/>
      <c r="BE29" s="972"/>
      <c r="BF29" s="972"/>
      <c r="BG29" s="972"/>
      <c r="BH29" s="972"/>
      <c r="BI29" s="973"/>
      <c r="BJ29" s="220"/>
      <c r="BK29" s="220"/>
      <c r="BL29" s="220"/>
      <c r="BM29" s="220"/>
      <c r="BN29" s="220"/>
      <c r="BO29" s="229"/>
      <c r="BP29" s="229"/>
      <c r="BQ29" s="226">
        <v>23</v>
      </c>
      <c r="BR29" s="227"/>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18"/>
    </row>
    <row r="30" spans="1:131" ht="26.25" customHeight="1" x14ac:dyDescent="0.15">
      <c r="A30" s="230">
        <v>3</v>
      </c>
      <c r="B30" s="1030" t="s">
        <v>391</v>
      </c>
      <c r="C30" s="1031"/>
      <c r="D30" s="1031"/>
      <c r="E30" s="1031"/>
      <c r="F30" s="1031"/>
      <c r="G30" s="1031"/>
      <c r="H30" s="1031"/>
      <c r="I30" s="1031"/>
      <c r="J30" s="1031"/>
      <c r="K30" s="1031"/>
      <c r="L30" s="1031"/>
      <c r="M30" s="1031"/>
      <c r="N30" s="1031"/>
      <c r="O30" s="1031"/>
      <c r="P30" s="1032"/>
      <c r="Q30" s="1038">
        <v>4104</v>
      </c>
      <c r="R30" s="1039"/>
      <c r="S30" s="1039"/>
      <c r="T30" s="1039"/>
      <c r="U30" s="1039"/>
      <c r="V30" s="1039">
        <v>3782</v>
      </c>
      <c r="W30" s="1039"/>
      <c r="X30" s="1039"/>
      <c r="Y30" s="1039"/>
      <c r="Z30" s="1039"/>
      <c r="AA30" s="1040">
        <f>Q30-V30</f>
        <v>322</v>
      </c>
      <c r="AB30" s="1036"/>
      <c r="AC30" s="1036"/>
      <c r="AD30" s="1036"/>
      <c r="AE30" s="1037"/>
      <c r="AF30" s="1035">
        <v>322</v>
      </c>
      <c r="AG30" s="1036"/>
      <c r="AH30" s="1036"/>
      <c r="AI30" s="1036"/>
      <c r="AJ30" s="1037"/>
      <c r="AK30" s="980" t="s">
        <v>567</v>
      </c>
      <c r="AL30" s="971"/>
      <c r="AM30" s="971"/>
      <c r="AN30" s="971"/>
      <c r="AO30" s="971"/>
      <c r="AP30" s="971" t="s">
        <v>567</v>
      </c>
      <c r="AQ30" s="971"/>
      <c r="AR30" s="971"/>
      <c r="AS30" s="971"/>
      <c r="AT30" s="971"/>
      <c r="AU30" s="971" t="s">
        <v>567</v>
      </c>
      <c r="AV30" s="971"/>
      <c r="AW30" s="971"/>
      <c r="AX30" s="971"/>
      <c r="AY30" s="971"/>
      <c r="AZ30" s="1041" t="s">
        <v>567</v>
      </c>
      <c r="BA30" s="1041"/>
      <c r="BB30" s="1041"/>
      <c r="BC30" s="1041"/>
      <c r="BD30" s="1041"/>
      <c r="BE30" s="972"/>
      <c r="BF30" s="972"/>
      <c r="BG30" s="972"/>
      <c r="BH30" s="972"/>
      <c r="BI30" s="973"/>
      <c r="BJ30" s="220"/>
      <c r="BK30" s="220"/>
      <c r="BL30" s="220"/>
      <c r="BM30" s="220"/>
      <c r="BN30" s="220"/>
      <c r="BO30" s="229"/>
      <c r="BP30" s="229"/>
      <c r="BQ30" s="226">
        <v>24</v>
      </c>
      <c r="BR30" s="227"/>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18"/>
    </row>
    <row r="31" spans="1:131" ht="26.25" customHeight="1" x14ac:dyDescent="0.15">
      <c r="A31" s="230">
        <v>4</v>
      </c>
      <c r="B31" s="1030" t="s">
        <v>392</v>
      </c>
      <c r="C31" s="1031"/>
      <c r="D31" s="1031"/>
      <c r="E31" s="1031"/>
      <c r="F31" s="1031"/>
      <c r="G31" s="1031"/>
      <c r="H31" s="1031"/>
      <c r="I31" s="1031"/>
      <c r="J31" s="1031"/>
      <c r="K31" s="1031"/>
      <c r="L31" s="1031"/>
      <c r="M31" s="1031"/>
      <c r="N31" s="1031"/>
      <c r="O31" s="1031"/>
      <c r="P31" s="1032"/>
      <c r="Q31" s="1038">
        <v>1176</v>
      </c>
      <c r="R31" s="1039"/>
      <c r="S31" s="1039"/>
      <c r="T31" s="1039"/>
      <c r="U31" s="1039"/>
      <c r="V31" s="1039">
        <v>1154</v>
      </c>
      <c r="W31" s="1039"/>
      <c r="X31" s="1039"/>
      <c r="Y31" s="1039"/>
      <c r="Z31" s="1039"/>
      <c r="AA31" s="1040">
        <f>Q31-V31</f>
        <v>22</v>
      </c>
      <c r="AB31" s="1036"/>
      <c r="AC31" s="1036"/>
      <c r="AD31" s="1036"/>
      <c r="AE31" s="1037"/>
      <c r="AF31" s="1035">
        <v>234</v>
      </c>
      <c r="AG31" s="1036"/>
      <c r="AH31" s="1036"/>
      <c r="AI31" s="1036"/>
      <c r="AJ31" s="1037"/>
      <c r="AK31" s="980">
        <v>647</v>
      </c>
      <c r="AL31" s="971"/>
      <c r="AM31" s="971"/>
      <c r="AN31" s="971"/>
      <c r="AO31" s="971"/>
      <c r="AP31" s="971">
        <v>5784</v>
      </c>
      <c r="AQ31" s="971"/>
      <c r="AR31" s="971"/>
      <c r="AS31" s="971"/>
      <c r="AT31" s="971"/>
      <c r="AU31" s="971">
        <v>4385</v>
      </c>
      <c r="AV31" s="971"/>
      <c r="AW31" s="971"/>
      <c r="AX31" s="971"/>
      <c r="AY31" s="971"/>
      <c r="AZ31" s="1041" t="s">
        <v>567</v>
      </c>
      <c r="BA31" s="1041"/>
      <c r="BB31" s="1041"/>
      <c r="BC31" s="1041"/>
      <c r="BD31" s="1041"/>
      <c r="BE31" s="972" t="s">
        <v>393</v>
      </c>
      <c r="BF31" s="972"/>
      <c r="BG31" s="972"/>
      <c r="BH31" s="972"/>
      <c r="BI31" s="973"/>
      <c r="BJ31" s="220"/>
      <c r="BK31" s="220"/>
      <c r="BL31" s="220"/>
      <c r="BM31" s="220"/>
      <c r="BN31" s="220"/>
      <c r="BO31" s="229"/>
      <c r="BP31" s="229"/>
      <c r="BQ31" s="226">
        <v>25</v>
      </c>
      <c r="BR31" s="227"/>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18"/>
    </row>
    <row r="32" spans="1:131" ht="26.25" customHeight="1" x14ac:dyDescent="0.15">
      <c r="A32" s="230">
        <v>5</v>
      </c>
      <c r="B32" s="1030" t="s">
        <v>394</v>
      </c>
      <c r="C32" s="1031"/>
      <c r="D32" s="1031"/>
      <c r="E32" s="1031"/>
      <c r="F32" s="1031"/>
      <c r="G32" s="1031"/>
      <c r="H32" s="1031"/>
      <c r="I32" s="1031"/>
      <c r="J32" s="1031"/>
      <c r="K32" s="1031"/>
      <c r="L32" s="1031"/>
      <c r="M32" s="1031"/>
      <c r="N32" s="1031"/>
      <c r="O32" s="1031"/>
      <c r="P32" s="1032"/>
      <c r="Q32" s="1038">
        <v>21</v>
      </c>
      <c r="R32" s="1039"/>
      <c r="S32" s="1039"/>
      <c r="T32" s="1039"/>
      <c r="U32" s="1039"/>
      <c r="V32" s="1039">
        <v>16</v>
      </c>
      <c r="W32" s="1039"/>
      <c r="X32" s="1039"/>
      <c r="Y32" s="1039"/>
      <c r="Z32" s="1039"/>
      <c r="AA32" s="1039">
        <f>Q32-V32</f>
        <v>5</v>
      </c>
      <c r="AB32" s="1039"/>
      <c r="AC32" s="1039"/>
      <c r="AD32" s="1039"/>
      <c r="AE32" s="1040"/>
      <c r="AF32" s="1035">
        <v>10</v>
      </c>
      <c r="AG32" s="1036"/>
      <c r="AH32" s="1036"/>
      <c r="AI32" s="1036"/>
      <c r="AJ32" s="1037"/>
      <c r="AK32" s="980">
        <v>33</v>
      </c>
      <c r="AL32" s="971"/>
      <c r="AM32" s="971"/>
      <c r="AN32" s="971"/>
      <c r="AO32" s="971"/>
      <c r="AP32" s="971">
        <v>183</v>
      </c>
      <c r="AQ32" s="971"/>
      <c r="AR32" s="971"/>
      <c r="AS32" s="971"/>
      <c r="AT32" s="971"/>
      <c r="AU32" s="971">
        <v>75</v>
      </c>
      <c r="AV32" s="971"/>
      <c r="AW32" s="971"/>
      <c r="AX32" s="971"/>
      <c r="AY32" s="971"/>
      <c r="AZ32" s="1041" t="s">
        <v>567</v>
      </c>
      <c r="BA32" s="1041"/>
      <c r="BB32" s="1041"/>
      <c r="BC32" s="1041"/>
      <c r="BD32" s="1041"/>
      <c r="BE32" s="972" t="s">
        <v>393</v>
      </c>
      <c r="BF32" s="972"/>
      <c r="BG32" s="972"/>
      <c r="BH32" s="972"/>
      <c r="BI32" s="973"/>
      <c r="BJ32" s="220"/>
      <c r="BK32" s="220"/>
      <c r="BL32" s="220"/>
      <c r="BM32" s="220"/>
      <c r="BN32" s="220"/>
      <c r="BO32" s="229"/>
      <c r="BP32" s="229"/>
      <c r="BQ32" s="226">
        <v>26</v>
      </c>
      <c r="BR32" s="227"/>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18"/>
    </row>
    <row r="33" spans="1:131" ht="26.25" customHeight="1" x14ac:dyDescent="0.15">
      <c r="A33" s="230">
        <v>6</v>
      </c>
      <c r="B33" s="1030"/>
      <c r="C33" s="1031"/>
      <c r="D33" s="1031"/>
      <c r="E33" s="1031"/>
      <c r="F33" s="1031"/>
      <c r="G33" s="1031"/>
      <c r="H33" s="1031"/>
      <c r="I33" s="1031"/>
      <c r="J33" s="1031"/>
      <c r="K33" s="1031"/>
      <c r="L33" s="1031"/>
      <c r="M33" s="1031"/>
      <c r="N33" s="1031"/>
      <c r="O33" s="1031"/>
      <c r="P33" s="1032"/>
      <c r="Q33" s="1038"/>
      <c r="R33" s="1039"/>
      <c r="S33" s="1039"/>
      <c r="T33" s="1039"/>
      <c r="U33" s="1039"/>
      <c r="V33" s="1039"/>
      <c r="W33" s="1039"/>
      <c r="X33" s="1039"/>
      <c r="Y33" s="1039"/>
      <c r="Z33" s="1039"/>
      <c r="AA33" s="1039"/>
      <c r="AB33" s="1039"/>
      <c r="AC33" s="1039"/>
      <c r="AD33" s="1039"/>
      <c r="AE33" s="1040"/>
      <c r="AF33" s="1035"/>
      <c r="AG33" s="1036"/>
      <c r="AH33" s="1036"/>
      <c r="AI33" s="1036"/>
      <c r="AJ33" s="1037"/>
      <c r="AK33" s="980"/>
      <c r="AL33" s="971"/>
      <c r="AM33" s="971"/>
      <c r="AN33" s="971"/>
      <c r="AO33" s="971"/>
      <c r="AP33" s="971"/>
      <c r="AQ33" s="971"/>
      <c r="AR33" s="971"/>
      <c r="AS33" s="971"/>
      <c r="AT33" s="971"/>
      <c r="AU33" s="971"/>
      <c r="AV33" s="971"/>
      <c r="AW33" s="971"/>
      <c r="AX33" s="971"/>
      <c r="AY33" s="971"/>
      <c r="AZ33" s="1041"/>
      <c r="BA33" s="1041"/>
      <c r="BB33" s="1041"/>
      <c r="BC33" s="1041"/>
      <c r="BD33" s="1041"/>
      <c r="BE33" s="972"/>
      <c r="BF33" s="972"/>
      <c r="BG33" s="972"/>
      <c r="BH33" s="972"/>
      <c r="BI33" s="973"/>
      <c r="BJ33" s="220"/>
      <c r="BK33" s="220"/>
      <c r="BL33" s="220"/>
      <c r="BM33" s="220"/>
      <c r="BN33" s="220"/>
      <c r="BO33" s="229"/>
      <c r="BP33" s="229"/>
      <c r="BQ33" s="226">
        <v>27</v>
      </c>
      <c r="BR33" s="227"/>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18"/>
    </row>
    <row r="34" spans="1:131" ht="26.25" customHeight="1" x14ac:dyDescent="0.15">
      <c r="A34" s="230">
        <v>7</v>
      </c>
      <c r="B34" s="1030"/>
      <c r="C34" s="1031"/>
      <c r="D34" s="1031"/>
      <c r="E34" s="1031"/>
      <c r="F34" s="1031"/>
      <c r="G34" s="1031"/>
      <c r="H34" s="1031"/>
      <c r="I34" s="1031"/>
      <c r="J34" s="1031"/>
      <c r="K34" s="1031"/>
      <c r="L34" s="1031"/>
      <c r="M34" s="1031"/>
      <c r="N34" s="1031"/>
      <c r="O34" s="1031"/>
      <c r="P34" s="1032"/>
      <c r="Q34" s="1038"/>
      <c r="R34" s="1039"/>
      <c r="S34" s="1039"/>
      <c r="T34" s="1039"/>
      <c r="U34" s="1039"/>
      <c r="V34" s="1039"/>
      <c r="W34" s="1039"/>
      <c r="X34" s="1039"/>
      <c r="Y34" s="1039"/>
      <c r="Z34" s="1039"/>
      <c r="AA34" s="1039"/>
      <c r="AB34" s="1039"/>
      <c r="AC34" s="1039"/>
      <c r="AD34" s="1039"/>
      <c r="AE34" s="1040"/>
      <c r="AF34" s="1035"/>
      <c r="AG34" s="1036"/>
      <c r="AH34" s="1036"/>
      <c r="AI34" s="1036"/>
      <c r="AJ34" s="1037"/>
      <c r="AK34" s="980"/>
      <c r="AL34" s="971"/>
      <c r="AM34" s="971"/>
      <c r="AN34" s="971"/>
      <c r="AO34" s="971"/>
      <c r="AP34" s="971"/>
      <c r="AQ34" s="971"/>
      <c r="AR34" s="971"/>
      <c r="AS34" s="971"/>
      <c r="AT34" s="971"/>
      <c r="AU34" s="971"/>
      <c r="AV34" s="971"/>
      <c r="AW34" s="971"/>
      <c r="AX34" s="971"/>
      <c r="AY34" s="971"/>
      <c r="AZ34" s="1041"/>
      <c r="BA34" s="1041"/>
      <c r="BB34" s="1041"/>
      <c r="BC34" s="1041"/>
      <c r="BD34" s="1041"/>
      <c r="BE34" s="972"/>
      <c r="BF34" s="972"/>
      <c r="BG34" s="972"/>
      <c r="BH34" s="972"/>
      <c r="BI34" s="973"/>
      <c r="BJ34" s="220"/>
      <c r="BK34" s="220"/>
      <c r="BL34" s="220"/>
      <c r="BM34" s="220"/>
      <c r="BN34" s="220"/>
      <c r="BO34" s="229"/>
      <c r="BP34" s="229"/>
      <c r="BQ34" s="226">
        <v>28</v>
      </c>
      <c r="BR34" s="227"/>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18"/>
    </row>
    <row r="35" spans="1:131" ht="26.25" customHeight="1" x14ac:dyDescent="0.15">
      <c r="A35" s="230">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20"/>
      <c r="BK35" s="220"/>
      <c r="BL35" s="220"/>
      <c r="BM35" s="220"/>
      <c r="BN35" s="220"/>
      <c r="BO35" s="229"/>
      <c r="BP35" s="229"/>
      <c r="BQ35" s="226">
        <v>29</v>
      </c>
      <c r="BR35" s="227"/>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18"/>
    </row>
    <row r="36" spans="1:131" ht="26.25" customHeight="1" x14ac:dyDescent="0.15">
      <c r="A36" s="230">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20"/>
      <c r="BK36" s="220"/>
      <c r="BL36" s="220"/>
      <c r="BM36" s="220"/>
      <c r="BN36" s="220"/>
      <c r="BO36" s="229"/>
      <c r="BP36" s="229"/>
      <c r="BQ36" s="226">
        <v>30</v>
      </c>
      <c r="BR36" s="227"/>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18"/>
    </row>
    <row r="37" spans="1:131" ht="26.25" customHeight="1" x14ac:dyDescent="0.15">
      <c r="A37" s="230">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20"/>
      <c r="BK37" s="220"/>
      <c r="BL37" s="220"/>
      <c r="BM37" s="220"/>
      <c r="BN37" s="220"/>
      <c r="BO37" s="229"/>
      <c r="BP37" s="229"/>
      <c r="BQ37" s="226">
        <v>31</v>
      </c>
      <c r="BR37" s="227"/>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18"/>
    </row>
    <row r="38" spans="1:131" ht="26.25" customHeight="1" x14ac:dyDescent="0.15">
      <c r="A38" s="230">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20"/>
      <c r="BK38" s="220"/>
      <c r="BL38" s="220"/>
      <c r="BM38" s="220"/>
      <c r="BN38" s="220"/>
      <c r="BO38" s="229"/>
      <c r="BP38" s="229"/>
      <c r="BQ38" s="226">
        <v>32</v>
      </c>
      <c r="BR38" s="227"/>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18"/>
    </row>
    <row r="39" spans="1:131" ht="26.25" customHeight="1" x14ac:dyDescent="0.15">
      <c r="A39" s="230">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20"/>
      <c r="BK39" s="220"/>
      <c r="BL39" s="220"/>
      <c r="BM39" s="220"/>
      <c r="BN39" s="220"/>
      <c r="BO39" s="229"/>
      <c r="BP39" s="229"/>
      <c r="BQ39" s="226">
        <v>33</v>
      </c>
      <c r="BR39" s="227"/>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18"/>
    </row>
    <row r="40" spans="1:131" ht="26.25" customHeight="1" x14ac:dyDescent="0.15">
      <c r="A40" s="226">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20"/>
      <c r="BK40" s="220"/>
      <c r="BL40" s="220"/>
      <c r="BM40" s="220"/>
      <c r="BN40" s="220"/>
      <c r="BO40" s="229"/>
      <c r="BP40" s="229"/>
      <c r="BQ40" s="226">
        <v>34</v>
      </c>
      <c r="BR40" s="227"/>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18"/>
    </row>
    <row r="41" spans="1:131" ht="26.25" customHeight="1" x14ac:dyDescent="0.15">
      <c r="A41" s="226">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20"/>
      <c r="BK41" s="220"/>
      <c r="BL41" s="220"/>
      <c r="BM41" s="220"/>
      <c r="BN41" s="220"/>
      <c r="BO41" s="229"/>
      <c r="BP41" s="229"/>
      <c r="BQ41" s="226">
        <v>35</v>
      </c>
      <c r="BR41" s="227"/>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18"/>
    </row>
    <row r="42" spans="1:131" ht="26.25" customHeight="1" x14ac:dyDescent="0.15">
      <c r="A42" s="226">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20"/>
      <c r="BK42" s="220"/>
      <c r="BL42" s="220"/>
      <c r="BM42" s="220"/>
      <c r="BN42" s="220"/>
      <c r="BO42" s="229"/>
      <c r="BP42" s="229"/>
      <c r="BQ42" s="226">
        <v>36</v>
      </c>
      <c r="BR42" s="227"/>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18"/>
    </row>
    <row r="43" spans="1:131" ht="26.25" customHeight="1" x14ac:dyDescent="0.15">
      <c r="A43" s="226">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20"/>
      <c r="BK43" s="220"/>
      <c r="BL43" s="220"/>
      <c r="BM43" s="220"/>
      <c r="BN43" s="220"/>
      <c r="BO43" s="229"/>
      <c r="BP43" s="229"/>
      <c r="BQ43" s="226">
        <v>37</v>
      </c>
      <c r="BR43" s="227"/>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18"/>
    </row>
    <row r="44" spans="1:131" ht="26.25" customHeight="1" x14ac:dyDescent="0.15">
      <c r="A44" s="226">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20"/>
      <c r="BK44" s="220"/>
      <c r="BL44" s="220"/>
      <c r="BM44" s="220"/>
      <c r="BN44" s="220"/>
      <c r="BO44" s="229"/>
      <c r="BP44" s="229"/>
      <c r="BQ44" s="226">
        <v>38</v>
      </c>
      <c r="BR44" s="227"/>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18"/>
    </row>
    <row r="45" spans="1:131" ht="26.25" customHeight="1" x14ac:dyDescent="0.15">
      <c r="A45" s="226">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20"/>
      <c r="BK45" s="220"/>
      <c r="BL45" s="220"/>
      <c r="BM45" s="220"/>
      <c r="BN45" s="220"/>
      <c r="BO45" s="229"/>
      <c r="BP45" s="229"/>
      <c r="BQ45" s="226">
        <v>39</v>
      </c>
      <c r="BR45" s="227"/>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18"/>
    </row>
    <row r="46" spans="1:131" ht="26.25" customHeight="1" x14ac:dyDescent="0.15">
      <c r="A46" s="226">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20"/>
      <c r="BK46" s="220"/>
      <c r="BL46" s="220"/>
      <c r="BM46" s="220"/>
      <c r="BN46" s="220"/>
      <c r="BO46" s="229"/>
      <c r="BP46" s="229"/>
      <c r="BQ46" s="226">
        <v>40</v>
      </c>
      <c r="BR46" s="227"/>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18"/>
    </row>
    <row r="47" spans="1:131" ht="26.25" customHeight="1" x14ac:dyDescent="0.15">
      <c r="A47" s="226">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20"/>
      <c r="BK47" s="220"/>
      <c r="BL47" s="220"/>
      <c r="BM47" s="220"/>
      <c r="BN47" s="220"/>
      <c r="BO47" s="229"/>
      <c r="BP47" s="229"/>
      <c r="BQ47" s="226">
        <v>41</v>
      </c>
      <c r="BR47" s="227"/>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18"/>
    </row>
    <row r="48" spans="1:131" ht="26.25" customHeight="1" x14ac:dyDescent="0.15">
      <c r="A48" s="226">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20"/>
      <c r="BK48" s="220"/>
      <c r="BL48" s="220"/>
      <c r="BM48" s="220"/>
      <c r="BN48" s="220"/>
      <c r="BO48" s="229"/>
      <c r="BP48" s="229"/>
      <c r="BQ48" s="226">
        <v>42</v>
      </c>
      <c r="BR48" s="227"/>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18"/>
    </row>
    <row r="49" spans="1:131" ht="26.25" customHeight="1" x14ac:dyDescent="0.15">
      <c r="A49" s="226">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20"/>
      <c r="BK49" s="220"/>
      <c r="BL49" s="220"/>
      <c r="BM49" s="220"/>
      <c r="BN49" s="220"/>
      <c r="BO49" s="229"/>
      <c r="BP49" s="229"/>
      <c r="BQ49" s="226">
        <v>43</v>
      </c>
      <c r="BR49" s="227"/>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18"/>
    </row>
    <row r="50" spans="1:131" ht="26.25" customHeight="1" x14ac:dyDescent="0.15">
      <c r="A50" s="226">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20"/>
      <c r="BK50" s="220"/>
      <c r="BL50" s="220"/>
      <c r="BM50" s="220"/>
      <c r="BN50" s="220"/>
      <c r="BO50" s="229"/>
      <c r="BP50" s="229"/>
      <c r="BQ50" s="226">
        <v>44</v>
      </c>
      <c r="BR50" s="227"/>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18"/>
    </row>
    <row r="51" spans="1:131" ht="26.25" customHeight="1" x14ac:dyDescent="0.15">
      <c r="A51" s="226">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20"/>
      <c r="BK51" s="220"/>
      <c r="BL51" s="220"/>
      <c r="BM51" s="220"/>
      <c r="BN51" s="220"/>
      <c r="BO51" s="229"/>
      <c r="BP51" s="229"/>
      <c r="BQ51" s="226">
        <v>45</v>
      </c>
      <c r="BR51" s="227"/>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18"/>
    </row>
    <row r="52" spans="1:131" ht="26.25" customHeight="1" x14ac:dyDescent="0.15">
      <c r="A52" s="226">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20"/>
      <c r="BK52" s="220"/>
      <c r="BL52" s="220"/>
      <c r="BM52" s="220"/>
      <c r="BN52" s="220"/>
      <c r="BO52" s="229"/>
      <c r="BP52" s="229"/>
      <c r="BQ52" s="226">
        <v>46</v>
      </c>
      <c r="BR52" s="227"/>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18"/>
    </row>
    <row r="53" spans="1:131" ht="26.25" customHeight="1" x14ac:dyDescent="0.15">
      <c r="A53" s="226">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20"/>
      <c r="BK53" s="220"/>
      <c r="BL53" s="220"/>
      <c r="BM53" s="220"/>
      <c r="BN53" s="220"/>
      <c r="BO53" s="229"/>
      <c r="BP53" s="229"/>
      <c r="BQ53" s="226">
        <v>47</v>
      </c>
      <c r="BR53" s="227"/>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18"/>
    </row>
    <row r="54" spans="1:131" ht="26.25" customHeight="1" x14ac:dyDescent="0.15">
      <c r="A54" s="226">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20"/>
      <c r="BK54" s="220"/>
      <c r="BL54" s="220"/>
      <c r="BM54" s="220"/>
      <c r="BN54" s="220"/>
      <c r="BO54" s="229"/>
      <c r="BP54" s="229"/>
      <c r="BQ54" s="226">
        <v>48</v>
      </c>
      <c r="BR54" s="227"/>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18"/>
    </row>
    <row r="55" spans="1:131" ht="26.25" customHeight="1" x14ac:dyDescent="0.15">
      <c r="A55" s="226">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20"/>
      <c r="BK55" s="220"/>
      <c r="BL55" s="220"/>
      <c r="BM55" s="220"/>
      <c r="BN55" s="220"/>
      <c r="BO55" s="229"/>
      <c r="BP55" s="229"/>
      <c r="BQ55" s="226">
        <v>49</v>
      </c>
      <c r="BR55" s="227"/>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18"/>
    </row>
    <row r="56" spans="1:131" ht="26.25" customHeight="1" x14ac:dyDescent="0.15">
      <c r="A56" s="226">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20"/>
      <c r="BK56" s="220"/>
      <c r="BL56" s="220"/>
      <c r="BM56" s="220"/>
      <c r="BN56" s="220"/>
      <c r="BO56" s="229"/>
      <c r="BP56" s="229"/>
      <c r="BQ56" s="226">
        <v>50</v>
      </c>
      <c r="BR56" s="227"/>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18"/>
    </row>
    <row r="57" spans="1:131" ht="26.25" customHeight="1" x14ac:dyDescent="0.15">
      <c r="A57" s="226">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20"/>
      <c r="BK57" s="220"/>
      <c r="BL57" s="220"/>
      <c r="BM57" s="220"/>
      <c r="BN57" s="220"/>
      <c r="BO57" s="229"/>
      <c r="BP57" s="229"/>
      <c r="BQ57" s="226">
        <v>51</v>
      </c>
      <c r="BR57" s="227"/>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18"/>
    </row>
    <row r="58" spans="1:131" ht="26.25" customHeight="1" x14ac:dyDescent="0.15">
      <c r="A58" s="226">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20"/>
      <c r="BK58" s="220"/>
      <c r="BL58" s="220"/>
      <c r="BM58" s="220"/>
      <c r="BN58" s="220"/>
      <c r="BO58" s="229"/>
      <c r="BP58" s="229"/>
      <c r="BQ58" s="226">
        <v>52</v>
      </c>
      <c r="BR58" s="227"/>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18"/>
    </row>
    <row r="59" spans="1:131" ht="26.25" customHeight="1" x14ac:dyDescent="0.15">
      <c r="A59" s="226">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20"/>
      <c r="BK59" s="220"/>
      <c r="BL59" s="220"/>
      <c r="BM59" s="220"/>
      <c r="BN59" s="220"/>
      <c r="BO59" s="229"/>
      <c r="BP59" s="229"/>
      <c r="BQ59" s="226">
        <v>53</v>
      </c>
      <c r="BR59" s="227"/>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18"/>
    </row>
    <row r="60" spans="1:131" ht="26.25" customHeight="1" x14ac:dyDescent="0.15">
      <c r="A60" s="226">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20"/>
      <c r="BK60" s="220"/>
      <c r="BL60" s="220"/>
      <c r="BM60" s="220"/>
      <c r="BN60" s="220"/>
      <c r="BO60" s="229"/>
      <c r="BP60" s="229"/>
      <c r="BQ60" s="226">
        <v>54</v>
      </c>
      <c r="BR60" s="227"/>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18"/>
    </row>
    <row r="61" spans="1:131" ht="26.25" customHeight="1" thickBot="1" x14ac:dyDescent="0.2">
      <c r="A61" s="226">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20"/>
      <c r="BK61" s="220"/>
      <c r="BL61" s="220"/>
      <c r="BM61" s="220"/>
      <c r="BN61" s="220"/>
      <c r="BO61" s="229"/>
      <c r="BP61" s="229"/>
      <c r="BQ61" s="226">
        <v>55</v>
      </c>
      <c r="BR61" s="227"/>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18"/>
    </row>
    <row r="62" spans="1:131" ht="26.25" customHeight="1" x14ac:dyDescent="0.15">
      <c r="A62" s="226">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395</v>
      </c>
      <c r="BK62" s="1028"/>
      <c r="BL62" s="1028"/>
      <c r="BM62" s="1028"/>
      <c r="BN62" s="1029"/>
      <c r="BO62" s="229"/>
      <c r="BP62" s="229"/>
      <c r="BQ62" s="226">
        <v>56</v>
      </c>
      <c r="BR62" s="227"/>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18"/>
    </row>
    <row r="63" spans="1:131" ht="26.25" customHeight="1" thickBot="1" x14ac:dyDescent="0.2">
      <c r="A63" s="228" t="s">
        <v>377</v>
      </c>
      <c r="B63" s="937" t="s">
        <v>396</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627</v>
      </c>
      <c r="AG63" s="959"/>
      <c r="AH63" s="959"/>
      <c r="AI63" s="959"/>
      <c r="AJ63" s="1022"/>
      <c r="AK63" s="1023"/>
      <c r="AL63" s="963"/>
      <c r="AM63" s="963"/>
      <c r="AN63" s="963"/>
      <c r="AO63" s="963"/>
      <c r="AP63" s="959">
        <f>AP31+AP32</f>
        <v>5967</v>
      </c>
      <c r="AQ63" s="959"/>
      <c r="AR63" s="959"/>
      <c r="AS63" s="959"/>
      <c r="AT63" s="959"/>
      <c r="AU63" s="959">
        <f>AU31+AU32</f>
        <v>4460</v>
      </c>
      <c r="AV63" s="959"/>
      <c r="AW63" s="959"/>
      <c r="AX63" s="959"/>
      <c r="AY63" s="959"/>
      <c r="AZ63" s="1017"/>
      <c r="BA63" s="1017"/>
      <c r="BB63" s="1017"/>
      <c r="BC63" s="1017"/>
      <c r="BD63" s="1017"/>
      <c r="BE63" s="960"/>
      <c r="BF63" s="960"/>
      <c r="BG63" s="960"/>
      <c r="BH63" s="960"/>
      <c r="BI63" s="961"/>
      <c r="BJ63" s="1018" t="s">
        <v>122</v>
      </c>
      <c r="BK63" s="953"/>
      <c r="BL63" s="953"/>
      <c r="BM63" s="953"/>
      <c r="BN63" s="1019"/>
      <c r="BO63" s="229"/>
      <c r="BP63" s="229"/>
      <c r="BQ63" s="226">
        <v>57</v>
      </c>
      <c r="BR63" s="227"/>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18"/>
    </row>
    <row r="65" spans="1:131" ht="26.25" customHeight="1" thickBot="1" x14ac:dyDescent="0.2">
      <c r="A65" s="220" t="s">
        <v>397</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18"/>
    </row>
    <row r="66" spans="1:131" ht="26.25" customHeight="1" x14ac:dyDescent="0.15">
      <c r="A66" s="995" t="s">
        <v>398</v>
      </c>
      <c r="B66" s="996"/>
      <c r="C66" s="996"/>
      <c r="D66" s="996"/>
      <c r="E66" s="996"/>
      <c r="F66" s="996"/>
      <c r="G66" s="996"/>
      <c r="H66" s="996"/>
      <c r="I66" s="996"/>
      <c r="J66" s="996"/>
      <c r="K66" s="996"/>
      <c r="L66" s="996"/>
      <c r="M66" s="996"/>
      <c r="N66" s="996"/>
      <c r="O66" s="996"/>
      <c r="P66" s="997"/>
      <c r="Q66" s="1001" t="s">
        <v>381</v>
      </c>
      <c r="R66" s="1002"/>
      <c r="S66" s="1002"/>
      <c r="T66" s="1002"/>
      <c r="U66" s="1003"/>
      <c r="V66" s="1001" t="s">
        <v>382</v>
      </c>
      <c r="W66" s="1002"/>
      <c r="X66" s="1002"/>
      <c r="Y66" s="1002"/>
      <c r="Z66" s="1003"/>
      <c r="AA66" s="1001" t="s">
        <v>383</v>
      </c>
      <c r="AB66" s="1002"/>
      <c r="AC66" s="1002"/>
      <c r="AD66" s="1002"/>
      <c r="AE66" s="1003"/>
      <c r="AF66" s="1007" t="s">
        <v>384</v>
      </c>
      <c r="AG66" s="1008"/>
      <c r="AH66" s="1008"/>
      <c r="AI66" s="1008"/>
      <c r="AJ66" s="1009"/>
      <c r="AK66" s="1001" t="s">
        <v>385</v>
      </c>
      <c r="AL66" s="996"/>
      <c r="AM66" s="996"/>
      <c r="AN66" s="996"/>
      <c r="AO66" s="997"/>
      <c r="AP66" s="1001" t="s">
        <v>386</v>
      </c>
      <c r="AQ66" s="1002"/>
      <c r="AR66" s="1002"/>
      <c r="AS66" s="1002"/>
      <c r="AT66" s="1003"/>
      <c r="AU66" s="1001" t="s">
        <v>399</v>
      </c>
      <c r="AV66" s="1002"/>
      <c r="AW66" s="1002"/>
      <c r="AX66" s="1002"/>
      <c r="AY66" s="1003"/>
      <c r="AZ66" s="1001" t="s">
        <v>364</v>
      </c>
      <c r="BA66" s="1002"/>
      <c r="BB66" s="1002"/>
      <c r="BC66" s="1002"/>
      <c r="BD66" s="1015"/>
      <c r="BE66" s="229"/>
      <c r="BF66" s="229"/>
      <c r="BG66" s="229"/>
      <c r="BH66" s="229"/>
      <c r="BI66" s="229"/>
      <c r="BJ66" s="229"/>
      <c r="BK66" s="229"/>
      <c r="BL66" s="229"/>
      <c r="BM66" s="229"/>
      <c r="BN66" s="229"/>
      <c r="BO66" s="229"/>
      <c r="BP66" s="229"/>
      <c r="BQ66" s="226">
        <v>60</v>
      </c>
      <c r="BR66" s="231"/>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18"/>
    </row>
    <row r="67" spans="1:131" ht="26.25" customHeight="1" thickBot="1" x14ac:dyDescent="0.2">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29"/>
      <c r="BF67" s="229"/>
      <c r="BG67" s="229"/>
      <c r="BH67" s="229"/>
      <c r="BI67" s="229"/>
      <c r="BJ67" s="229"/>
      <c r="BK67" s="229"/>
      <c r="BL67" s="229"/>
      <c r="BM67" s="229"/>
      <c r="BN67" s="229"/>
      <c r="BO67" s="229"/>
      <c r="BP67" s="229"/>
      <c r="BQ67" s="226">
        <v>61</v>
      </c>
      <c r="BR67" s="231"/>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18"/>
    </row>
    <row r="68" spans="1:131" ht="26.25" customHeight="1" thickTop="1" x14ac:dyDescent="0.15">
      <c r="A68" s="224">
        <v>1</v>
      </c>
      <c r="B68" s="985" t="s">
        <v>553</v>
      </c>
      <c r="C68" s="986"/>
      <c r="D68" s="986"/>
      <c r="E68" s="986"/>
      <c r="F68" s="986"/>
      <c r="G68" s="986"/>
      <c r="H68" s="986"/>
      <c r="I68" s="986"/>
      <c r="J68" s="986"/>
      <c r="K68" s="986"/>
      <c r="L68" s="986"/>
      <c r="M68" s="986"/>
      <c r="N68" s="986"/>
      <c r="O68" s="986"/>
      <c r="P68" s="987"/>
      <c r="Q68" s="988">
        <v>1384</v>
      </c>
      <c r="R68" s="982"/>
      <c r="S68" s="982"/>
      <c r="T68" s="982"/>
      <c r="U68" s="982"/>
      <c r="V68" s="982">
        <v>1296</v>
      </c>
      <c r="W68" s="982"/>
      <c r="X68" s="982"/>
      <c r="Y68" s="982"/>
      <c r="Z68" s="982"/>
      <c r="AA68" s="982">
        <v>87</v>
      </c>
      <c r="AB68" s="982"/>
      <c r="AC68" s="982"/>
      <c r="AD68" s="982"/>
      <c r="AE68" s="982"/>
      <c r="AF68" s="982">
        <v>3401</v>
      </c>
      <c r="AG68" s="982"/>
      <c r="AH68" s="982"/>
      <c r="AI68" s="982"/>
      <c r="AJ68" s="982"/>
      <c r="AK68" s="982" t="s">
        <v>488</v>
      </c>
      <c r="AL68" s="982"/>
      <c r="AM68" s="982"/>
      <c r="AN68" s="982"/>
      <c r="AO68" s="982"/>
      <c r="AP68" s="982">
        <v>571</v>
      </c>
      <c r="AQ68" s="982"/>
      <c r="AR68" s="982"/>
      <c r="AS68" s="982"/>
      <c r="AT68" s="982"/>
      <c r="AU68" s="982" t="s">
        <v>488</v>
      </c>
      <c r="AV68" s="982"/>
      <c r="AW68" s="982"/>
      <c r="AX68" s="982"/>
      <c r="AY68" s="982"/>
      <c r="AZ68" s="983"/>
      <c r="BA68" s="983"/>
      <c r="BB68" s="983"/>
      <c r="BC68" s="983"/>
      <c r="BD68" s="984"/>
      <c r="BE68" s="229"/>
      <c r="BF68" s="229"/>
      <c r="BG68" s="229"/>
      <c r="BH68" s="229"/>
      <c r="BI68" s="229"/>
      <c r="BJ68" s="229"/>
      <c r="BK68" s="229"/>
      <c r="BL68" s="229"/>
      <c r="BM68" s="229"/>
      <c r="BN68" s="229"/>
      <c r="BO68" s="229"/>
      <c r="BP68" s="229"/>
      <c r="BQ68" s="226">
        <v>62</v>
      </c>
      <c r="BR68" s="231"/>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18"/>
    </row>
    <row r="69" spans="1:131" ht="26.25" customHeight="1" x14ac:dyDescent="0.15">
      <c r="A69" s="226">
        <v>2</v>
      </c>
      <c r="B69" s="974" t="s">
        <v>554</v>
      </c>
      <c r="C69" s="975"/>
      <c r="D69" s="975"/>
      <c r="E69" s="975"/>
      <c r="F69" s="975"/>
      <c r="G69" s="975"/>
      <c r="H69" s="975"/>
      <c r="I69" s="975"/>
      <c r="J69" s="975"/>
      <c r="K69" s="975"/>
      <c r="L69" s="975"/>
      <c r="M69" s="975"/>
      <c r="N69" s="975"/>
      <c r="O69" s="975"/>
      <c r="P69" s="976"/>
      <c r="Q69" s="977">
        <v>997</v>
      </c>
      <c r="R69" s="971"/>
      <c r="S69" s="971"/>
      <c r="T69" s="971"/>
      <c r="U69" s="971"/>
      <c r="V69" s="971">
        <v>947</v>
      </c>
      <c r="W69" s="971"/>
      <c r="X69" s="971"/>
      <c r="Y69" s="971"/>
      <c r="Z69" s="971"/>
      <c r="AA69" s="978">
        <f t="shared" ref="AA69:AA81" si="0">Q69-V69</f>
        <v>50</v>
      </c>
      <c r="AB69" s="979"/>
      <c r="AC69" s="979"/>
      <c r="AD69" s="979"/>
      <c r="AE69" s="980"/>
      <c r="AF69" s="971">
        <v>50</v>
      </c>
      <c r="AG69" s="971"/>
      <c r="AH69" s="971"/>
      <c r="AI69" s="971"/>
      <c r="AJ69" s="971"/>
      <c r="AK69" s="971" t="s">
        <v>488</v>
      </c>
      <c r="AL69" s="971"/>
      <c r="AM69" s="971"/>
      <c r="AN69" s="971"/>
      <c r="AO69" s="971"/>
      <c r="AP69" s="971" t="s">
        <v>488</v>
      </c>
      <c r="AQ69" s="971"/>
      <c r="AR69" s="971"/>
      <c r="AS69" s="971"/>
      <c r="AT69" s="971"/>
      <c r="AU69" s="971" t="s">
        <v>488</v>
      </c>
      <c r="AV69" s="971"/>
      <c r="AW69" s="971"/>
      <c r="AX69" s="971"/>
      <c r="AY69" s="971"/>
      <c r="AZ69" s="972"/>
      <c r="BA69" s="972"/>
      <c r="BB69" s="972"/>
      <c r="BC69" s="972"/>
      <c r="BD69" s="973"/>
      <c r="BE69" s="229"/>
      <c r="BF69" s="229"/>
      <c r="BG69" s="229"/>
      <c r="BH69" s="229"/>
      <c r="BI69" s="229"/>
      <c r="BJ69" s="229"/>
      <c r="BK69" s="229"/>
      <c r="BL69" s="229"/>
      <c r="BM69" s="229"/>
      <c r="BN69" s="229"/>
      <c r="BO69" s="229"/>
      <c r="BP69" s="229"/>
      <c r="BQ69" s="226">
        <v>63</v>
      </c>
      <c r="BR69" s="231"/>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18"/>
    </row>
    <row r="70" spans="1:131" ht="26.25" customHeight="1" x14ac:dyDescent="0.15">
      <c r="A70" s="226">
        <v>3</v>
      </c>
      <c r="B70" s="974" t="s">
        <v>555</v>
      </c>
      <c r="C70" s="975"/>
      <c r="D70" s="975"/>
      <c r="E70" s="975"/>
      <c r="F70" s="975"/>
      <c r="G70" s="975"/>
      <c r="H70" s="975"/>
      <c r="I70" s="975"/>
      <c r="J70" s="975"/>
      <c r="K70" s="975"/>
      <c r="L70" s="975"/>
      <c r="M70" s="975"/>
      <c r="N70" s="975"/>
      <c r="O70" s="975"/>
      <c r="P70" s="976"/>
      <c r="Q70" s="977">
        <v>259339</v>
      </c>
      <c r="R70" s="971"/>
      <c r="S70" s="971"/>
      <c r="T70" s="971"/>
      <c r="U70" s="971"/>
      <c r="V70" s="971">
        <v>254515</v>
      </c>
      <c r="W70" s="971"/>
      <c r="X70" s="971"/>
      <c r="Y70" s="971"/>
      <c r="Z70" s="971"/>
      <c r="AA70" s="978">
        <f t="shared" si="0"/>
        <v>4824</v>
      </c>
      <c r="AB70" s="979"/>
      <c r="AC70" s="979"/>
      <c r="AD70" s="979"/>
      <c r="AE70" s="980"/>
      <c r="AF70" s="971">
        <v>4824</v>
      </c>
      <c r="AG70" s="971"/>
      <c r="AH70" s="971"/>
      <c r="AI70" s="971"/>
      <c r="AJ70" s="971"/>
      <c r="AK70" s="971">
        <v>1141</v>
      </c>
      <c r="AL70" s="971"/>
      <c r="AM70" s="971"/>
      <c r="AN70" s="971"/>
      <c r="AO70" s="971"/>
      <c r="AP70" s="971" t="s">
        <v>488</v>
      </c>
      <c r="AQ70" s="971"/>
      <c r="AR70" s="971"/>
      <c r="AS70" s="971"/>
      <c r="AT70" s="971"/>
      <c r="AU70" s="971" t="s">
        <v>488</v>
      </c>
      <c r="AV70" s="971"/>
      <c r="AW70" s="971"/>
      <c r="AX70" s="971"/>
      <c r="AY70" s="971"/>
      <c r="AZ70" s="972"/>
      <c r="BA70" s="972"/>
      <c r="BB70" s="972"/>
      <c r="BC70" s="972"/>
      <c r="BD70" s="973"/>
      <c r="BE70" s="229"/>
      <c r="BF70" s="229"/>
      <c r="BG70" s="229"/>
      <c r="BH70" s="229"/>
      <c r="BI70" s="229"/>
      <c r="BJ70" s="229"/>
      <c r="BK70" s="229"/>
      <c r="BL70" s="229"/>
      <c r="BM70" s="229"/>
      <c r="BN70" s="229"/>
      <c r="BO70" s="229"/>
      <c r="BP70" s="229"/>
      <c r="BQ70" s="226">
        <v>64</v>
      </c>
      <c r="BR70" s="231"/>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18"/>
    </row>
    <row r="71" spans="1:131" ht="26.25" customHeight="1" x14ac:dyDescent="0.15">
      <c r="A71" s="226">
        <v>4</v>
      </c>
      <c r="B71" s="974" t="s">
        <v>556</v>
      </c>
      <c r="C71" s="975"/>
      <c r="D71" s="975"/>
      <c r="E71" s="975"/>
      <c r="F71" s="975"/>
      <c r="G71" s="975"/>
      <c r="H71" s="975"/>
      <c r="I71" s="975"/>
      <c r="J71" s="975"/>
      <c r="K71" s="975"/>
      <c r="L71" s="975"/>
      <c r="M71" s="975"/>
      <c r="N71" s="975"/>
      <c r="O71" s="975"/>
      <c r="P71" s="976"/>
      <c r="Q71" s="977">
        <v>1758</v>
      </c>
      <c r="R71" s="971"/>
      <c r="S71" s="971"/>
      <c r="T71" s="971"/>
      <c r="U71" s="971"/>
      <c r="V71" s="971">
        <v>1640</v>
      </c>
      <c r="W71" s="971"/>
      <c r="X71" s="971"/>
      <c r="Y71" s="971"/>
      <c r="Z71" s="971"/>
      <c r="AA71" s="978">
        <f t="shared" si="0"/>
        <v>118</v>
      </c>
      <c r="AB71" s="979"/>
      <c r="AC71" s="979"/>
      <c r="AD71" s="979"/>
      <c r="AE71" s="980"/>
      <c r="AF71" s="971">
        <v>95</v>
      </c>
      <c r="AG71" s="971"/>
      <c r="AH71" s="971"/>
      <c r="AI71" s="971"/>
      <c r="AJ71" s="971"/>
      <c r="AK71" s="971" t="s">
        <v>488</v>
      </c>
      <c r="AL71" s="971"/>
      <c r="AM71" s="971"/>
      <c r="AN71" s="971"/>
      <c r="AO71" s="971"/>
      <c r="AP71" s="971">
        <v>191</v>
      </c>
      <c r="AQ71" s="971"/>
      <c r="AR71" s="971"/>
      <c r="AS71" s="971"/>
      <c r="AT71" s="971"/>
      <c r="AU71" s="971">
        <v>57</v>
      </c>
      <c r="AV71" s="971"/>
      <c r="AW71" s="971"/>
      <c r="AX71" s="971"/>
      <c r="AY71" s="971"/>
      <c r="AZ71" s="972"/>
      <c r="BA71" s="972"/>
      <c r="BB71" s="972"/>
      <c r="BC71" s="972"/>
      <c r="BD71" s="973"/>
      <c r="BE71" s="229"/>
      <c r="BF71" s="229"/>
      <c r="BG71" s="229"/>
      <c r="BH71" s="229"/>
      <c r="BI71" s="229"/>
      <c r="BJ71" s="229"/>
      <c r="BK71" s="229"/>
      <c r="BL71" s="229"/>
      <c r="BM71" s="229"/>
      <c r="BN71" s="229"/>
      <c r="BO71" s="229"/>
      <c r="BP71" s="229"/>
      <c r="BQ71" s="226">
        <v>65</v>
      </c>
      <c r="BR71" s="231"/>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18"/>
    </row>
    <row r="72" spans="1:131" ht="26.25" customHeight="1" x14ac:dyDescent="0.15">
      <c r="A72" s="226">
        <v>5</v>
      </c>
      <c r="B72" s="974" t="s">
        <v>557</v>
      </c>
      <c r="C72" s="975"/>
      <c r="D72" s="975"/>
      <c r="E72" s="975"/>
      <c r="F72" s="975"/>
      <c r="G72" s="975"/>
      <c r="H72" s="975"/>
      <c r="I72" s="975"/>
      <c r="J72" s="975"/>
      <c r="K72" s="975"/>
      <c r="L72" s="975"/>
      <c r="M72" s="975"/>
      <c r="N72" s="975"/>
      <c r="O72" s="975"/>
      <c r="P72" s="976"/>
      <c r="Q72" s="977">
        <v>297</v>
      </c>
      <c r="R72" s="971"/>
      <c r="S72" s="971"/>
      <c r="T72" s="971"/>
      <c r="U72" s="971"/>
      <c r="V72" s="971">
        <v>227</v>
      </c>
      <c r="W72" s="971"/>
      <c r="X72" s="971"/>
      <c r="Y72" s="971"/>
      <c r="Z72" s="971"/>
      <c r="AA72" s="978">
        <f t="shared" si="0"/>
        <v>70</v>
      </c>
      <c r="AB72" s="979"/>
      <c r="AC72" s="979"/>
      <c r="AD72" s="979"/>
      <c r="AE72" s="980"/>
      <c r="AF72" s="971">
        <v>70</v>
      </c>
      <c r="AG72" s="971"/>
      <c r="AH72" s="971"/>
      <c r="AI72" s="971"/>
      <c r="AJ72" s="971"/>
      <c r="AK72" s="971" t="s">
        <v>488</v>
      </c>
      <c r="AL72" s="971"/>
      <c r="AM72" s="971"/>
      <c r="AN72" s="971"/>
      <c r="AO72" s="971"/>
      <c r="AP72" s="971">
        <v>21</v>
      </c>
      <c r="AQ72" s="971"/>
      <c r="AR72" s="971"/>
      <c r="AS72" s="971"/>
      <c r="AT72" s="971"/>
      <c r="AU72" s="971">
        <v>11</v>
      </c>
      <c r="AV72" s="971"/>
      <c r="AW72" s="971"/>
      <c r="AX72" s="971"/>
      <c r="AY72" s="971"/>
      <c r="AZ72" s="972"/>
      <c r="BA72" s="972"/>
      <c r="BB72" s="972"/>
      <c r="BC72" s="972"/>
      <c r="BD72" s="973"/>
      <c r="BE72" s="229"/>
      <c r="BF72" s="229"/>
      <c r="BG72" s="229"/>
      <c r="BH72" s="229"/>
      <c r="BI72" s="229"/>
      <c r="BJ72" s="229"/>
      <c r="BK72" s="229"/>
      <c r="BL72" s="229"/>
      <c r="BM72" s="229"/>
      <c r="BN72" s="229"/>
      <c r="BO72" s="229"/>
      <c r="BP72" s="229"/>
      <c r="BQ72" s="226">
        <v>66</v>
      </c>
      <c r="BR72" s="231"/>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18"/>
    </row>
    <row r="73" spans="1:131" ht="26.25" customHeight="1" x14ac:dyDescent="0.15">
      <c r="A73" s="226">
        <v>6</v>
      </c>
      <c r="B73" s="974" t="s">
        <v>558</v>
      </c>
      <c r="C73" s="975"/>
      <c r="D73" s="975"/>
      <c r="E73" s="975"/>
      <c r="F73" s="975"/>
      <c r="G73" s="975"/>
      <c r="H73" s="975"/>
      <c r="I73" s="975"/>
      <c r="J73" s="975"/>
      <c r="K73" s="975"/>
      <c r="L73" s="975"/>
      <c r="M73" s="975"/>
      <c r="N73" s="975"/>
      <c r="O73" s="975"/>
      <c r="P73" s="976"/>
      <c r="Q73" s="977">
        <v>8445</v>
      </c>
      <c r="R73" s="971"/>
      <c r="S73" s="971"/>
      <c r="T73" s="971"/>
      <c r="U73" s="971"/>
      <c r="V73" s="971">
        <v>6617</v>
      </c>
      <c r="W73" s="971"/>
      <c r="X73" s="971"/>
      <c r="Y73" s="971"/>
      <c r="Z73" s="971"/>
      <c r="AA73" s="978">
        <f t="shared" si="0"/>
        <v>1828</v>
      </c>
      <c r="AB73" s="979"/>
      <c r="AC73" s="979"/>
      <c r="AD73" s="979"/>
      <c r="AE73" s="980"/>
      <c r="AF73" s="971" t="s">
        <v>488</v>
      </c>
      <c r="AG73" s="971"/>
      <c r="AH73" s="971"/>
      <c r="AI73" s="971"/>
      <c r="AJ73" s="971"/>
      <c r="AK73" s="971">
        <v>14</v>
      </c>
      <c r="AL73" s="971"/>
      <c r="AM73" s="971"/>
      <c r="AN73" s="971"/>
      <c r="AO73" s="971"/>
      <c r="AP73" s="971" t="s">
        <v>488</v>
      </c>
      <c r="AQ73" s="971"/>
      <c r="AR73" s="971"/>
      <c r="AS73" s="971"/>
      <c r="AT73" s="971"/>
      <c r="AU73" s="971" t="s">
        <v>488</v>
      </c>
      <c r="AV73" s="971"/>
      <c r="AW73" s="971"/>
      <c r="AX73" s="971"/>
      <c r="AY73" s="971"/>
      <c r="AZ73" s="972"/>
      <c r="BA73" s="972"/>
      <c r="BB73" s="972"/>
      <c r="BC73" s="972"/>
      <c r="BD73" s="973"/>
      <c r="BE73" s="229"/>
      <c r="BF73" s="229"/>
      <c r="BG73" s="229"/>
      <c r="BH73" s="229"/>
      <c r="BI73" s="229"/>
      <c r="BJ73" s="229"/>
      <c r="BK73" s="229"/>
      <c r="BL73" s="229"/>
      <c r="BM73" s="229"/>
      <c r="BN73" s="229"/>
      <c r="BO73" s="229"/>
      <c r="BP73" s="229"/>
      <c r="BQ73" s="226">
        <v>67</v>
      </c>
      <c r="BR73" s="231"/>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18"/>
    </row>
    <row r="74" spans="1:131" ht="26.25" customHeight="1" x14ac:dyDescent="0.15">
      <c r="A74" s="226">
        <v>7</v>
      </c>
      <c r="B74" s="974" t="s">
        <v>559</v>
      </c>
      <c r="C74" s="975"/>
      <c r="D74" s="975"/>
      <c r="E74" s="975"/>
      <c r="F74" s="975"/>
      <c r="G74" s="975"/>
      <c r="H74" s="975"/>
      <c r="I74" s="975"/>
      <c r="J74" s="975"/>
      <c r="K74" s="975"/>
      <c r="L74" s="975"/>
      <c r="M74" s="975"/>
      <c r="N74" s="975"/>
      <c r="O74" s="975"/>
      <c r="P74" s="976"/>
      <c r="Q74" s="977">
        <v>1514</v>
      </c>
      <c r="R74" s="971"/>
      <c r="S74" s="971"/>
      <c r="T74" s="971"/>
      <c r="U74" s="971"/>
      <c r="V74" s="971">
        <v>1513</v>
      </c>
      <c r="W74" s="971"/>
      <c r="X74" s="971"/>
      <c r="Y74" s="971"/>
      <c r="Z74" s="971"/>
      <c r="AA74" s="978">
        <f t="shared" si="0"/>
        <v>1</v>
      </c>
      <c r="AB74" s="979"/>
      <c r="AC74" s="979"/>
      <c r="AD74" s="979"/>
      <c r="AE74" s="980"/>
      <c r="AF74" s="971" t="s">
        <v>488</v>
      </c>
      <c r="AG74" s="971"/>
      <c r="AH74" s="971"/>
      <c r="AI74" s="971"/>
      <c r="AJ74" s="971"/>
      <c r="AK74" s="971" t="s">
        <v>488</v>
      </c>
      <c r="AL74" s="971"/>
      <c r="AM74" s="971"/>
      <c r="AN74" s="971"/>
      <c r="AO74" s="971"/>
      <c r="AP74" s="971" t="s">
        <v>488</v>
      </c>
      <c r="AQ74" s="971"/>
      <c r="AR74" s="971"/>
      <c r="AS74" s="971"/>
      <c r="AT74" s="971"/>
      <c r="AU74" s="971" t="s">
        <v>488</v>
      </c>
      <c r="AV74" s="971"/>
      <c r="AW74" s="971"/>
      <c r="AX74" s="971"/>
      <c r="AY74" s="971"/>
      <c r="AZ74" s="972"/>
      <c r="BA74" s="972"/>
      <c r="BB74" s="972"/>
      <c r="BC74" s="972"/>
      <c r="BD74" s="973"/>
      <c r="BE74" s="229"/>
      <c r="BF74" s="229"/>
      <c r="BG74" s="229"/>
      <c r="BH74" s="229"/>
      <c r="BI74" s="229"/>
      <c r="BJ74" s="229"/>
      <c r="BK74" s="229"/>
      <c r="BL74" s="229"/>
      <c r="BM74" s="229"/>
      <c r="BN74" s="229"/>
      <c r="BO74" s="229"/>
      <c r="BP74" s="229"/>
      <c r="BQ74" s="226">
        <v>68</v>
      </c>
      <c r="BR74" s="231"/>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18"/>
    </row>
    <row r="75" spans="1:131" ht="26.25" customHeight="1" x14ac:dyDescent="0.15">
      <c r="A75" s="226">
        <v>8</v>
      </c>
      <c r="B75" s="974" t="s">
        <v>560</v>
      </c>
      <c r="C75" s="975"/>
      <c r="D75" s="975"/>
      <c r="E75" s="975"/>
      <c r="F75" s="975"/>
      <c r="G75" s="975"/>
      <c r="H75" s="975"/>
      <c r="I75" s="975"/>
      <c r="J75" s="975"/>
      <c r="K75" s="975"/>
      <c r="L75" s="975"/>
      <c r="M75" s="975"/>
      <c r="N75" s="975"/>
      <c r="O75" s="975"/>
      <c r="P75" s="976"/>
      <c r="Q75" s="981">
        <v>2</v>
      </c>
      <c r="R75" s="979"/>
      <c r="S75" s="979"/>
      <c r="T75" s="979"/>
      <c r="U75" s="980"/>
      <c r="V75" s="978">
        <v>0</v>
      </c>
      <c r="W75" s="979"/>
      <c r="X75" s="979"/>
      <c r="Y75" s="979"/>
      <c r="Z75" s="980"/>
      <c r="AA75" s="978">
        <f t="shared" si="0"/>
        <v>2</v>
      </c>
      <c r="AB75" s="979"/>
      <c r="AC75" s="979"/>
      <c r="AD75" s="979"/>
      <c r="AE75" s="980"/>
      <c r="AF75" s="978" t="s">
        <v>488</v>
      </c>
      <c r="AG75" s="979"/>
      <c r="AH75" s="979"/>
      <c r="AI75" s="979"/>
      <c r="AJ75" s="980"/>
      <c r="AK75" s="978" t="s">
        <v>488</v>
      </c>
      <c r="AL75" s="979"/>
      <c r="AM75" s="979"/>
      <c r="AN75" s="979"/>
      <c r="AO75" s="980"/>
      <c r="AP75" s="978" t="s">
        <v>488</v>
      </c>
      <c r="AQ75" s="979"/>
      <c r="AR75" s="979"/>
      <c r="AS75" s="979"/>
      <c r="AT75" s="980"/>
      <c r="AU75" s="978" t="s">
        <v>488</v>
      </c>
      <c r="AV75" s="979"/>
      <c r="AW75" s="979"/>
      <c r="AX75" s="979"/>
      <c r="AY75" s="980"/>
      <c r="AZ75" s="972"/>
      <c r="BA75" s="972"/>
      <c r="BB75" s="972"/>
      <c r="BC75" s="972"/>
      <c r="BD75" s="973"/>
      <c r="BE75" s="229"/>
      <c r="BF75" s="229"/>
      <c r="BG75" s="229"/>
      <c r="BH75" s="229"/>
      <c r="BI75" s="229"/>
      <c r="BJ75" s="229"/>
      <c r="BK75" s="229"/>
      <c r="BL75" s="229"/>
      <c r="BM75" s="229"/>
      <c r="BN75" s="229"/>
      <c r="BO75" s="229"/>
      <c r="BP75" s="229"/>
      <c r="BQ75" s="226">
        <v>69</v>
      </c>
      <c r="BR75" s="231"/>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18"/>
    </row>
    <row r="76" spans="1:131" ht="26.25" customHeight="1" x14ac:dyDescent="0.15">
      <c r="A76" s="226">
        <v>9</v>
      </c>
      <c r="B76" s="974" t="s">
        <v>561</v>
      </c>
      <c r="C76" s="975"/>
      <c r="D76" s="975"/>
      <c r="E76" s="975"/>
      <c r="F76" s="975"/>
      <c r="G76" s="975"/>
      <c r="H76" s="975"/>
      <c r="I76" s="975"/>
      <c r="J76" s="975"/>
      <c r="K76" s="975"/>
      <c r="L76" s="975"/>
      <c r="M76" s="975"/>
      <c r="N76" s="975"/>
      <c r="O76" s="975"/>
      <c r="P76" s="976"/>
      <c r="Q76" s="981">
        <v>53</v>
      </c>
      <c r="R76" s="979"/>
      <c r="S76" s="979"/>
      <c r="T76" s="979"/>
      <c r="U76" s="980"/>
      <c r="V76" s="978">
        <v>29</v>
      </c>
      <c r="W76" s="979"/>
      <c r="X76" s="979"/>
      <c r="Y76" s="979"/>
      <c r="Z76" s="980"/>
      <c r="AA76" s="978">
        <f t="shared" si="0"/>
        <v>24</v>
      </c>
      <c r="AB76" s="979"/>
      <c r="AC76" s="979"/>
      <c r="AD76" s="979"/>
      <c r="AE76" s="980"/>
      <c r="AF76" s="978" t="s">
        <v>488</v>
      </c>
      <c r="AG76" s="979"/>
      <c r="AH76" s="979"/>
      <c r="AI76" s="979"/>
      <c r="AJ76" s="980"/>
      <c r="AK76" s="978" t="s">
        <v>488</v>
      </c>
      <c r="AL76" s="979"/>
      <c r="AM76" s="979"/>
      <c r="AN76" s="979"/>
      <c r="AO76" s="980"/>
      <c r="AP76" s="978" t="s">
        <v>488</v>
      </c>
      <c r="AQ76" s="979"/>
      <c r="AR76" s="979"/>
      <c r="AS76" s="979"/>
      <c r="AT76" s="980"/>
      <c r="AU76" s="978" t="s">
        <v>488</v>
      </c>
      <c r="AV76" s="979"/>
      <c r="AW76" s="979"/>
      <c r="AX76" s="979"/>
      <c r="AY76" s="980"/>
      <c r="AZ76" s="972"/>
      <c r="BA76" s="972"/>
      <c r="BB76" s="972"/>
      <c r="BC76" s="972"/>
      <c r="BD76" s="973"/>
      <c r="BE76" s="229"/>
      <c r="BF76" s="229"/>
      <c r="BG76" s="229"/>
      <c r="BH76" s="229"/>
      <c r="BI76" s="229"/>
      <c r="BJ76" s="229"/>
      <c r="BK76" s="229"/>
      <c r="BL76" s="229"/>
      <c r="BM76" s="229"/>
      <c r="BN76" s="229"/>
      <c r="BO76" s="229"/>
      <c r="BP76" s="229"/>
      <c r="BQ76" s="226">
        <v>70</v>
      </c>
      <c r="BR76" s="231"/>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18"/>
    </row>
    <row r="77" spans="1:131" ht="26.25" customHeight="1" x14ac:dyDescent="0.15">
      <c r="A77" s="226">
        <v>10</v>
      </c>
      <c r="B77" s="974" t="s">
        <v>562</v>
      </c>
      <c r="C77" s="975"/>
      <c r="D77" s="975"/>
      <c r="E77" s="975"/>
      <c r="F77" s="975"/>
      <c r="G77" s="975"/>
      <c r="H77" s="975"/>
      <c r="I77" s="975"/>
      <c r="J77" s="975"/>
      <c r="K77" s="975"/>
      <c r="L77" s="975"/>
      <c r="M77" s="975"/>
      <c r="N77" s="975"/>
      <c r="O77" s="975"/>
      <c r="P77" s="976"/>
      <c r="Q77" s="981">
        <v>43</v>
      </c>
      <c r="R77" s="979"/>
      <c r="S77" s="979"/>
      <c r="T77" s="979"/>
      <c r="U77" s="980"/>
      <c r="V77" s="978">
        <v>42</v>
      </c>
      <c r="W77" s="979"/>
      <c r="X77" s="979"/>
      <c r="Y77" s="979"/>
      <c r="Z77" s="980"/>
      <c r="AA77" s="978">
        <f t="shared" si="0"/>
        <v>1</v>
      </c>
      <c r="AB77" s="979"/>
      <c r="AC77" s="979"/>
      <c r="AD77" s="979"/>
      <c r="AE77" s="980"/>
      <c r="AF77" s="978" t="s">
        <v>488</v>
      </c>
      <c r="AG77" s="979"/>
      <c r="AH77" s="979"/>
      <c r="AI77" s="979"/>
      <c r="AJ77" s="980"/>
      <c r="AK77" s="978" t="s">
        <v>488</v>
      </c>
      <c r="AL77" s="979"/>
      <c r="AM77" s="979"/>
      <c r="AN77" s="979"/>
      <c r="AO77" s="980"/>
      <c r="AP77" s="978" t="s">
        <v>488</v>
      </c>
      <c r="AQ77" s="979"/>
      <c r="AR77" s="979"/>
      <c r="AS77" s="979"/>
      <c r="AT77" s="980"/>
      <c r="AU77" s="978" t="s">
        <v>488</v>
      </c>
      <c r="AV77" s="979"/>
      <c r="AW77" s="979"/>
      <c r="AX77" s="979"/>
      <c r="AY77" s="980"/>
      <c r="AZ77" s="972"/>
      <c r="BA77" s="972"/>
      <c r="BB77" s="972"/>
      <c r="BC77" s="972"/>
      <c r="BD77" s="973"/>
      <c r="BE77" s="229"/>
      <c r="BF77" s="229"/>
      <c r="BG77" s="229"/>
      <c r="BH77" s="229"/>
      <c r="BI77" s="229"/>
      <c r="BJ77" s="229"/>
      <c r="BK77" s="229"/>
      <c r="BL77" s="229"/>
      <c r="BM77" s="229"/>
      <c r="BN77" s="229"/>
      <c r="BO77" s="229"/>
      <c r="BP77" s="229"/>
      <c r="BQ77" s="226">
        <v>71</v>
      </c>
      <c r="BR77" s="231"/>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18"/>
    </row>
    <row r="78" spans="1:131" ht="26.25" customHeight="1" x14ac:dyDescent="0.15">
      <c r="A78" s="226">
        <v>11</v>
      </c>
      <c r="B78" s="974" t="s">
        <v>563</v>
      </c>
      <c r="C78" s="975"/>
      <c r="D78" s="975"/>
      <c r="E78" s="975"/>
      <c r="F78" s="975"/>
      <c r="G78" s="975"/>
      <c r="H78" s="975"/>
      <c r="I78" s="975"/>
      <c r="J78" s="975"/>
      <c r="K78" s="975"/>
      <c r="L78" s="975"/>
      <c r="M78" s="975"/>
      <c r="N78" s="975"/>
      <c r="O78" s="975"/>
      <c r="P78" s="976"/>
      <c r="Q78" s="977">
        <v>1702</v>
      </c>
      <c r="R78" s="971"/>
      <c r="S78" s="971"/>
      <c r="T78" s="971"/>
      <c r="U78" s="971"/>
      <c r="V78" s="971">
        <v>1596</v>
      </c>
      <c r="W78" s="971"/>
      <c r="X78" s="971"/>
      <c r="Y78" s="971"/>
      <c r="Z78" s="971"/>
      <c r="AA78" s="978">
        <f t="shared" si="0"/>
        <v>106</v>
      </c>
      <c r="AB78" s="979"/>
      <c r="AC78" s="979"/>
      <c r="AD78" s="979"/>
      <c r="AE78" s="980"/>
      <c r="AF78" s="971">
        <v>106</v>
      </c>
      <c r="AG78" s="971"/>
      <c r="AH78" s="971"/>
      <c r="AI78" s="971"/>
      <c r="AJ78" s="971"/>
      <c r="AK78" s="971" t="s">
        <v>488</v>
      </c>
      <c r="AL78" s="971"/>
      <c r="AM78" s="971"/>
      <c r="AN78" s="971"/>
      <c r="AO78" s="971"/>
      <c r="AP78" s="971">
        <v>1046</v>
      </c>
      <c r="AQ78" s="971"/>
      <c r="AR78" s="971"/>
      <c r="AS78" s="971"/>
      <c r="AT78" s="971"/>
      <c r="AU78" s="971">
        <v>821</v>
      </c>
      <c r="AV78" s="971"/>
      <c r="AW78" s="971"/>
      <c r="AX78" s="971"/>
      <c r="AY78" s="971"/>
      <c r="AZ78" s="972"/>
      <c r="BA78" s="972"/>
      <c r="BB78" s="972"/>
      <c r="BC78" s="972"/>
      <c r="BD78" s="973"/>
      <c r="BE78" s="229"/>
      <c r="BF78" s="229"/>
      <c r="BG78" s="229"/>
      <c r="BH78" s="229"/>
      <c r="BI78" s="229"/>
      <c r="BJ78" s="218"/>
      <c r="BK78" s="218"/>
      <c r="BL78" s="218"/>
      <c r="BM78" s="218"/>
      <c r="BN78" s="218"/>
      <c r="BO78" s="229"/>
      <c r="BP78" s="229"/>
      <c r="BQ78" s="226">
        <v>72</v>
      </c>
      <c r="BR78" s="231"/>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18"/>
    </row>
    <row r="79" spans="1:131" ht="26.25" customHeight="1" x14ac:dyDescent="0.15">
      <c r="A79" s="226">
        <v>12</v>
      </c>
      <c r="B79" s="974" t="s">
        <v>564</v>
      </c>
      <c r="C79" s="975"/>
      <c r="D79" s="975"/>
      <c r="E79" s="975"/>
      <c r="F79" s="975"/>
      <c r="G79" s="975"/>
      <c r="H79" s="975"/>
      <c r="I79" s="975"/>
      <c r="J79" s="975"/>
      <c r="K79" s="975"/>
      <c r="L79" s="975"/>
      <c r="M79" s="975"/>
      <c r="N79" s="975"/>
      <c r="O79" s="975"/>
      <c r="P79" s="976"/>
      <c r="Q79" s="977">
        <v>37</v>
      </c>
      <c r="R79" s="971"/>
      <c r="S79" s="971"/>
      <c r="T79" s="971"/>
      <c r="U79" s="971"/>
      <c r="V79" s="971">
        <v>34</v>
      </c>
      <c r="W79" s="971"/>
      <c r="X79" s="971"/>
      <c r="Y79" s="971"/>
      <c r="Z79" s="971"/>
      <c r="AA79" s="978">
        <f t="shared" si="0"/>
        <v>3</v>
      </c>
      <c r="AB79" s="979"/>
      <c r="AC79" s="979"/>
      <c r="AD79" s="979"/>
      <c r="AE79" s="980"/>
      <c r="AF79" s="971">
        <v>3</v>
      </c>
      <c r="AG79" s="971"/>
      <c r="AH79" s="971"/>
      <c r="AI79" s="971"/>
      <c r="AJ79" s="971"/>
      <c r="AK79" s="971" t="s">
        <v>488</v>
      </c>
      <c r="AL79" s="971"/>
      <c r="AM79" s="971"/>
      <c r="AN79" s="971"/>
      <c r="AO79" s="971"/>
      <c r="AP79" s="971" t="s">
        <v>488</v>
      </c>
      <c r="AQ79" s="971"/>
      <c r="AR79" s="971"/>
      <c r="AS79" s="971"/>
      <c r="AT79" s="971"/>
      <c r="AU79" s="971" t="s">
        <v>488</v>
      </c>
      <c r="AV79" s="971"/>
      <c r="AW79" s="971"/>
      <c r="AX79" s="971"/>
      <c r="AY79" s="971"/>
      <c r="AZ79" s="972"/>
      <c r="BA79" s="972"/>
      <c r="BB79" s="972"/>
      <c r="BC79" s="972"/>
      <c r="BD79" s="973"/>
      <c r="BE79" s="229"/>
      <c r="BF79" s="229"/>
      <c r="BG79" s="229"/>
      <c r="BH79" s="229"/>
      <c r="BI79" s="229"/>
      <c r="BJ79" s="218"/>
      <c r="BK79" s="218"/>
      <c r="BL79" s="218"/>
      <c r="BM79" s="218"/>
      <c r="BN79" s="218"/>
      <c r="BO79" s="229"/>
      <c r="BP79" s="229"/>
      <c r="BQ79" s="226">
        <v>73</v>
      </c>
      <c r="BR79" s="231"/>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18"/>
    </row>
    <row r="80" spans="1:131" ht="26.25" customHeight="1" x14ac:dyDescent="0.15">
      <c r="A80" s="226">
        <v>13</v>
      </c>
      <c r="B80" s="974" t="s">
        <v>565</v>
      </c>
      <c r="C80" s="975"/>
      <c r="D80" s="975"/>
      <c r="E80" s="975"/>
      <c r="F80" s="975"/>
      <c r="G80" s="975"/>
      <c r="H80" s="975"/>
      <c r="I80" s="975"/>
      <c r="J80" s="975"/>
      <c r="K80" s="975"/>
      <c r="L80" s="975"/>
      <c r="M80" s="975"/>
      <c r="N80" s="975"/>
      <c r="O80" s="975"/>
      <c r="P80" s="976"/>
      <c r="Q80" s="977">
        <v>3742</v>
      </c>
      <c r="R80" s="971"/>
      <c r="S80" s="971"/>
      <c r="T80" s="971"/>
      <c r="U80" s="971"/>
      <c r="V80" s="971">
        <v>4328</v>
      </c>
      <c r="W80" s="971"/>
      <c r="X80" s="971"/>
      <c r="Y80" s="971"/>
      <c r="Z80" s="971"/>
      <c r="AA80" s="978">
        <f t="shared" si="0"/>
        <v>-586</v>
      </c>
      <c r="AB80" s="979"/>
      <c r="AC80" s="979"/>
      <c r="AD80" s="979"/>
      <c r="AE80" s="980"/>
      <c r="AF80" s="971">
        <v>154</v>
      </c>
      <c r="AG80" s="971"/>
      <c r="AH80" s="971"/>
      <c r="AI80" s="971"/>
      <c r="AJ80" s="971"/>
      <c r="AK80" s="971" t="s">
        <v>488</v>
      </c>
      <c r="AL80" s="971"/>
      <c r="AM80" s="971"/>
      <c r="AN80" s="971"/>
      <c r="AO80" s="971"/>
      <c r="AP80" s="971">
        <v>1977</v>
      </c>
      <c r="AQ80" s="971"/>
      <c r="AR80" s="971"/>
      <c r="AS80" s="971"/>
      <c r="AT80" s="971"/>
      <c r="AU80" s="971">
        <v>791</v>
      </c>
      <c r="AV80" s="971"/>
      <c r="AW80" s="971"/>
      <c r="AX80" s="971"/>
      <c r="AY80" s="971"/>
      <c r="AZ80" s="972"/>
      <c r="BA80" s="972"/>
      <c r="BB80" s="972"/>
      <c r="BC80" s="972"/>
      <c r="BD80" s="973"/>
      <c r="BE80" s="229"/>
      <c r="BF80" s="229"/>
      <c r="BG80" s="229"/>
      <c r="BH80" s="229"/>
      <c r="BI80" s="229"/>
      <c r="BJ80" s="229"/>
      <c r="BK80" s="229"/>
      <c r="BL80" s="229"/>
      <c r="BM80" s="229"/>
      <c r="BN80" s="229"/>
      <c r="BO80" s="229"/>
      <c r="BP80" s="229"/>
      <c r="BQ80" s="226">
        <v>74</v>
      </c>
      <c r="BR80" s="231"/>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18"/>
    </row>
    <row r="81" spans="1:131" ht="26.25" customHeight="1" x14ac:dyDescent="0.15">
      <c r="A81" s="226">
        <v>14</v>
      </c>
      <c r="B81" s="974" t="s">
        <v>566</v>
      </c>
      <c r="C81" s="975"/>
      <c r="D81" s="975"/>
      <c r="E81" s="975"/>
      <c r="F81" s="975"/>
      <c r="G81" s="975"/>
      <c r="H81" s="975"/>
      <c r="I81" s="975"/>
      <c r="J81" s="975"/>
      <c r="K81" s="975"/>
      <c r="L81" s="975"/>
      <c r="M81" s="975"/>
      <c r="N81" s="975"/>
      <c r="O81" s="975"/>
      <c r="P81" s="976"/>
      <c r="Q81" s="977">
        <v>345</v>
      </c>
      <c r="R81" s="971"/>
      <c r="S81" s="971"/>
      <c r="T81" s="971"/>
      <c r="U81" s="971"/>
      <c r="V81" s="971">
        <v>187</v>
      </c>
      <c r="W81" s="971"/>
      <c r="X81" s="971"/>
      <c r="Y81" s="971"/>
      <c r="Z81" s="971"/>
      <c r="AA81" s="978">
        <f t="shared" si="0"/>
        <v>158</v>
      </c>
      <c r="AB81" s="979"/>
      <c r="AC81" s="979"/>
      <c r="AD81" s="979"/>
      <c r="AE81" s="980"/>
      <c r="AF81" s="971">
        <v>158</v>
      </c>
      <c r="AG81" s="971"/>
      <c r="AH81" s="971"/>
      <c r="AI81" s="971"/>
      <c r="AJ81" s="971"/>
      <c r="AK81" s="971" t="s">
        <v>488</v>
      </c>
      <c r="AL81" s="971"/>
      <c r="AM81" s="971"/>
      <c r="AN81" s="971"/>
      <c r="AO81" s="971"/>
      <c r="AP81" s="971" t="s">
        <v>488</v>
      </c>
      <c r="AQ81" s="971"/>
      <c r="AR81" s="971"/>
      <c r="AS81" s="971"/>
      <c r="AT81" s="971"/>
      <c r="AU81" s="971" t="s">
        <v>488</v>
      </c>
      <c r="AV81" s="971"/>
      <c r="AW81" s="971"/>
      <c r="AX81" s="971"/>
      <c r="AY81" s="971"/>
      <c r="AZ81" s="972"/>
      <c r="BA81" s="972"/>
      <c r="BB81" s="972"/>
      <c r="BC81" s="972"/>
      <c r="BD81" s="973"/>
      <c r="BE81" s="229"/>
      <c r="BF81" s="229"/>
      <c r="BG81" s="229"/>
      <c r="BH81" s="229"/>
      <c r="BI81" s="229"/>
      <c r="BJ81" s="229"/>
      <c r="BK81" s="229"/>
      <c r="BL81" s="229"/>
      <c r="BM81" s="229"/>
      <c r="BN81" s="229"/>
      <c r="BO81" s="229"/>
      <c r="BP81" s="229"/>
      <c r="BQ81" s="226">
        <v>75</v>
      </c>
      <c r="BR81" s="231"/>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18"/>
    </row>
    <row r="82" spans="1:131" ht="26.25" customHeight="1" x14ac:dyDescent="0.15">
      <c r="A82" s="226">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29"/>
      <c r="BF82" s="229"/>
      <c r="BG82" s="229"/>
      <c r="BH82" s="229"/>
      <c r="BI82" s="229"/>
      <c r="BJ82" s="229"/>
      <c r="BK82" s="229"/>
      <c r="BL82" s="229"/>
      <c r="BM82" s="229"/>
      <c r="BN82" s="229"/>
      <c r="BO82" s="229"/>
      <c r="BP82" s="229"/>
      <c r="BQ82" s="226">
        <v>76</v>
      </c>
      <c r="BR82" s="231"/>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18"/>
    </row>
    <row r="83" spans="1:131" ht="26.25" customHeight="1" x14ac:dyDescent="0.15">
      <c r="A83" s="226">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29"/>
      <c r="BF83" s="229"/>
      <c r="BG83" s="229"/>
      <c r="BH83" s="229"/>
      <c r="BI83" s="229"/>
      <c r="BJ83" s="229"/>
      <c r="BK83" s="229"/>
      <c r="BL83" s="229"/>
      <c r="BM83" s="229"/>
      <c r="BN83" s="229"/>
      <c r="BO83" s="229"/>
      <c r="BP83" s="229"/>
      <c r="BQ83" s="226">
        <v>77</v>
      </c>
      <c r="BR83" s="231"/>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18"/>
    </row>
    <row r="84" spans="1:131" ht="26.25" customHeight="1" x14ac:dyDescent="0.15">
      <c r="A84" s="226">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29"/>
      <c r="BF84" s="229"/>
      <c r="BG84" s="229"/>
      <c r="BH84" s="229"/>
      <c r="BI84" s="229"/>
      <c r="BJ84" s="229"/>
      <c r="BK84" s="229"/>
      <c r="BL84" s="229"/>
      <c r="BM84" s="229"/>
      <c r="BN84" s="229"/>
      <c r="BO84" s="229"/>
      <c r="BP84" s="229"/>
      <c r="BQ84" s="226">
        <v>78</v>
      </c>
      <c r="BR84" s="231"/>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18"/>
    </row>
    <row r="85" spans="1:131" ht="26.25" customHeight="1" x14ac:dyDescent="0.15">
      <c r="A85" s="226">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29"/>
      <c r="BF85" s="229"/>
      <c r="BG85" s="229"/>
      <c r="BH85" s="229"/>
      <c r="BI85" s="229"/>
      <c r="BJ85" s="229"/>
      <c r="BK85" s="229"/>
      <c r="BL85" s="229"/>
      <c r="BM85" s="229"/>
      <c r="BN85" s="229"/>
      <c r="BO85" s="229"/>
      <c r="BP85" s="229"/>
      <c r="BQ85" s="226">
        <v>79</v>
      </c>
      <c r="BR85" s="231"/>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18"/>
    </row>
    <row r="86" spans="1:131" ht="26.25" customHeight="1" x14ac:dyDescent="0.15">
      <c r="A86" s="226">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29"/>
      <c r="BF86" s="229"/>
      <c r="BG86" s="229"/>
      <c r="BH86" s="229"/>
      <c r="BI86" s="229"/>
      <c r="BJ86" s="229"/>
      <c r="BK86" s="229"/>
      <c r="BL86" s="229"/>
      <c r="BM86" s="229"/>
      <c r="BN86" s="229"/>
      <c r="BO86" s="229"/>
      <c r="BP86" s="229"/>
      <c r="BQ86" s="226">
        <v>80</v>
      </c>
      <c r="BR86" s="231"/>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18"/>
    </row>
    <row r="87" spans="1:131" ht="26.25" customHeight="1" x14ac:dyDescent="0.15">
      <c r="A87" s="232">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29"/>
      <c r="BF87" s="229"/>
      <c r="BG87" s="229"/>
      <c r="BH87" s="229"/>
      <c r="BI87" s="229"/>
      <c r="BJ87" s="229"/>
      <c r="BK87" s="229"/>
      <c r="BL87" s="229"/>
      <c r="BM87" s="229"/>
      <c r="BN87" s="229"/>
      <c r="BO87" s="229"/>
      <c r="BP87" s="229"/>
      <c r="BQ87" s="226">
        <v>81</v>
      </c>
      <c r="BR87" s="231"/>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18"/>
    </row>
    <row r="88" spans="1:131" ht="26.25" customHeight="1" thickBot="1" x14ac:dyDescent="0.2">
      <c r="A88" s="228" t="s">
        <v>377</v>
      </c>
      <c r="B88" s="937" t="s">
        <v>400</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v>8861</v>
      </c>
      <c r="AG88" s="959"/>
      <c r="AH88" s="959"/>
      <c r="AI88" s="959"/>
      <c r="AJ88" s="959"/>
      <c r="AK88" s="963"/>
      <c r="AL88" s="963"/>
      <c r="AM88" s="963"/>
      <c r="AN88" s="963"/>
      <c r="AO88" s="963"/>
      <c r="AP88" s="959">
        <v>3806</v>
      </c>
      <c r="AQ88" s="959"/>
      <c r="AR88" s="959"/>
      <c r="AS88" s="959"/>
      <c r="AT88" s="959"/>
      <c r="AU88" s="959">
        <v>1680</v>
      </c>
      <c r="AV88" s="959"/>
      <c r="AW88" s="959"/>
      <c r="AX88" s="959"/>
      <c r="AY88" s="959"/>
      <c r="AZ88" s="960"/>
      <c r="BA88" s="960"/>
      <c r="BB88" s="960"/>
      <c r="BC88" s="960"/>
      <c r="BD88" s="961"/>
      <c r="BE88" s="229"/>
      <c r="BF88" s="229"/>
      <c r="BG88" s="229"/>
      <c r="BH88" s="229"/>
      <c r="BI88" s="229"/>
      <c r="BJ88" s="229"/>
      <c r="BK88" s="229"/>
      <c r="BL88" s="229"/>
      <c r="BM88" s="229"/>
      <c r="BN88" s="229"/>
      <c r="BO88" s="229"/>
      <c r="BP88" s="229"/>
      <c r="BQ88" s="226">
        <v>82</v>
      </c>
      <c r="BR88" s="231"/>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377</v>
      </c>
      <c r="BR102" s="937" t="s">
        <v>401</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f>CR7+CR8+CR9</f>
        <v>262</v>
      </c>
      <c r="CS102" s="953"/>
      <c r="CT102" s="953"/>
      <c r="CU102" s="953"/>
      <c r="CV102" s="954"/>
      <c r="CW102" s="952"/>
      <c r="CX102" s="953"/>
      <c r="CY102" s="953"/>
      <c r="CZ102" s="953"/>
      <c r="DA102" s="954"/>
      <c r="DB102" s="952">
        <f>DB7</f>
        <v>630</v>
      </c>
      <c r="DC102" s="953"/>
      <c r="DD102" s="953"/>
      <c r="DE102" s="953"/>
      <c r="DF102" s="954"/>
      <c r="DG102" s="952"/>
      <c r="DH102" s="953"/>
      <c r="DI102" s="953"/>
      <c r="DJ102" s="953"/>
      <c r="DK102" s="954"/>
      <c r="DL102" s="952"/>
      <c r="DM102" s="953"/>
      <c r="DN102" s="953"/>
      <c r="DO102" s="953"/>
      <c r="DP102" s="954"/>
      <c r="DQ102" s="952"/>
      <c r="DR102" s="953"/>
      <c r="DS102" s="953"/>
      <c r="DT102" s="953"/>
      <c r="DU102" s="954"/>
      <c r="DV102" s="937"/>
      <c r="DW102" s="938"/>
      <c r="DX102" s="938"/>
      <c r="DY102" s="938"/>
      <c r="DZ102" s="939"/>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40" t="s">
        <v>402</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41" t="s">
        <v>403</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404</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405</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42" t="s">
        <v>406</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407</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18" customFormat="1" ht="26.25" customHeight="1" x14ac:dyDescent="0.15">
      <c r="A109" s="895" t="s">
        <v>408</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409</v>
      </c>
      <c r="AB109" s="896"/>
      <c r="AC109" s="896"/>
      <c r="AD109" s="896"/>
      <c r="AE109" s="897"/>
      <c r="AF109" s="898" t="s">
        <v>410</v>
      </c>
      <c r="AG109" s="896"/>
      <c r="AH109" s="896"/>
      <c r="AI109" s="896"/>
      <c r="AJ109" s="897"/>
      <c r="AK109" s="898" t="s">
        <v>294</v>
      </c>
      <c r="AL109" s="896"/>
      <c r="AM109" s="896"/>
      <c r="AN109" s="896"/>
      <c r="AO109" s="897"/>
      <c r="AP109" s="898" t="s">
        <v>411</v>
      </c>
      <c r="AQ109" s="896"/>
      <c r="AR109" s="896"/>
      <c r="AS109" s="896"/>
      <c r="AT109" s="929"/>
      <c r="AU109" s="895" t="s">
        <v>408</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409</v>
      </c>
      <c r="BR109" s="896"/>
      <c r="BS109" s="896"/>
      <c r="BT109" s="896"/>
      <c r="BU109" s="897"/>
      <c r="BV109" s="898" t="s">
        <v>410</v>
      </c>
      <c r="BW109" s="896"/>
      <c r="BX109" s="896"/>
      <c r="BY109" s="896"/>
      <c r="BZ109" s="897"/>
      <c r="CA109" s="898" t="s">
        <v>294</v>
      </c>
      <c r="CB109" s="896"/>
      <c r="CC109" s="896"/>
      <c r="CD109" s="896"/>
      <c r="CE109" s="897"/>
      <c r="CF109" s="936" t="s">
        <v>411</v>
      </c>
      <c r="CG109" s="936"/>
      <c r="CH109" s="936"/>
      <c r="CI109" s="936"/>
      <c r="CJ109" s="936"/>
      <c r="CK109" s="898" t="s">
        <v>412</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409</v>
      </c>
      <c r="DH109" s="896"/>
      <c r="DI109" s="896"/>
      <c r="DJ109" s="896"/>
      <c r="DK109" s="897"/>
      <c r="DL109" s="898" t="s">
        <v>410</v>
      </c>
      <c r="DM109" s="896"/>
      <c r="DN109" s="896"/>
      <c r="DO109" s="896"/>
      <c r="DP109" s="897"/>
      <c r="DQ109" s="898" t="s">
        <v>294</v>
      </c>
      <c r="DR109" s="896"/>
      <c r="DS109" s="896"/>
      <c r="DT109" s="896"/>
      <c r="DU109" s="897"/>
      <c r="DV109" s="898" t="s">
        <v>411</v>
      </c>
      <c r="DW109" s="896"/>
      <c r="DX109" s="896"/>
      <c r="DY109" s="896"/>
      <c r="DZ109" s="929"/>
    </row>
    <row r="110" spans="1:131" s="218" customFormat="1" ht="26.25" customHeight="1" x14ac:dyDescent="0.15">
      <c r="A110" s="807" t="s">
        <v>413</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1834916</v>
      </c>
      <c r="AB110" s="889"/>
      <c r="AC110" s="889"/>
      <c r="AD110" s="889"/>
      <c r="AE110" s="890"/>
      <c r="AF110" s="891">
        <v>1972649</v>
      </c>
      <c r="AG110" s="889"/>
      <c r="AH110" s="889"/>
      <c r="AI110" s="889"/>
      <c r="AJ110" s="890"/>
      <c r="AK110" s="891">
        <v>2019928</v>
      </c>
      <c r="AL110" s="889"/>
      <c r="AM110" s="889"/>
      <c r="AN110" s="889"/>
      <c r="AO110" s="890"/>
      <c r="AP110" s="892">
        <v>23.5</v>
      </c>
      <c r="AQ110" s="893"/>
      <c r="AR110" s="893"/>
      <c r="AS110" s="893"/>
      <c r="AT110" s="894"/>
      <c r="AU110" s="930" t="s">
        <v>69</v>
      </c>
      <c r="AV110" s="931"/>
      <c r="AW110" s="931"/>
      <c r="AX110" s="931"/>
      <c r="AY110" s="931"/>
      <c r="AZ110" s="860" t="s">
        <v>414</v>
      </c>
      <c r="BA110" s="808"/>
      <c r="BB110" s="808"/>
      <c r="BC110" s="808"/>
      <c r="BD110" s="808"/>
      <c r="BE110" s="808"/>
      <c r="BF110" s="808"/>
      <c r="BG110" s="808"/>
      <c r="BH110" s="808"/>
      <c r="BI110" s="808"/>
      <c r="BJ110" s="808"/>
      <c r="BK110" s="808"/>
      <c r="BL110" s="808"/>
      <c r="BM110" s="808"/>
      <c r="BN110" s="808"/>
      <c r="BO110" s="808"/>
      <c r="BP110" s="809"/>
      <c r="BQ110" s="861">
        <v>17356445</v>
      </c>
      <c r="BR110" s="842"/>
      <c r="BS110" s="842"/>
      <c r="BT110" s="842"/>
      <c r="BU110" s="842"/>
      <c r="BV110" s="842">
        <v>16203443</v>
      </c>
      <c r="BW110" s="842"/>
      <c r="BX110" s="842"/>
      <c r="BY110" s="842"/>
      <c r="BZ110" s="842"/>
      <c r="CA110" s="842">
        <v>14833284</v>
      </c>
      <c r="CB110" s="842"/>
      <c r="CC110" s="842"/>
      <c r="CD110" s="842"/>
      <c r="CE110" s="842"/>
      <c r="CF110" s="866">
        <v>172.5</v>
      </c>
      <c r="CG110" s="867"/>
      <c r="CH110" s="867"/>
      <c r="CI110" s="867"/>
      <c r="CJ110" s="867"/>
      <c r="CK110" s="926" t="s">
        <v>415</v>
      </c>
      <c r="CL110" s="819"/>
      <c r="CM110" s="860" t="s">
        <v>416</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18" customFormat="1" ht="26.25" customHeight="1" x14ac:dyDescent="0.15">
      <c r="A111" s="774" t="s">
        <v>417</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5" t="s">
        <v>418</v>
      </c>
      <c r="BA111" s="752"/>
      <c r="BB111" s="752"/>
      <c r="BC111" s="752"/>
      <c r="BD111" s="752"/>
      <c r="BE111" s="752"/>
      <c r="BF111" s="752"/>
      <c r="BG111" s="752"/>
      <c r="BH111" s="752"/>
      <c r="BI111" s="752"/>
      <c r="BJ111" s="752"/>
      <c r="BK111" s="752"/>
      <c r="BL111" s="752"/>
      <c r="BM111" s="752"/>
      <c r="BN111" s="752"/>
      <c r="BO111" s="752"/>
      <c r="BP111" s="753"/>
      <c r="BQ111" s="816">
        <v>2121503</v>
      </c>
      <c r="BR111" s="817"/>
      <c r="BS111" s="817"/>
      <c r="BT111" s="817"/>
      <c r="BU111" s="817"/>
      <c r="BV111" s="817">
        <v>1706143</v>
      </c>
      <c r="BW111" s="817"/>
      <c r="BX111" s="817"/>
      <c r="BY111" s="817"/>
      <c r="BZ111" s="817"/>
      <c r="CA111" s="817">
        <v>1101144</v>
      </c>
      <c r="CB111" s="817"/>
      <c r="CC111" s="817"/>
      <c r="CD111" s="817"/>
      <c r="CE111" s="817"/>
      <c r="CF111" s="875">
        <v>12.8</v>
      </c>
      <c r="CG111" s="876"/>
      <c r="CH111" s="876"/>
      <c r="CI111" s="876"/>
      <c r="CJ111" s="876"/>
      <c r="CK111" s="927"/>
      <c r="CL111" s="821"/>
      <c r="CM111" s="815" t="s">
        <v>419</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122</v>
      </c>
      <c r="DH111" s="817"/>
      <c r="DI111" s="817"/>
      <c r="DJ111" s="817"/>
      <c r="DK111" s="817"/>
      <c r="DL111" s="817" t="s">
        <v>122</v>
      </c>
      <c r="DM111" s="817"/>
      <c r="DN111" s="817"/>
      <c r="DO111" s="817"/>
      <c r="DP111" s="817"/>
      <c r="DQ111" s="817" t="s">
        <v>122</v>
      </c>
      <c r="DR111" s="817"/>
      <c r="DS111" s="817"/>
      <c r="DT111" s="817"/>
      <c r="DU111" s="817"/>
      <c r="DV111" s="794" t="s">
        <v>122</v>
      </c>
      <c r="DW111" s="794"/>
      <c r="DX111" s="794"/>
      <c r="DY111" s="794"/>
      <c r="DZ111" s="795"/>
    </row>
    <row r="112" spans="1:131" s="218" customFormat="1" ht="26.25" customHeight="1" x14ac:dyDescent="0.15">
      <c r="A112" s="912" t="s">
        <v>420</v>
      </c>
      <c r="B112" s="913"/>
      <c r="C112" s="752" t="s">
        <v>421</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122</v>
      </c>
      <c r="AB112" s="780"/>
      <c r="AC112" s="780"/>
      <c r="AD112" s="780"/>
      <c r="AE112" s="781"/>
      <c r="AF112" s="782" t="s">
        <v>122</v>
      </c>
      <c r="AG112" s="780"/>
      <c r="AH112" s="780"/>
      <c r="AI112" s="780"/>
      <c r="AJ112" s="781"/>
      <c r="AK112" s="782" t="s">
        <v>122</v>
      </c>
      <c r="AL112" s="780"/>
      <c r="AM112" s="780"/>
      <c r="AN112" s="780"/>
      <c r="AO112" s="781"/>
      <c r="AP112" s="824" t="s">
        <v>122</v>
      </c>
      <c r="AQ112" s="825"/>
      <c r="AR112" s="825"/>
      <c r="AS112" s="825"/>
      <c r="AT112" s="826"/>
      <c r="AU112" s="932"/>
      <c r="AV112" s="933"/>
      <c r="AW112" s="933"/>
      <c r="AX112" s="933"/>
      <c r="AY112" s="933"/>
      <c r="AZ112" s="815" t="s">
        <v>422</v>
      </c>
      <c r="BA112" s="752"/>
      <c r="BB112" s="752"/>
      <c r="BC112" s="752"/>
      <c r="BD112" s="752"/>
      <c r="BE112" s="752"/>
      <c r="BF112" s="752"/>
      <c r="BG112" s="752"/>
      <c r="BH112" s="752"/>
      <c r="BI112" s="752"/>
      <c r="BJ112" s="752"/>
      <c r="BK112" s="752"/>
      <c r="BL112" s="752"/>
      <c r="BM112" s="752"/>
      <c r="BN112" s="752"/>
      <c r="BO112" s="752"/>
      <c r="BP112" s="753"/>
      <c r="BQ112" s="816">
        <v>5755508</v>
      </c>
      <c r="BR112" s="817"/>
      <c r="BS112" s="817"/>
      <c r="BT112" s="817"/>
      <c r="BU112" s="817"/>
      <c r="BV112" s="817">
        <v>5079673</v>
      </c>
      <c r="BW112" s="817"/>
      <c r="BX112" s="817"/>
      <c r="BY112" s="817"/>
      <c r="BZ112" s="817"/>
      <c r="CA112" s="817">
        <v>4427686</v>
      </c>
      <c r="CB112" s="817"/>
      <c r="CC112" s="817"/>
      <c r="CD112" s="817"/>
      <c r="CE112" s="817"/>
      <c r="CF112" s="875">
        <v>51.5</v>
      </c>
      <c r="CG112" s="876"/>
      <c r="CH112" s="876"/>
      <c r="CI112" s="876"/>
      <c r="CJ112" s="876"/>
      <c r="CK112" s="927"/>
      <c r="CL112" s="821"/>
      <c r="CM112" s="815" t="s">
        <v>423</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122</v>
      </c>
      <c r="DH112" s="817"/>
      <c r="DI112" s="817"/>
      <c r="DJ112" s="817"/>
      <c r="DK112" s="817"/>
      <c r="DL112" s="817" t="s">
        <v>122</v>
      </c>
      <c r="DM112" s="817"/>
      <c r="DN112" s="817"/>
      <c r="DO112" s="817"/>
      <c r="DP112" s="817"/>
      <c r="DQ112" s="817" t="s">
        <v>122</v>
      </c>
      <c r="DR112" s="817"/>
      <c r="DS112" s="817"/>
      <c r="DT112" s="817"/>
      <c r="DU112" s="817"/>
      <c r="DV112" s="794" t="s">
        <v>122</v>
      </c>
      <c r="DW112" s="794"/>
      <c r="DX112" s="794"/>
      <c r="DY112" s="794"/>
      <c r="DZ112" s="795"/>
    </row>
    <row r="113" spans="1:130" s="218" customFormat="1" ht="26.25" customHeight="1" x14ac:dyDescent="0.15">
      <c r="A113" s="914"/>
      <c r="B113" s="915"/>
      <c r="C113" s="752" t="s">
        <v>424</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475616</v>
      </c>
      <c r="AB113" s="919"/>
      <c r="AC113" s="919"/>
      <c r="AD113" s="919"/>
      <c r="AE113" s="920"/>
      <c r="AF113" s="921">
        <v>439108</v>
      </c>
      <c r="AG113" s="919"/>
      <c r="AH113" s="919"/>
      <c r="AI113" s="919"/>
      <c r="AJ113" s="920"/>
      <c r="AK113" s="921">
        <v>470588</v>
      </c>
      <c r="AL113" s="919"/>
      <c r="AM113" s="919"/>
      <c r="AN113" s="919"/>
      <c r="AO113" s="920"/>
      <c r="AP113" s="922">
        <v>5.5</v>
      </c>
      <c r="AQ113" s="923"/>
      <c r="AR113" s="923"/>
      <c r="AS113" s="923"/>
      <c r="AT113" s="924"/>
      <c r="AU113" s="932"/>
      <c r="AV113" s="933"/>
      <c r="AW113" s="933"/>
      <c r="AX113" s="933"/>
      <c r="AY113" s="933"/>
      <c r="AZ113" s="815" t="s">
        <v>425</v>
      </c>
      <c r="BA113" s="752"/>
      <c r="BB113" s="752"/>
      <c r="BC113" s="752"/>
      <c r="BD113" s="752"/>
      <c r="BE113" s="752"/>
      <c r="BF113" s="752"/>
      <c r="BG113" s="752"/>
      <c r="BH113" s="752"/>
      <c r="BI113" s="752"/>
      <c r="BJ113" s="752"/>
      <c r="BK113" s="752"/>
      <c r="BL113" s="752"/>
      <c r="BM113" s="752"/>
      <c r="BN113" s="752"/>
      <c r="BO113" s="752"/>
      <c r="BP113" s="753"/>
      <c r="BQ113" s="816">
        <v>1117278</v>
      </c>
      <c r="BR113" s="817"/>
      <c r="BS113" s="817"/>
      <c r="BT113" s="817"/>
      <c r="BU113" s="817"/>
      <c r="BV113" s="817">
        <v>1525906</v>
      </c>
      <c r="BW113" s="817"/>
      <c r="BX113" s="817"/>
      <c r="BY113" s="817"/>
      <c r="BZ113" s="817"/>
      <c r="CA113" s="817">
        <v>1680558</v>
      </c>
      <c r="CB113" s="817"/>
      <c r="CC113" s="817"/>
      <c r="CD113" s="817"/>
      <c r="CE113" s="817"/>
      <c r="CF113" s="875">
        <v>19.5</v>
      </c>
      <c r="CG113" s="876"/>
      <c r="CH113" s="876"/>
      <c r="CI113" s="876"/>
      <c r="CJ113" s="876"/>
      <c r="CK113" s="927"/>
      <c r="CL113" s="821"/>
      <c r="CM113" s="815" t="s">
        <v>426</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122</v>
      </c>
      <c r="DH113" s="780"/>
      <c r="DI113" s="780"/>
      <c r="DJ113" s="780"/>
      <c r="DK113" s="781"/>
      <c r="DL113" s="782" t="s">
        <v>122</v>
      </c>
      <c r="DM113" s="780"/>
      <c r="DN113" s="780"/>
      <c r="DO113" s="780"/>
      <c r="DP113" s="781"/>
      <c r="DQ113" s="782" t="s">
        <v>122</v>
      </c>
      <c r="DR113" s="780"/>
      <c r="DS113" s="780"/>
      <c r="DT113" s="780"/>
      <c r="DU113" s="781"/>
      <c r="DV113" s="824" t="s">
        <v>122</v>
      </c>
      <c r="DW113" s="825"/>
      <c r="DX113" s="825"/>
      <c r="DY113" s="825"/>
      <c r="DZ113" s="826"/>
    </row>
    <row r="114" spans="1:130" s="218" customFormat="1" ht="26.25" customHeight="1" x14ac:dyDescent="0.15">
      <c r="A114" s="914"/>
      <c r="B114" s="915"/>
      <c r="C114" s="752" t="s">
        <v>427</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211027</v>
      </c>
      <c r="AB114" s="780"/>
      <c r="AC114" s="780"/>
      <c r="AD114" s="780"/>
      <c r="AE114" s="781"/>
      <c r="AF114" s="782">
        <v>159593</v>
      </c>
      <c r="AG114" s="780"/>
      <c r="AH114" s="780"/>
      <c r="AI114" s="780"/>
      <c r="AJ114" s="781"/>
      <c r="AK114" s="782">
        <v>131752</v>
      </c>
      <c r="AL114" s="780"/>
      <c r="AM114" s="780"/>
      <c r="AN114" s="780"/>
      <c r="AO114" s="781"/>
      <c r="AP114" s="824">
        <v>1.5</v>
      </c>
      <c r="AQ114" s="825"/>
      <c r="AR114" s="825"/>
      <c r="AS114" s="825"/>
      <c r="AT114" s="826"/>
      <c r="AU114" s="932"/>
      <c r="AV114" s="933"/>
      <c r="AW114" s="933"/>
      <c r="AX114" s="933"/>
      <c r="AY114" s="933"/>
      <c r="AZ114" s="815" t="s">
        <v>428</v>
      </c>
      <c r="BA114" s="752"/>
      <c r="BB114" s="752"/>
      <c r="BC114" s="752"/>
      <c r="BD114" s="752"/>
      <c r="BE114" s="752"/>
      <c r="BF114" s="752"/>
      <c r="BG114" s="752"/>
      <c r="BH114" s="752"/>
      <c r="BI114" s="752"/>
      <c r="BJ114" s="752"/>
      <c r="BK114" s="752"/>
      <c r="BL114" s="752"/>
      <c r="BM114" s="752"/>
      <c r="BN114" s="752"/>
      <c r="BO114" s="752"/>
      <c r="BP114" s="753"/>
      <c r="BQ114" s="816">
        <v>2184653</v>
      </c>
      <c r="BR114" s="817"/>
      <c r="BS114" s="817"/>
      <c r="BT114" s="817"/>
      <c r="BU114" s="817"/>
      <c r="BV114" s="817">
        <v>2261851</v>
      </c>
      <c r="BW114" s="817"/>
      <c r="BX114" s="817"/>
      <c r="BY114" s="817"/>
      <c r="BZ114" s="817"/>
      <c r="CA114" s="817">
        <v>2437117</v>
      </c>
      <c r="CB114" s="817"/>
      <c r="CC114" s="817"/>
      <c r="CD114" s="817"/>
      <c r="CE114" s="817"/>
      <c r="CF114" s="875">
        <v>28.3</v>
      </c>
      <c r="CG114" s="876"/>
      <c r="CH114" s="876"/>
      <c r="CI114" s="876"/>
      <c r="CJ114" s="876"/>
      <c r="CK114" s="927"/>
      <c r="CL114" s="821"/>
      <c r="CM114" s="815" t="s">
        <v>429</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18" customFormat="1" ht="26.25" customHeight="1" x14ac:dyDescent="0.15">
      <c r="A115" s="914"/>
      <c r="B115" s="915"/>
      <c r="C115" s="752" t="s">
        <v>430</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v>225749</v>
      </c>
      <c r="AB115" s="919"/>
      <c r="AC115" s="919"/>
      <c r="AD115" s="919"/>
      <c r="AE115" s="920"/>
      <c r="AF115" s="921">
        <v>225724</v>
      </c>
      <c r="AG115" s="919"/>
      <c r="AH115" s="919"/>
      <c r="AI115" s="919"/>
      <c r="AJ115" s="920"/>
      <c r="AK115" s="921">
        <v>225727</v>
      </c>
      <c r="AL115" s="919"/>
      <c r="AM115" s="919"/>
      <c r="AN115" s="919"/>
      <c r="AO115" s="920"/>
      <c r="AP115" s="922">
        <v>2.6</v>
      </c>
      <c r="AQ115" s="923"/>
      <c r="AR115" s="923"/>
      <c r="AS115" s="923"/>
      <c r="AT115" s="924"/>
      <c r="AU115" s="932"/>
      <c r="AV115" s="933"/>
      <c r="AW115" s="933"/>
      <c r="AX115" s="933"/>
      <c r="AY115" s="933"/>
      <c r="AZ115" s="815" t="s">
        <v>431</v>
      </c>
      <c r="BA115" s="752"/>
      <c r="BB115" s="752"/>
      <c r="BC115" s="752"/>
      <c r="BD115" s="752"/>
      <c r="BE115" s="752"/>
      <c r="BF115" s="752"/>
      <c r="BG115" s="752"/>
      <c r="BH115" s="752"/>
      <c r="BI115" s="752"/>
      <c r="BJ115" s="752"/>
      <c r="BK115" s="752"/>
      <c r="BL115" s="752"/>
      <c r="BM115" s="752"/>
      <c r="BN115" s="752"/>
      <c r="BO115" s="752"/>
      <c r="BP115" s="753"/>
      <c r="BQ115" s="816" t="s">
        <v>122</v>
      </c>
      <c r="BR115" s="817"/>
      <c r="BS115" s="817"/>
      <c r="BT115" s="817"/>
      <c r="BU115" s="817"/>
      <c r="BV115" s="817" t="s">
        <v>122</v>
      </c>
      <c r="BW115" s="817"/>
      <c r="BX115" s="817"/>
      <c r="BY115" s="817"/>
      <c r="BZ115" s="817"/>
      <c r="CA115" s="817" t="s">
        <v>122</v>
      </c>
      <c r="CB115" s="817"/>
      <c r="CC115" s="817"/>
      <c r="CD115" s="817"/>
      <c r="CE115" s="817"/>
      <c r="CF115" s="875" t="s">
        <v>122</v>
      </c>
      <c r="CG115" s="876"/>
      <c r="CH115" s="876"/>
      <c r="CI115" s="876"/>
      <c r="CJ115" s="876"/>
      <c r="CK115" s="927"/>
      <c r="CL115" s="821"/>
      <c r="CM115" s="815" t="s">
        <v>432</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122</v>
      </c>
      <c r="DH115" s="780"/>
      <c r="DI115" s="780"/>
      <c r="DJ115" s="780"/>
      <c r="DK115" s="781"/>
      <c r="DL115" s="782" t="s">
        <v>122</v>
      </c>
      <c r="DM115" s="780"/>
      <c r="DN115" s="780"/>
      <c r="DO115" s="780"/>
      <c r="DP115" s="781"/>
      <c r="DQ115" s="782" t="s">
        <v>122</v>
      </c>
      <c r="DR115" s="780"/>
      <c r="DS115" s="780"/>
      <c r="DT115" s="780"/>
      <c r="DU115" s="781"/>
      <c r="DV115" s="824" t="s">
        <v>122</v>
      </c>
      <c r="DW115" s="825"/>
      <c r="DX115" s="825"/>
      <c r="DY115" s="825"/>
      <c r="DZ115" s="826"/>
    </row>
    <row r="116" spans="1:130" s="218" customFormat="1" ht="26.25" customHeight="1" x14ac:dyDescent="0.15">
      <c r="A116" s="916"/>
      <c r="B116" s="917"/>
      <c r="C116" s="839" t="s">
        <v>433</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122</v>
      </c>
      <c r="AB116" s="780"/>
      <c r="AC116" s="780"/>
      <c r="AD116" s="780"/>
      <c r="AE116" s="781"/>
      <c r="AF116" s="782" t="s">
        <v>122</v>
      </c>
      <c r="AG116" s="780"/>
      <c r="AH116" s="780"/>
      <c r="AI116" s="780"/>
      <c r="AJ116" s="781"/>
      <c r="AK116" s="782" t="s">
        <v>122</v>
      </c>
      <c r="AL116" s="780"/>
      <c r="AM116" s="780"/>
      <c r="AN116" s="780"/>
      <c r="AO116" s="781"/>
      <c r="AP116" s="824" t="s">
        <v>122</v>
      </c>
      <c r="AQ116" s="825"/>
      <c r="AR116" s="825"/>
      <c r="AS116" s="825"/>
      <c r="AT116" s="826"/>
      <c r="AU116" s="932"/>
      <c r="AV116" s="933"/>
      <c r="AW116" s="933"/>
      <c r="AX116" s="933"/>
      <c r="AY116" s="933"/>
      <c r="AZ116" s="909" t="s">
        <v>434</v>
      </c>
      <c r="BA116" s="910"/>
      <c r="BB116" s="910"/>
      <c r="BC116" s="910"/>
      <c r="BD116" s="910"/>
      <c r="BE116" s="910"/>
      <c r="BF116" s="910"/>
      <c r="BG116" s="910"/>
      <c r="BH116" s="910"/>
      <c r="BI116" s="910"/>
      <c r="BJ116" s="910"/>
      <c r="BK116" s="910"/>
      <c r="BL116" s="910"/>
      <c r="BM116" s="910"/>
      <c r="BN116" s="910"/>
      <c r="BO116" s="910"/>
      <c r="BP116" s="911"/>
      <c r="BQ116" s="816" t="s">
        <v>122</v>
      </c>
      <c r="BR116" s="817"/>
      <c r="BS116" s="817"/>
      <c r="BT116" s="817"/>
      <c r="BU116" s="817"/>
      <c r="BV116" s="817" t="s">
        <v>122</v>
      </c>
      <c r="BW116" s="817"/>
      <c r="BX116" s="817"/>
      <c r="BY116" s="817"/>
      <c r="BZ116" s="817"/>
      <c r="CA116" s="817" t="s">
        <v>122</v>
      </c>
      <c r="CB116" s="817"/>
      <c r="CC116" s="817"/>
      <c r="CD116" s="817"/>
      <c r="CE116" s="817"/>
      <c r="CF116" s="875" t="s">
        <v>122</v>
      </c>
      <c r="CG116" s="876"/>
      <c r="CH116" s="876"/>
      <c r="CI116" s="876"/>
      <c r="CJ116" s="876"/>
      <c r="CK116" s="927"/>
      <c r="CL116" s="821"/>
      <c r="CM116" s="815" t="s">
        <v>435</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122</v>
      </c>
      <c r="DH116" s="780"/>
      <c r="DI116" s="780"/>
      <c r="DJ116" s="780"/>
      <c r="DK116" s="781"/>
      <c r="DL116" s="782" t="s">
        <v>122</v>
      </c>
      <c r="DM116" s="780"/>
      <c r="DN116" s="780"/>
      <c r="DO116" s="780"/>
      <c r="DP116" s="781"/>
      <c r="DQ116" s="782" t="s">
        <v>122</v>
      </c>
      <c r="DR116" s="780"/>
      <c r="DS116" s="780"/>
      <c r="DT116" s="780"/>
      <c r="DU116" s="781"/>
      <c r="DV116" s="824" t="s">
        <v>122</v>
      </c>
      <c r="DW116" s="825"/>
      <c r="DX116" s="825"/>
      <c r="DY116" s="825"/>
      <c r="DZ116" s="826"/>
    </row>
    <row r="117" spans="1:130" s="218" customFormat="1" ht="26.25" customHeight="1" x14ac:dyDescent="0.15">
      <c r="A117" s="895" t="s">
        <v>177</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436</v>
      </c>
      <c r="Z117" s="897"/>
      <c r="AA117" s="902">
        <v>2747308</v>
      </c>
      <c r="AB117" s="903"/>
      <c r="AC117" s="903"/>
      <c r="AD117" s="903"/>
      <c r="AE117" s="904"/>
      <c r="AF117" s="905">
        <v>2797074</v>
      </c>
      <c r="AG117" s="903"/>
      <c r="AH117" s="903"/>
      <c r="AI117" s="903"/>
      <c r="AJ117" s="904"/>
      <c r="AK117" s="905">
        <v>2847995</v>
      </c>
      <c r="AL117" s="903"/>
      <c r="AM117" s="903"/>
      <c r="AN117" s="903"/>
      <c r="AO117" s="904"/>
      <c r="AP117" s="906"/>
      <c r="AQ117" s="907"/>
      <c r="AR117" s="907"/>
      <c r="AS117" s="907"/>
      <c r="AT117" s="908"/>
      <c r="AU117" s="932"/>
      <c r="AV117" s="933"/>
      <c r="AW117" s="933"/>
      <c r="AX117" s="933"/>
      <c r="AY117" s="933"/>
      <c r="AZ117" s="863" t="s">
        <v>437</v>
      </c>
      <c r="BA117" s="864"/>
      <c r="BB117" s="864"/>
      <c r="BC117" s="864"/>
      <c r="BD117" s="864"/>
      <c r="BE117" s="864"/>
      <c r="BF117" s="864"/>
      <c r="BG117" s="864"/>
      <c r="BH117" s="864"/>
      <c r="BI117" s="864"/>
      <c r="BJ117" s="864"/>
      <c r="BK117" s="864"/>
      <c r="BL117" s="864"/>
      <c r="BM117" s="864"/>
      <c r="BN117" s="864"/>
      <c r="BO117" s="864"/>
      <c r="BP117" s="865"/>
      <c r="BQ117" s="816" t="s">
        <v>122</v>
      </c>
      <c r="BR117" s="817"/>
      <c r="BS117" s="817"/>
      <c r="BT117" s="817"/>
      <c r="BU117" s="817"/>
      <c r="BV117" s="817" t="s">
        <v>122</v>
      </c>
      <c r="BW117" s="817"/>
      <c r="BX117" s="817"/>
      <c r="BY117" s="817"/>
      <c r="BZ117" s="817"/>
      <c r="CA117" s="817" t="s">
        <v>122</v>
      </c>
      <c r="CB117" s="817"/>
      <c r="CC117" s="817"/>
      <c r="CD117" s="817"/>
      <c r="CE117" s="817"/>
      <c r="CF117" s="875" t="s">
        <v>122</v>
      </c>
      <c r="CG117" s="876"/>
      <c r="CH117" s="876"/>
      <c r="CI117" s="876"/>
      <c r="CJ117" s="876"/>
      <c r="CK117" s="927"/>
      <c r="CL117" s="821"/>
      <c r="CM117" s="815" t="s">
        <v>438</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t="s">
        <v>122</v>
      </c>
      <c r="DR117" s="780"/>
      <c r="DS117" s="780"/>
      <c r="DT117" s="780"/>
      <c r="DU117" s="781"/>
      <c r="DV117" s="824" t="s">
        <v>122</v>
      </c>
      <c r="DW117" s="825"/>
      <c r="DX117" s="825"/>
      <c r="DY117" s="825"/>
      <c r="DZ117" s="826"/>
    </row>
    <row r="118" spans="1:130" s="218" customFormat="1" ht="26.25" customHeight="1" x14ac:dyDescent="0.15">
      <c r="A118" s="895" t="s">
        <v>412</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409</v>
      </c>
      <c r="AB118" s="896"/>
      <c r="AC118" s="896"/>
      <c r="AD118" s="896"/>
      <c r="AE118" s="897"/>
      <c r="AF118" s="898" t="s">
        <v>410</v>
      </c>
      <c r="AG118" s="896"/>
      <c r="AH118" s="896"/>
      <c r="AI118" s="896"/>
      <c r="AJ118" s="897"/>
      <c r="AK118" s="898" t="s">
        <v>294</v>
      </c>
      <c r="AL118" s="896"/>
      <c r="AM118" s="896"/>
      <c r="AN118" s="896"/>
      <c r="AO118" s="897"/>
      <c r="AP118" s="899" t="s">
        <v>411</v>
      </c>
      <c r="AQ118" s="900"/>
      <c r="AR118" s="900"/>
      <c r="AS118" s="900"/>
      <c r="AT118" s="901"/>
      <c r="AU118" s="932"/>
      <c r="AV118" s="933"/>
      <c r="AW118" s="933"/>
      <c r="AX118" s="933"/>
      <c r="AY118" s="933"/>
      <c r="AZ118" s="838" t="s">
        <v>439</v>
      </c>
      <c r="BA118" s="839"/>
      <c r="BB118" s="839"/>
      <c r="BC118" s="839"/>
      <c r="BD118" s="839"/>
      <c r="BE118" s="839"/>
      <c r="BF118" s="839"/>
      <c r="BG118" s="839"/>
      <c r="BH118" s="839"/>
      <c r="BI118" s="839"/>
      <c r="BJ118" s="839"/>
      <c r="BK118" s="839"/>
      <c r="BL118" s="839"/>
      <c r="BM118" s="839"/>
      <c r="BN118" s="839"/>
      <c r="BO118" s="839"/>
      <c r="BP118" s="840"/>
      <c r="BQ118" s="879" t="s">
        <v>122</v>
      </c>
      <c r="BR118" s="845"/>
      <c r="BS118" s="845"/>
      <c r="BT118" s="845"/>
      <c r="BU118" s="845"/>
      <c r="BV118" s="845" t="s">
        <v>122</v>
      </c>
      <c r="BW118" s="845"/>
      <c r="BX118" s="845"/>
      <c r="BY118" s="845"/>
      <c r="BZ118" s="845"/>
      <c r="CA118" s="845">
        <v>35707</v>
      </c>
      <c r="CB118" s="845"/>
      <c r="CC118" s="845"/>
      <c r="CD118" s="845"/>
      <c r="CE118" s="845"/>
      <c r="CF118" s="875">
        <v>0.4</v>
      </c>
      <c r="CG118" s="876"/>
      <c r="CH118" s="876"/>
      <c r="CI118" s="876"/>
      <c r="CJ118" s="876"/>
      <c r="CK118" s="927"/>
      <c r="CL118" s="821"/>
      <c r="CM118" s="815" t="s">
        <v>440</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18" customFormat="1" ht="26.25" customHeight="1" x14ac:dyDescent="0.15">
      <c r="A119" s="818" t="s">
        <v>415</v>
      </c>
      <c r="B119" s="819"/>
      <c r="C119" s="860" t="s">
        <v>416</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39" t="s">
        <v>177</v>
      </c>
      <c r="BA119" s="239"/>
      <c r="BB119" s="239"/>
      <c r="BC119" s="239"/>
      <c r="BD119" s="239"/>
      <c r="BE119" s="239"/>
      <c r="BF119" s="239"/>
      <c r="BG119" s="239"/>
      <c r="BH119" s="239"/>
      <c r="BI119" s="239"/>
      <c r="BJ119" s="239"/>
      <c r="BK119" s="239"/>
      <c r="BL119" s="239"/>
      <c r="BM119" s="239"/>
      <c r="BN119" s="239"/>
      <c r="BO119" s="877" t="s">
        <v>441</v>
      </c>
      <c r="BP119" s="878"/>
      <c r="BQ119" s="879">
        <v>28535387</v>
      </c>
      <c r="BR119" s="845"/>
      <c r="BS119" s="845"/>
      <c r="BT119" s="845"/>
      <c r="BU119" s="845"/>
      <c r="BV119" s="845">
        <v>26777016</v>
      </c>
      <c r="BW119" s="845"/>
      <c r="BX119" s="845"/>
      <c r="BY119" s="845"/>
      <c r="BZ119" s="845"/>
      <c r="CA119" s="845">
        <v>24515496</v>
      </c>
      <c r="CB119" s="845"/>
      <c r="CC119" s="845"/>
      <c r="CD119" s="845"/>
      <c r="CE119" s="845"/>
      <c r="CF119" s="748"/>
      <c r="CG119" s="749"/>
      <c r="CH119" s="749"/>
      <c r="CI119" s="749"/>
      <c r="CJ119" s="834"/>
      <c r="CK119" s="928"/>
      <c r="CL119" s="823"/>
      <c r="CM119" s="838" t="s">
        <v>442</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v>2121503</v>
      </c>
      <c r="DH119" s="764"/>
      <c r="DI119" s="764"/>
      <c r="DJ119" s="764"/>
      <c r="DK119" s="765"/>
      <c r="DL119" s="766">
        <v>1706143</v>
      </c>
      <c r="DM119" s="764"/>
      <c r="DN119" s="764"/>
      <c r="DO119" s="764"/>
      <c r="DP119" s="765"/>
      <c r="DQ119" s="766">
        <v>1101144</v>
      </c>
      <c r="DR119" s="764"/>
      <c r="DS119" s="764"/>
      <c r="DT119" s="764"/>
      <c r="DU119" s="765"/>
      <c r="DV119" s="848">
        <v>12.8</v>
      </c>
      <c r="DW119" s="849"/>
      <c r="DX119" s="849"/>
      <c r="DY119" s="849"/>
      <c r="DZ119" s="850"/>
    </row>
    <row r="120" spans="1:130" s="218" customFormat="1" ht="26.25" customHeight="1" x14ac:dyDescent="0.15">
      <c r="A120" s="820"/>
      <c r="B120" s="821"/>
      <c r="C120" s="815" t="s">
        <v>419</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443</v>
      </c>
      <c r="AV120" s="881"/>
      <c r="AW120" s="881"/>
      <c r="AX120" s="881"/>
      <c r="AY120" s="882"/>
      <c r="AZ120" s="860" t="s">
        <v>444</v>
      </c>
      <c r="BA120" s="808"/>
      <c r="BB120" s="808"/>
      <c r="BC120" s="808"/>
      <c r="BD120" s="808"/>
      <c r="BE120" s="808"/>
      <c r="BF120" s="808"/>
      <c r="BG120" s="808"/>
      <c r="BH120" s="808"/>
      <c r="BI120" s="808"/>
      <c r="BJ120" s="808"/>
      <c r="BK120" s="808"/>
      <c r="BL120" s="808"/>
      <c r="BM120" s="808"/>
      <c r="BN120" s="808"/>
      <c r="BO120" s="808"/>
      <c r="BP120" s="809"/>
      <c r="BQ120" s="861">
        <v>10508580</v>
      </c>
      <c r="BR120" s="842"/>
      <c r="BS120" s="842"/>
      <c r="BT120" s="842"/>
      <c r="BU120" s="842"/>
      <c r="BV120" s="842">
        <v>12117609</v>
      </c>
      <c r="BW120" s="842"/>
      <c r="BX120" s="842"/>
      <c r="BY120" s="842"/>
      <c r="BZ120" s="842"/>
      <c r="CA120" s="842">
        <v>13159068</v>
      </c>
      <c r="CB120" s="842"/>
      <c r="CC120" s="842"/>
      <c r="CD120" s="842"/>
      <c r="CE120" s="842"/>
      <c r="CF120" s="866">
        <v>153</v>
      </c>
      <c r="CG120" s="867"/>
      <c r="CH120" s="867"/>
      <c r="CI120" s="867"/>
      <c r="CJ120" s="867"/>
      <c r="CK120" s="868" t="s">
        <v>445</v>
      </c>
      <c r="CL120" s="852"/>
      <c r="CM120" s="852"/>
      <c r="CN120" s="852"/>
      <c r="CO120" s="853"/>
      <c r="CP120" s="872" t="s">
        <v>446</v>
      </c>
      <c r="CQ120" s="873"/>
      <c r="CR120" s="873"/>
      <c r="CS120" s="873"/>
      <c r="CT120" s="873"/>
      <c r="CU120" s="873"/>
      <c r="CV120" s="873"/>
      <c r="CW120" s="873"/>
      <c r="CX120" s="873"/>
      <c r="CY120" s="873"/>
      <c r="CZ120" s="873"/>
      <c r="DA120" s="873"/>
      <c r="DB120" s="873"/>
      <c r="DC120" s="873"/>
      <c r="DD120" s="873"/>
      <c r="DE120" s="873"/>
      <c r="DF120" s="874"/>
      <c r="DG120" s="861" t="s">
        <v>122</v>
      </c>
      <c r="DH120" s="842"/>
      <c r="DI120" s="842"/>
      <c r="DJ120" s="842"/>
      <c r="DK120" s="842"/>
      <c r="DL120" s="842" t="s">
        <v>122</v>
      </c>
      <c r="DM120" s="842"/>
      <c r="DN120" s="842"/>
      <c r="DO120" s="842"/>
      <c r="DP120" s="842"/>
      <c r="DQ120" s="842">
        <v>4427686</v>
      </c>
      <c r="DR120" s="842"/>
      <c r="DS120" s="842"/>
      <c r="DT120" s="842"/>
      <c r="DU120" s="842"/>
      <c r="DV120" s="843">
        <v>51.5</v>
      </c>
      <c r="DW120" s="843"/>
      <c r="DX120" s="843"/>
      <c r="DY120" s="843"/>
      <c r="DZ120" s="844"/>
    </row>
    <row r="121" spans="1:130" s="218" customFormat="1" ht="26.25" customHeight="1" x14ac:dyDescent="0.15">
      <c r="A121" s="820"/>
      <c r="B121" s="821"/>
      <c r="C121" s="863" t="s">
        <v>447</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5" t="s">
        <v>448</v>
      </c>
      <c r="BA121" s="752"/>
      <c r="BB121" s="752"/>
      <c r="BC121" s="752"/>
      <c r="BD121" s="752"/>
      <c r="BE121" s="752"/>
      <c r="BF121" s="752"/>
      <c r="BG121" s="752"/>
      <c r="BH121" s="752"/>
      <c r="BI121" s="752"/>
      <c r="BJ121" s="752"/>
      <c r="BK121" s="752"/>
      <c r="BL121" s="752"/>
      <c r="BM121" s="752"/>
      <c r="BN121" s="752"/>
      <c r="BO121" s="752"/>
      <c r="BP121" s="753"/>
      <c r="BQ121" s="816">
        <v>776356</v>
      </c>
      <c r="BR121" s="817"/>
      <c r="BS121" s="817"/>
      <c r="BT121" s="817"/>
      <c r="BU121" s="817"/>
      <c r="BV121" s="817">
        <v>707492</v>
      </c>
      <c r="BW121" s="817"/>
      <c r="BX121" s="817"/>
      <c r="BY121" s="817"/>
      <c r="BZ121" s="817"/>
      <c r="CA121" s="817">
        <v>647358</v>
      </c>
      <c r="CB121" s="817"/>
      <c r="CC121" s="817"/>
      <c r="CD121" s="817"/>
      <c r="CE121" s="817"/>
      <c r="CF121" s="875">
        <v>7.5</v>
      </c>
      <c r="CG121" s="876"/>
      <c r="CH121" s="876"/>
      <c r="CI121" s="876"/>
      <c r="CJ121" s="876"/>
      <c r="CK121" s="869"/>
      <c r="CL121" s="855"/>
      <c r="CM121" s="855"/>
      <c r="CN121" s="855"/>
      <c r="CO121" s="856"/>
      <c r="CP121" s="835" t="s">
        <v>391</v>
      </c>
      <c r="CQ121" s="836"/>
      <c r="CR121" s="836"/>
      <c r="CS121" s="836"/>
      <c r="CT121" s="836"/>
      <c r="CU121" s="836"/>
      <c r="CV121" s="836"/>
      <c r="CW121" s="836"/>
      <c r="CX121" s="836"/>
      <c r="CY121" s="836"/>
      <c r="CZ121" s="836"/>
      <c r="DA121" s="836"/>
      <c r="DB121" s="836"/>
      <c r="DC121" s="836"/>
      <c r="DD121" s="836"/>
      <c r="DE121" s="836"/>
      <c r="DF121" s="837"/>
      <c r="DG121" s="816" t="s">
        <v>122</v>
      </c>
      <c r="DH121" s="817"/>
      <c r="DI121" s="817"/>
      <c r="DJ121" s="817"/>
      <c r="DK121" s="817"/>
      <c r="DL121" s="817" t="s">
        <v>122</v>
      </c>
      <c r="DM121" s="817"/>
      <c r="DN121" s="817"/>
      <c r="DO121" s="817"/>
      <c r="DP121" s="817"/>
      <c r="DQ121" s="817" t="s">
        <v>122</v>
      </c>
      <c r="DR121" s="817"/>
      <c r="DS121" s="817"/>
      <c r="DT121" s="817"/>
      <c r="DU121" s="817"/>
      <c r="DV121" s="794" t="s">
        <v>122</v>
      </c>
      <c r="DW121" s="794"/>
      <c r="DX121" s="794"/>
      <c r="DY121" s="794"/>
      <c r="DZ121" s="795"/>
    </row>
    <row r="122" spans="1:130" s="218" customFormat="1" ht="26.25" customHeight="1" x14ac:dyDescent="0.15">
      <c r="A122" s="820"/>
      <c r="B122" s="821"/>
      <c r="C122" s="815" t="s">
        <v>429</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449</v>
      </c>
      <c r="BA122" s="839"/>
      <c r="BB122" s="839"/>
      <c r="BC122" s="839"/>
      <c r="BD122" s="839"/>
      <c r="BE122" s="839"/>
      <c r="BF122" s="839"/>
      <c r="BG122" s="839"/>
      <c r="BH122" s="839"/>
      <c r="BI122" s="839"/>
      <c r="BJ122" s="839"/>
      <c r="BK122" s="839"/>
      <c r="BL122" s="839"/>
      <c r="BM122" s="839"/>
      <c r="BN122" s="839"/>
      <c r="BO122" s="839"/>
      <c r="BP122" s="840"/>
      <c r="BQ122" s="879">
        <v>15915614</v>
      </c>
      <c r="BR122" s="845"/>
      <c r="BS122" s="845"/>
      <c r="BT122" s="845"/>
      <c r="BU122" s="845"/>
      <c r="BV122" s="845">
        <v>15051174</v>
      </c>
      <c r="BW122" s="845"/>
      <c r="BX122" s="845"/>
      <c r="BY122" s="845"/>
      <c r="BZ122" s="845"/>
      <c r="CA122" s="845">
        <v>13545947</v>
      </c>
      <c r="CB122" s="845"/>
      <c r="CC122" s="845"/>
      <c r="CD122" s="845"/>
      <c r="CE122" s="845"/>
      <c r="CF122" s="846">
        <v>157.5</v>
      </c>
      <c r="CG122" s="847"/>
      <c r="CH122" s="847"/>
      <c r="CI122" s="847"/>
      <c r="CJ122" s="847"/>
      <c r="CK122" s="869"/>
      <c r="CL122" s="855"/>
      <c r="CM122" s="855"/>
      <c r="CN122" s="855"/>
      <c r="CO122" s="856"/>
      <c r="CP122" s="835" t="s">
        <v>390</v>
      </c>
      <c r="CQ122" s="836"/>
      <c r="CR122" s="836"/>
      <c r="CS122" s="836"/>
      <c r="CT122" s="836"/>
      <c r="CU122" s="836"/>
      <c r="CV122" s="836"/>
      <c r="CW122" s="836"/>
      <c r="CX122" s="836"/>
      <c r="CY122" s="836"/>
      <c r="CZ122" s="836"/>
      <c r="DA122" s="836"/>
      <c r="DB122" s="836"/>
      <c r="DC122" s="836"/>
      <c r="DD122" s="836"/>
      <c r="DE122" s="836"/>
      <c r="DF122" s="837"/>
      <c r="DG122" s="816" t="s">
        <v>122</v>
      </c>
      <c r="DH122" s="817"/>
      <c r="DI122" s="817"/>
      <c r="DJ122" s="817"/>
      <c r="DK122" s="817"/>
      <c r="DL122" s="817" t="s">
        <v>122</v>
      </c>
      <c r="DM122" s="817"/>
      <c r="DN122" s="817"/>
      <c r="DO122" s="817"/>
      <c r="DP122" s="817"/>
      <c r="DQ122" s="817" t="s">
        <v>122</v>
      </c>
      <c r="DR122" s="817"/>
      <c r="DS122" s="817"/>
      <c r="DT122" s="817"/>
      <c r="DU122" s="817"/>
      <c r="DV122" s="794" t="s">
        <v>122</v>
      </c>
      <c r="DW122" s="794"/>
      <c r="DX122" s="794"/>
      <c r="DY122" s="794"/>
      <c r="DZ122" s="795"/>
    </row>
    <row r="123" spans="1:130" s="218" customFormat="1" ht="26.25" customHeight="1" x14ac:dyDescent="0.15">
      <c r="A123" s="820"/>
      <c r="B123" s="821"/>
      <c r="C123" s="815" t="s">
        <v>435</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122</v>
      </c>
      <c r="AB123" s="780"/>
      <c r="AC123" s="780"/>
      <c r="AD123" s="780"/>
      <c r="AE123" s="781"/>
      <c r="AF123" s="782" t="s">
        <v>122</v>
      </c>
      <c r="AG123" s="780"/>
      <c r="AH123" s="780"/>
      <c r="AI123" s="780"/>
      <c r="AJ123" s="781"/>
      <c r="AK123" s="782" t="s">
        <v>122</v>
      </c>
      <c r="AL123" s="780"/>
      <c r="AM123" s="780"/>
      <c r="AN123" s="780"/>
      <c r="AO123" s="781"/>
      <c r="AP123" s="824" t="s">
        <v>122</v>
      </c>
      <c r="AQ123" s="825"/>
      <c r="AR123" s="825"/>
      <c r="AS123" s="825"/>
      <c r="AT123" s="826"/>
      <c r="AU123" s="886"/>
      <c r="AV123" s="887"/>
      <c r="AW123" s="887"/>
      <c r="AX123" s="887"/>
      <c r="AY123" s="887"/>
      <c r="AZ123" s="239" t="s">
        <v>177</v>
      </c>
      <c r="BA123" s="239"/>
      <c r="BB123" s="239"/>
      <c r="BC123" s="239"/>
      <c r="BD123" s="239"/>
      <c r="BE123" s="239"/>
      <c r="BF123" s="239"/>
      <c r="BG123" s="239"/>
      <c r="BH123" s="239"/>
      <c r="BI123" s="239"/>
      <c r="BJ123" s="239"/>
      <c r="BK123" s="239"/>
      <c r="BL123" s="239"/>
      <c r="BM123" s="239"/>
      <c r="BN123" s="239"/>
      <c r="BO123" s="877" t="s">
        <v>450</v>
      </c>
      <c r="BP123" s="878"/>
      <c r="BQ123" s="832">
        <v>27200550</v>
      </c>
      <c r="BR123" s="833"/>
      <c r="BS123" s="833"/>
      <c r="BT123" s="833"/>
      <c r="BU123" s="833"/>
      <c r="BV123" s="833">
        <v>27876275</v>
      </c>
      <c r="BW123" s="833"/>
      <c r="BX123" s="833"/>
      <c r="BY123" s="833"/>
      <c r="BZ123" s="833"/>
      <c r="CA123" s="833">
        <v>27352373</v>
      </c>
      <c r="CB123" s="833"/>
      <c r="CC123" s="833"/>
      <c r="CD123" s="833"/>
      <c r="CE123" s="833"/>
      <c r="CF123" s="748"/>
      <c r="CG123" s="749"/>
      <c r="CH123" s="749"/>
      <c r="CI123" s="749"/>
      <c r="CJ123" s="834"/>
      <c r="CK123" s="869"/>
      <c r="CL123" s="855"/>
      <c r="CM123" s="855"/>
      <c r="CN123" s="855"/>
      <c r="CO123" s="856"/>
      <c r="CP123" s="835" t="s">
        <v>389</v>
      </c>
      <c r="CQ123" s="836"/>
      <c r="CR123" s="836"/>
      <c r="CS123" s="836"/>
      <c r="CT123" s="836"/>
      <c r="CU123" s="836"/>
      <c r="CV123" s="836"/>
      <c r="CW123" s="836"/>
      <c r="CX123" s="836"/>
      <c r="CY123" s="836"/>
      <c r="CZ123" s="836"/>
      <c r="DA123" s="836"/>
      <c r="DB123" s="836"/>
      <c r="DC123" s="836"/>
      <c r="DD123" s="836"/>
      <c r="DE123" s="836"/>
      <c r="DF123" s="837"/>
      <c r="DG123" s="779" t="s">
        <v>122</v>
      </c>
      <c r="DH123" s="780"/>
      <c r="DI123" s="780"/>
      <c r="DJ123" s="780"/>
      <c r="DK123" s="781"/>
      <c r="DL123" s="782" t="s">
        <v>122</v>
      </c>
      <c r="DM123" s="780"/>
      <c r="DN123" s="780"/>
      <c r="DO123" s="780"/>
      <c r="DP123" s="781"/>
      <c r="DQ123" s="782" t="s">
        <v>122</v>
      </c>
      <c r="DR123" s="780"/>
      <c r="DS123" s="780"/>
      <c r="DT123" s="780"/>
      <c r="DU123" s="781"/>
      <c r="DV123" s="824" t="s">
        <v>122</v>
      </c>
      <c r="DW123" s="825"/>
      <c r="DX123" s="825"/>
      <c r="DY123" s="825"/>
      <c r="DZ123" s="826"/>
    </row>
    <row r="124" spans="1:130" s="218" customFormat="1" ht="26.25" customHeight="1" thickBot="1" x14ac:dyDescent="0.2">
      <c r="A124" s="820"/>
      <c r="B124" s="821"/>
      <c r="C124" s="815" t="s">
        <v>438</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t="s">
        <v>122</v>
      </c>
      <c r="AG124" s="780"/>
      <c r="AH124" s="780"/>
      <c r="AI124" s="780"/>
      <c r="AJ124" s="781"/>
      <c r="AK124" s="782" t="s">
        <v>122</v>
      </c>
      <c r="AL124" s="780"/>
      <c r="AM124" s="780"/>
      <c r="AN124" s="780"/>
      <c r="AO124" s="781"/>
      <c r="AP124" s="824" t="s">
        <v>122</v>
      </c>
      <c r="AQ124" s="825"/>
      <c r="AR124" s="825"/>
      <c r="AS124" s="825"/>
      <c r="AT124" s="826"/>
      <c r="AU124" s="827" t="s">
        <v>451</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v>15.7</v>
      </c>
      <c r="BR124" s="831"/>
      <c r="BS124" s="831"/>
      <c r="BT124" s="831"/>
      <c r="BU124" s="831"/>
      <c r="BV124" s="831" t="s">
        <v>122</v>
      </c>
      <c r="BW124" s="831"/>
      <c r="BX124" s="831"/>
      <c r="BY124" s="831"/>
      <c r="BZ124" s="831"/>
      <c r="CA124" s="831" t="s">
        <v>122</v>
      </c>
      <c r="CB124" s="831"/>
      <c r="CC124" s="831"/>
      <c r="CD124" s="831"/>
      <c r="CE124" s="831"/>
      <c r="CF124" s="726"/>
      <c r="CG124" s="727"/>
      <c r="CH124" s="727"/>
      <c r="CI124" s="727"/>
      <c r="CJ124" s="862"/>
      <c r="CK124" s="870"/>
      <c r="CL124" s="870"/>
      <c r="CM124" s="870"/>
      <c r="CN124" s="870"/>
      <c r="CO124" s="871"/>
      <c r="CP124" s="835" t="s">
        <v>452</v>
      </c>
      <c r="CQ124" s="836"/>
      <c r="CR124" s="836"/>
      <c r="CS124" s="836"/>
      <c r="CT124" s="836"/>
      <c r="CU124" s="836"/>
      <c r="CV124" s="836"/>
      <c r="CW124" s="836"/>
      <c r="CX124" s="836"/>
      <c r="CY124" s="836"/>
      <c r="CZ124" s="836"/>
      <c r="DA124" s="836"/>
      <c r="DB124" s="836"/>
      <c r="DC124" s="836"/>
      <c r="DD124" s="836"/>
      <c r="DE124" s="836"/>
      <c r="DF124" s="837"/>
      <c r="DG124" s="763">
        <v>5755508</v>
      </c>
      <c r="DH124" s="764"/>
      <c r="DI124" s="764"/>
      <c r="DJ124" s="764"/>
      <c r="DK124" s="765"/>
      <c r="DL124" s="766">
        <v>5079673</v>
      </c>
      <c r="DM124" s="764"/>
      <c r="DN124" s="764"/>
      <c r="DO124" s="764"/>
      <c r="DP124" s="765"/>
      <c r="DQ124" s="766" t="s">
        <v>122</v>
      </c>
      <c r="DR124" s="764"/>
      <c r="DS124" s="764"/>
      <c r="DT124" s="764"/>
      <c r="DU124" s="765"/>
      <c r="DV124" s="848" t="s">
        <v>122</v>
      </c>
      <c r="DW124" s="849"/>
      <c r="DX124" s="849"/>
      <c r="DY124" s="849"/>
      <c r="DZ124" s="850"/>
    </row>
    <row r="125" spans="1:130" s="218" customFormat="1" ht="26.25" customHeight="1" x14ac:dyDescent="0.15">
      <c r="A125" s="820"/>
      <c r="B125" s="821"/>
      <c r="C125" s="815" t="s">
        <v>440</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122</v>
      </c>
      <c r="AB125" s="780"/>
      <c r="AC125" s="780"/>
      <c r="AD125" s="780"/>
      <c r="AE125" s="781"/>
      <c r="AF125" s="782" t="s">
        <v>122</v>
      </c>
      <c r="AG125" s="780"/>
      <c r="AH125" s="780"/>
      <c r="AI125" s="780"/>
      <c r="AJ125" s="781"/>
      <c r="AK125" s="782" t="s">
        <v>122</v>
      </c>
      <c r="AL125" s="780"/>
      <c r="AM125" s="780"/>
      <c r="AN125" s="780"/>
      <c r="AO125" s="781"/>
      <c r="AP125" s="824" t="s">
        <v>122</v>
      </c>
      <c r="AQ125" s="825"/>
      <c r="AR125" s="825"/>
      <c r="AS125" s="825"/>
      <c r="AT125" s="826"/>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851" t="s">
        <v>453</v>
      </c>
      <c r="CL125" s="852"/>
      <c r="CM125" s="852"/>
      <c r="CN125" s="852"/>
      <c r="CO125" s="853"/>
      <c r="CP125" s="860" t="s">
        <v>454</v>
      </c>
      <c r="CQ125" s="808"/>
      <c r="CR125" s="808"/>
      <c r="CS125" s="808"/>
      <c r="CT125" s="808"/>
      <c r="CU125" s="808"/>
      <c r="CV125" s="808"/>
      <c r="CW125" s="808"/>
      <c r="CX125" s="808"/>
      <c r="CY125" s="808"/>
      <c r="CZ125" s="808"/>
      <c r="DA125" s="808"/>
      <c r="DB125" s="808"/>
      <c r="DC125" s="808"/>
      <c r="DD125" s="808"/>
      <c r="DE125" s="808"/>
      <c r="DF125" s="809"/>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18" customFormat="1" ht="26.25" customHeight="1" thickBot="1" x14ac:dyDescent="0.2">
      <c r="A126" s="820"/>
      <c r="B126" s="821"/>
      <c r="C126" s="815" t="s">
        <v>442</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v>217619</v>
      </c>
      <c r="AB126" s="780"/>
      <c r="AC126" s="780"/>
      <c r="AD126" s="780"/>
      <c r="AE126" s="781"/>
      <c r="AF126" s="782">
        <v>220906</v>
      </c>
      <c r="AG126" s="780"/>
      <c r="AH126" s="780"/>
      <c r="AI126" s="780"/>
      <c r="AJ126" s="781"/>
      <c r="AK126" s="782">
        <v>220045</v>
      </c>
      <c r="AL126" s="780"/>
      <c r="AM126" s="780"/>
      <c r="AN126" s="780"/>
      <c r="AO126" s="781"/>
      <c r="AP126" s="824">
        <v>2.6</v>
      </c>
      <c r="AQ126" s="825"/>
      <c r="AR126" s="825"/>
      <c r="AS126" s="825"/>
      <c r="AT126" s="826"/>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854"/>
      <c r="CL126" s="855"/>
      <c r="CM126" s="855"/>
      <c r="CN126" s="855"/>
      <c r="CO126" s="856"/>
      <c r="CP126" s="815" t="s">
        <v>455</v>
      </c>
      <c r="CQ126" s="752"/>
      <c r="CR126" s="752"/>
      <c r="CS126" s="752"/>
      <c r="CT126" s="752"/>
      <c r="CU126" s="752"/>
      <c r="CV126" s="752"/>
      <c r="CW126" s="752"/>
      <c r="CX126" s="752"/>
      <c r="CY126" s="752"/>
      <c r="CZ126" s="752"/>
      <c r="DA126" s="752"/>
      <c r="DB126" s="752"/>
      <c r="DC126" s="752"/>
      <c r="DD126" s="752"/>
      <c r="DE126" s="752"/>
      <c r="DF126" s="753"/>
      <c r="DG126" s="816" t="s">
        <v>122</v>
      </c>
      <c r="DH126" s="817"/>
      <c r="DI126" s="817"/>
      <c r="DJ126" s="817"/>
      <c r="DK126" s="817"/>
      <c r="DL126" s="817" t="s">
        <v>122</v>
      </c>
      <c r="DM126" s="817"/>
      <c r="DN126" s="817"/>
      <c r="DO126" s="817"/>
      <c r="DP126" s="817"/>
      <c r="DQ126" s="817" t="s">
        <v>122</v>
      </c>
      <c r="DR126" s="817"/>
      <c r="DS126" s="817"/>
      <c r="DT126" s="817"/>
      <c r="DU126" s="817"/>
      <c r="DV126" s="794" t="s">
        <v>122</v>
      </c>
      <c r="DW126" s="794"/>
      <c r="DX126" s="794"/>
      <c r="DY126" s="794"/>
      <c r="DZ126" s="795"/>
    </row>
    <row r="127" spans="1:130" s="218" customFormat="1" ht="26.25" customHeight="1" x14ac:dyDescent="0.15">
      <c r="A127" s="822"/>
      <c r="B127" s="823"/>
      <c r="C127" s="838" t="s">
        <v>456</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v>8130</v>
      </c>
      <c r="AB127" s="780"/>
      <c r="AC127" s="780"/>
      <c r="AD127" s="780"/>
      <c r="AE127" s="781"/>
      <c r="AF127" s="782">
        <v>4818</v>
      </c>
      <c r="AG127" s="780"/>
      <c r="AH127" s="780"/>
      <c r="AI127" s="780"/>
      <c r="AJ127" s="781"/>
      <c r="AK127" s="782">
        <v>5682</v>
      </c>
      <c r="AL127" s="780"/>
      <c r="AM127" s="780"/>
      <c r="AN127" s="780"/>
      <c r="AO127" s="781"/>
      <c r="AP127" s="824">
        <v>0.1</v>
      </c>
      <c r="AQ127" s="825"/>
      <c r="AR127" s="825"/>
      <c r="AS127" s="825"/>
      <c r="AT127" s="826"/>
      <c r="AU127" s="220"/>
      <c r="AV127" s="220"/>
      <c r="AW127" s="220"/>
      <c r="AX127" s="841" t="s">
        <v>457</v>
      </c>
      <c r="AY127" s="812"/>
      <c r="AZ127" s="812"/>
      <c r="BA127" s="812"/>
      <c r="BB127" s="812"/>
      <c r="BC127" s="812"/>
      <c r="BD127" s="812"/>
      <c r="BE127" s="813"/>
      <c r="BF127" s="811" t="s">
        <v>458</v>
      </c>
      <c r="BG127" s="812"/>
      <c r="BH127" s="812"/>
      <c r="BI127" s="812"/>
      <c r="BJ127" s="812"/>
      <c r="BK127" s="812"/>
      <c r="BL127" s="813"/>
      <c r="BM127" s="811" t="s">
        <v>459</v>
      </c>
      <c r="BN127" s="812"/>
      <c r="BO127" s="812"/>
      <c r="BP127" s="812"/>
      <c r="BQ127" s="812"/>
      <c r="BR127" s="812"/>
      <c r="BS127" s="813"/>
      <c r="BT127" s="811" t="s">
        <v>460</v>
      </c>
      <c r="BU127" s="812"/>
      <c r="BV127" s="812"/>
      <c r="BW127" s="812"/>
      <c r="BX127" s="812"/>
      <c r="BY127" s="812"/>
      <c r="BZ127" s="814"/>
      <c r="CA127" s="220"/>
      <c r="CB127" s="220"/>
      <c r="CC127" s="220"/>
      <c r="CD127" s="243"/>
      <c r="CE127" s="243"/>
      <c r="CF127" s="243"/>
      <c r="CG127" s="220"/>
      <c r="CH127" s="220"/>
      <c r="CI127" s="220"/>
      <c r="CJ127" s="242"/>
      <c r="CK127" s="854"/>
      <c r="CL127" s="855"/>
      <c r="CM127" s="855"/>
      <c r="CN127" s="855"/>
      <c r="CO127" s="856"/>
      <c r="CP127" s="815" t="s">
        <v>461</v>
      </c>
      <c r="CQ127" s="752"/>
      <c r="CR127" s="752"/>
      <c r="CS127" s="752"/>
      <c r="CT127" s="752"/>
      <c r="CU127" s="752"/>
      <c r="CV127" s="752"/>
      <c r="CW127" s="752"/>
      <c r="CX127" s="752"/>
      <c r="CY127" s="752"/>
      <c r="CZ127" s="752"/>
      <c r="DA127" s="752"/>
      <c r="DB127" s="752"/>
      <c r="DC127" s="752"/>
      <c r="DD127" s="752"/>
      <c r="DE127" s="752"/>
      <c r="DF127" s="753"/>
      <c r="DG127" s="816" t="s">
        <v>122</v>
      </c>
      <c r="DH127" s="817"/>
      <c r="DI127" s="817"/>
      <c r="DJ127" s="817"/>
      <c r="DK127" s="817"/>
      <c r="DL127" s="817" t="s">
        <v>122</v>
      </c>
      <c r="DM127" s="817"/>
      <c r="DN127" s="817"/>
      <c r="DO127" s="817"/>
      <c r="DP127" s="817"/>
      <c r="DQ127" s="817" t="s">
        <v>122</v>
      </c>
      <c r="DR127" s="817"/>
      <c r="DS127" s="817"/>
      <c r="DT127" s="817"/>
      <c r="DU127" s="817"/>
      <c r="DV127" s="794" t="s">
        <v>122</v>
      </c>
      <c r="DW127" s="794"/>
      <c r="DX127" s="794"/>
      <c r="DY127" s="794"/>
      <c r="DZ127" s="795"/>
    </row>
    <row r="128" spans="1:130" s="218" customFormat="1" ht="26.25" customHeight="1" thickBot="1" x14ac:dyDescent="0.2">
      <c r="A128" s="796" t="s">
        <v>462</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463</v>
      </c>
      <c r="X128" s="798"/>
      <c r="Y128" s="798"/>
      <c r="Z128" s="799"/>
      <c r="AA128" s="800">
        <v>68848</v>
      </c>
      <c r="AB128" s="801"/>
      <c r="AC128" s="801"/>
      <c r="AD128" s="801"/>
      <c r="AE128" s="802"/>
      <c r="AF128" s="803">
        <v>64375</v>
      </c>
      <c r="AG128" s="801"/>
      <c r="AH128" s="801"/>
      <c r="AI128" s="801"/>
      <c r="AJ128" s="802"/>
      <c r="AK128" s="803">
        <v>56546</v>
      </c>
      <c r="AL128" s="801"/>
      <c r="AM128" s="801"/>
      <c r="AN128" s="801"/>
      <c r="AO128" s="802"/>
      <c r="AP128" s="804"/>
      <c r="AQ128" s="805"/>
      <c r="AR128" s="805"/>
      <c r="AS128" s="805"/>
      <c r="AT128" s="806"/>
      <c r="AU128" s="220"/>
      <c r="AV128" s="220"/>
      <c r="AW128" s="220"/>
      <c r="AX128" s="807" t="s">
        <v>464</v>
      </c>
      <c r="AY128" s="808"/>
      <c r="AZ128" s="808"/>
      <c r="BA128" s="808"/>
      <c r="BB128" s="808"/>
      <c r="BC128" s="808"/>
      <c r="BD128" s="808"/>
      <c r="BE128" s="809"/>
      <c r="BF128" s="786" t="s">
        <v>122</v>
      </c>
      <c r="BG128" s="787"/>
      <c r="BH128" s="787"/>
      <c r="BI128" s="787"/>
      <c r="BJ128" s="787"/>
      <c r="BK128" s="787"/>
      <c r="BL128" s="810"/>
      <c r="BM128" s="786">
        <v>13.27</v>
      </c>
      <c r="BN128" s="787"/>
      <c r="BO128" s="787"/>
      <c r="BP128" s="787"/>
      <c r="BQ128" s="787"/>
      <c r="BR128" s="787"/>
      <c r="BS128" s="810"/>
      <c r="BT128" s="786">
        <v>20</v>
      </c>
      <c r="BU128" s="787"/>
      <c r="BV128" s="787"/>
      <c r="BW128" s="787"/>
      <c r="BX128" s="787"/>
      <c r="BY128" s="787"/>
      <c r="BZ128" s="788"/>
      <c r="CA128" s="243"/>
      <c r="CB128" s="243"/>
      <c r="CC128" s="243"/>
      <c r="CD128" s="243"/>
      <c r="CE128" s="243"/>
      <c r="CF128" s="243"/>
      <c r="CG128" s="220"/>
      <c r="CH128" s="220"/>
      <c r="CI128" s="220"/>
      <c r="CJ128" s="242"/>
      <c r="CK128" s="857"/>
      <c r="CL128" s="858"/>
      <c r="CM128" s="858"/>
      <c r="CN128" s="858"/>
      <c r="CO128" s="859"/>
      <c r="CP128" s="789" t="s">
        <v>465</v>
      </c>
      <c r="CQ128" s="730"/>
      <c r="CR128" s="730"/>
      <c r="CS128" s="730"/>
      <c r="CT128" s="730"/>
      <c r="CU128" s="730"/>
      <c r="CV128" s="730"/>
      <c r="CW128" s="730"/>
      <c r="CX128" s="730"/>
      <c r="CY128" s="730"/>
      <c r="CZ128" s="730"/>
      <c r="DA128" s="730"/>
      <c r="DB128" s="730"/>
      <c r="DC128" s="730"/>
      <c r="DD128" s="730"/>
      <c r="DE128" s="730"/>
      <c r="DF128" s="731"/>
      <c r="DG128" s="790" t="s">
        <v>122</v>
      </c>
      <c r="DH128" s="791"/>
      <c r="DI128" s="791"/>
      <c r="DJ128" s="791"/>
      <c r="DK128" s="791"/>
      <c r="DL128" s="791" t="s">
        <v>122</v>
      </c>
      <c r="DM128" s="791"/>
      <c r="DN128" s="791"/>
      <c r="DO128" s="791"/>
      <c r="DP128" s="791"/>
      <c r="DQ128" s="791" t="s">
        <v>122</v>
      </c>
      <c r="DR128" s="791"/>
      <c r="DS128" s="791"/>
      <c r="DT128" s="791"/>
      <c r="DU128" s="791"/>
      <c r="DV128" s="792" t="s">
        <v>122</v>
      </c>
      <c r="DW128" s="792"/>
      <c r="DX128" s="792"/>
      <c r="DY128" s="792"/>
      <c r="DZ128" s="793"/>
    </row>
    <row r="129" spans="1:131" s="218" customFormat="1" ht="26.25" customHeight="1" x14ac:dyDescent="0.15">
      <c r="A129" s="774" t="s">
        <v>102</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466</v>
      </c>
      <c r="X129" s="777"/>
      <c r="Y129" s="777"/>
      <c r="Z129" s="778"/>
      <c r="AA129" s="779">
        <v>10195720</v>
      </c>
      <c r="AB129" s="780"/>
      <c r="AC129" s="780"/>
      <c r="AD129" s="780"/>
      <c r="AE129" s="781"/>
      <c r="AF129" s="782">
        <v>10207170</v>
      </c>
      <c r="AG129" s="780"/>
      <c r="AH129" s="780"/>
      <c r="AI129" s="780"/>
      <c r="AJ129" s="781"/>
      <c r="AK129" s="782">
        <v>10392898</v>
      </c>
      <c r="AL129" s="780"/>
      <c r="AM129" s="780"/>
      <c r="AN129" s="780"/>
      <c r="AO129" s="781"/>
      <c r="AP129" s="783"/>
      <c r="AQ129" s="784"/>
      <c r="AR129" s="784"/>
      <c r="AS129" s="784"/>
      <c r="AT129" s="785"/>
      <c r="AU129" s="221"/>
      <c r="AV129" s="221"/>
      <c r="AW129" s="221"/>
      <c r="AX129" s="751" t="s">
        <v>467</v>
      </c>
      <c r="AY129" s="752"/>
      <c r="AZ129" s="752"/>
      <c r="BA129" s="752"/>
      <c r="BB129" s="752"/>
      <c r="BC129" s="752"/>
      <c r="BD129" s="752"/>
      <c r="BE129" s="753"/>
      <c r="BF129" s="770" t="s">
        <v>122</v>
      </c>
      <c r="BG129" s="771"/>
      <c r="BH129" s="771"/>
      <c r="BI129" s="771"/>
      <c r="BJ129" s="771"/>
      <c r="BK129" s="771"/>
      <c r="BL129" s="772"/>
      <c r="BM129" s="770">
        <v>18.27</v>
      </c>
      <c r="BN129" s="771"/>
      <c r="BO129" s="771"/>
      <c r="BP129" s="771"/>
      <c r="BQ129" s="771"/>
      <c r="BR129" s="771"/>
      <c r="BS129" s="772"/>
      <c r="BT129" s="770">
        <v>30</v>
      </c>
      <c r="BU129" s="771"/>
      <c r="BV129" s="771"/>
      <c r="BW129" s="771"/>
      <c r="BX129" s="771"/>
      <c r="BY129" s="771"/>
      <c r="BZ129" s="773"/>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774" t="s">
        <v>468</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469</v>
      </c>
      <c r="X130" s="777"/>
      <c r="Y130" s="777"/>
      <c r="Z130" s="778"/>
      <c r="AA130" s="779">
        <v>1737805</v>
      </c>
      <c r="AB130" s="780"/>
      <c r="AC130" s="780"/>
      <c r="AD130" s="780"/>
      <c r="AE130" s="781"/>
      <c r="AF130" s="782">
        <v>1799193</v>
      </c>
      <c r="AG130" s="780"/>
      <c r="AH130" s="780"/>
      <c r="AI130" s="780"/>
      <c r="AJ130" s="781"/>
      <c r="AK130" s="782">
        <v>1792681</v>
      </c>
      <c r="AL130" s="780"/>
      <c r="AM130" s="780"/>
      <c r="AN130" s="780"/>
      <c r="AO130" s="781"/>
      <c r="AP130" s="783"/>
      <c r="AQ130" s="784"/>
      <c r="AR130" s="784"/>
      <c r="AS130" s="784"/>
      <c r="AT130" s="785"/>
      <c r="AU130" s="221"/>
      <c r="AV130" s="221"/>
      <c r="AW130" s="221"/>
      <c r="AX130" s="751" t="s">
        <v>470</v>
      </c>
      <c r="AY130" s="752"/>
      <c r="AZ130" s="752"/>
      <c r="BA130" s="752"/>
      <c r="BB130" s="752"/>
      <c r="BC130" s="752"/>
      <c r="BD130" s="752"/>
      <c r="BE130" s="753"/>
      <c r="BF130" s="754">
        <v>11.2</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471</v>
      </c>
      <c r="X131" s="761"/>
      <c r="Y131" s="761"/>
      <c r="Z131" s="762"/>
      <c r="AA131" s="763">
        <v>8457915</v>
      </c>
      <c r="AB131" s="764"/>
      <c r="AC131" s="764"/>
      <c r="AD131" s="764"/>
      <c r="AE131" s="765"/>
      <c r="AF131" s="766">
        <v>8407977</v>
      </c>
      <c r="AG131" s="764"/>
      <c r="AH131" s="764"/>
      <c r="AI131" s="764"/>
      <c r="AJ131" s="765"/>
      <c r="AK131" s="766">
        <v>8600217</v>
      </c>
      <c r="AL131" s="764"/>
      <c r="AM131" s="764"/>
      <c r="AN131" s="764"/>
      <c r="AO131" s="765"/>
      <c r="AP131" s="767"/>
      <c r="AQ131" s="768"/>
      <c r="AR131" s="768"/>
      <c r="AS131" s="768"/>
      <c r="AT131" s="769"/>
      <c r="AU131" s="221"/>
      <c r="AV131" s="221"/>
      <c r="AW131" s="221"/>
      <c r="AX131" s="729" t="s">
        <v>472</v>
      </c>
      <c r="AY131" s="730"/>
      <c r="AZ131" s="730"/>
      <c r="BA131" s="730"/>
      <c r="BB131" s="730"/>
      <c r="BC131" s="730"/>
      <c r="BD131" s="730"/>
      <c r="BE131" s="731"/>
      <c r="BF131" s="732" t="s">
        <v>122</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738" t="s">
        <v>473</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474</v>
      </c>
      <c r="W132" s="742"/>
      <c r="X132" s="742"/>
      <c r="Y132" s="742"/>
      <c r="Z132" s="743"/>
      <c r="AA132" s="744">
        <v>11.12159009</v>
      </c>
      <c r="AB132" s="745"/>
      <c r="AC132" s="745"/>
      <c r="AD132" s="745"/>
      <c r="AE132" s="746"/>
      <c r="AF132" s="747">
        <v>11.10262314</v>
      </c>
      <c r="AG132" s="745"/>
      <c r="AH132" s="745"/>
      <c r="AI132" s="745"/>
      <c r="AJ132" s="746"/>
      <c r="AK132" s="747">
        <v>11.61328836</v>
      </c>
      <c r="AL132" s="745"/>
      <c r="AM132" s="745"/>
      <c r="AN132" s="745"/>
      <c r="AO132" s="746"/>
      <c r="AP132" s="748"/>
      <c r="AQ132" s="749"/>
      <c r="AR132" s="749"/>
      <c r="AS132" s="749"/>
      <c r="AT132" s="75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475</v>
      </c>
      <c r="W133" s="721"/>
      <c r="X133" s="721"/>
      <c r="Y133" s="721"/>
      <c r="Z133" s="722"/>
      <c r="AA133" s="723">
        <v>11.4</v>
      </c>
      <c r="AB133" s="724"/>
      <c r="AC133" s="724"/>
      <c r="AD133" s="724"/>
      <c r="AE133" s="725"/>
      <c r="AF133" s="723">
        <v>11</v>
      </c>
      <c r="AG133" s="724"/>
      <c r="AH133" s="724"/>
      <c r="AI133" s="724"/>
      <c r="AJ133" s="725"/>
      <c r="AK133" s="723">
        <v>11.2</v>
      </c>
      <c r="AL133" s="724"/>
      <c r="AM133" s="724"/>
      <c r="AN133" s="724"/>
      <c r="AO133" s="725"/>
      <c r="AP133" s="726"/>
      <c r="AQ133" s="727"/>
      <c r="AR133" s="727"/>
      <c r="AS133" s="727"/>
      <c r="AT133" s="728"/>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SH5Bgdw+CS2f7fTdpbtI3Sie896LM4oV+yb9jXGPIHzjzH1FFnD+0mXV1O2KlJNFTF+u1Y1xpTf7sBd2L8s97A==" saltValue="oy/DJi1YjVr109IB0vLFKA=="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DQ105"/>
  <sheetViews>
    <sheetView showGridLines="0" view="pageBreakPreview" topLeftCell="AQ1" zoomScaleNormal="85" zoomScaleSheetLayoutView="100" workbookViewId="0">
      <selection activeCell="CP28" sqref="CP28"/>
    </sheetView>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476</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Q/1/OZDWDAiixKn0en9yIUIbUYgLP0No1ryj5OGon9/QbLSmUnLxsSeI66awFxUSvXMY9J6DOQ90VaGRCS5vgQ==" saltValue="3tp1X7FviB48ccqpODRWqA=="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DL89"/>
  <sheetViews>
    <sheetView showGridLines="0" topLeftCell="A37" zoomScaleNormal="100" zoomScaleSheetLayoutView="55" workbookViewId="0">
      <selection activeCell="AW34" sqref="AW1:AW1048576"/>
    </sheetView>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eFMcXleEUp38Hpt7CfKghI6H/S3D68c1SRux2LlzP3umyCUOlM/FU+mOgOdm7UMMqsg9kv5dCjsyS/I2uRggWw==" saltValue="JVrlQwiL2eorQjV3iUWBtw=="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topLeftCell="A10" workbookViewId="0"/>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477</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478</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8" t="s">
        <v>479</v>
      </c>
      <c r="AP7" s="260"/>
      <c r="AQ7" s="261" t="s">
        <v>480</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9"/>
      <c r="AP8" s="266" t="s">
        <v>481</v>
      </c>
      <c r="AQ8" s="267" t="s">
        <v>482</v>
      </c>
      <c r="AR8" s="268" t="s">
        <v>483</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30" t="s">
        <v>484</v>
      </c>
      <c r="AL9" s="1131"/>
      <c r="AM9" s="1131"/>
      <c r="AN9" s="1132"/>
      <c r="AO9" s="269">
        <v>2924020</v>
      </c>
      <c r="AP9" s="269">
        <v>90636</v>
      </c>
      <c r="AQ9" s="270">
        <v>117270</v>
      </c>
      <c r="AR9" s="271">
        <v>-22.7</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30" t="s">
        <v>485</v>
      </c>
      <c r="AL10" s="1131"/>
      <c r="AM10" s="1131"/>
      <c r="AN10" s="1132"/>
      <c r="AO10" s="272">
        <v>499573</v>
      </c>
      <c r="AP10" s="272">
        <v>15485</v>
      </c>
      <c r="AQ10" s="273">
        <v>10490</v>
      </c>
      <c r="AR10" s="274">
        <v>47.6</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30" t="s">
        <v>486</v>
      </c>
      <c r="AL11" s="1131"/>
      <c r="AM11" s="1131"/>
      <c r="AN11" s="1132"/>
      <c r="AO11" s="272">
        <v>52562</v>
      </c>
      <c r="AP11" s="272">
        <v>1629</v>
      </c>
      <c r="AQ11" s="273">
        <v>1802</v>
      </c>
      <c r="AR11" s="274">
        <v>-9.6</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30" t="s">
        <v>487</v>
      </c>
      <c r="AL12" s="1131"/>
      <c r="AM12" s="1131"/>
      <c r="AN12" s="1132"/>
      <c r="AO12" s="272" t="s">
        <v>488</v>
      </c>
      <c r="AP12" s="272" t="s">
        <v>488</v>
      </c>
      <c r="AQ12" s="273">
        <v>3</v>
      </c>
      <c r="AR12" s="274" t="s">
        <v>488</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30" t="s">
        <v>489</v>
      </c>
      <c r="AL13" s="1131"/>
      <c r="AM13" s="1131"/>
      <c r="AN13" s="1132"/>
      <c r="AO13" s="272">
        <v>125069</v>
      </c>
      <c r="AP13" s="272">
        <v>3877</v>
      </c>
      <c r="AQ13" s="273">
        <v>4482</v>
      </c>
      <c r="AR13" s="274">
        <v>-13.5</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30" t="s">
        <v>490</v>
      </c>
      <c r="AL14" s="1131"/>
      <c r="AM14" s="1131"/>
      <c r="AN14" s="1132"/>
      <c r="AO14" s="272">
        <v>26069</v>
      </c>
      <c r="AP14" s="272">
        <v>808</v>
      </c>
      <c r="AQ14" s="273">
        <v>2749</v>
      </c>
      <c r="AR14" s="274">
        <v>-70.599999999999994</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33" t="s">
        <v>491</v>
      </c>
      <c r="AL15" s="1134"/>
      <c r="AM15" s="1134"/>
      <c r="AN15" s="1135"/>
      <c r="AO15" s="272">
        <v>-66725</v>
      </c>
      <c r="AP15" s="272">
        <v>-2068</v>
      </c>
      <c r="AQ15" s="273">
        <v>-7399</v>
      </c>
      <c r="AR15" s="274">
        <v>-72.099999999999994</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33" t="s">
        <v>177</v>
      </c>
      <c r="AL16" s="1134"/>
      <c r="AM16" s="1134"/>
      <c r="AN16" s="1135"/>
      <c r="AO16" s="272">
        <v>3560568</v>
      </c>
      <c r="AP16" s="272">
        <v>110368</v>
      </c>
      <c r="AQ16" s="273">
        <v>129397</v>
      </c>
      <c r="AR16" s="274">
        <v>-14.7</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492</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493</v>
      </c>
      <c r="AP20" s="281" t="s">
        <v>494</v>
      </c>
      <c r="AQ20" s="282" t="s">
        <v>495</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36" t="s">
        <v>496</v>
      </c>
      <c r="AL21" s="1137"/>
      <c r="AM21" s="1137"/>
      <c r="AN21" s="1138"/>
      <c r="AO21" s="285">
        <v>8.9600000000000009</v>
      </c>
      <c r="AP21" s="286">
        <v>11.07</v>
      </c>
      <c r="AQ21" s="287">
        <v>-2.11</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36" t="s">
        <v>497</v>
      </c>
      <c r="AL22" s="1137"/>
      <c r="AM22" s="1137"/>
      <c r="AN22" s="1138"/>
      <c r="AO22" s="290">
        <v>100.4</v>
      </c>
      <c r="AP22" s="291">
        <v>97.2</v>
      </c>
      <c r="AQ22" s="292">
        <v>3.2</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29" t="s">
        <v>498</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55"/>
    </row>
    <row r="27" spans="1:46" x14ac:dyDescent="0.15">
      <c r="A27" s="297"/>
      <c r="AO27" s="250"/>
      <c r="AP27" s="250"/>
      <c r="AQ27" s="250"/>
      <c r="AR27" s="250"/>
      <c r="AS27" s="250"/>
      <c r="AT27" s="250"/>
    </row>
    <row r="28" spans="1:46" ht="17.25" x14ac:dyDescent="0.15">
      <c r="A28" s="251" t="s">
        <v>499</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500</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8" t="s">
        <v>479</v>
      </c>
      <c r="AP30" s="260"/>
      <c r="AQ30" s="261" t="s">
        <v>480</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9"/>
      <c r="AP31" s="266" t="s">
        <v>481</v>
      </c>
      <c r="AQ31" s="267" t="s">
        <v>482</v>
      </c>
      <c r="AR31" s="268" t="s">
        <v>483</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0" t="s">
        <v>501</v>
      </c>
      <c r="AL32" s="1121"/>
      <c r="AM32" s="1121"/>
      <c r="AN32" s="1122"/>
      <c r="AO32" s="300">
        <v>2019928</v>
      </c>
      <c r="AP32" s="300">
        <v>62612</v>
      </c>
      <c r="AQ32" s="301">
        <v>74841</v>
      </c>
      <c r="AR32" s="302">
        <v>-16.3</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0" t="s">
        <v>502</v>
      </c>
      <c r="AL33" s="1121"/>
      <c r="AM33" s="1121"/>
      <c r="AN33" s="1122"/>
      <c r="AO33" s="300" t="s">
        <v>488</v>
      </c>
      <c r="AP33" s="300" t="s">
        <v>488</v>
      </c>
      <c r="AQ33" s="301" t="s">
        <v>488</v>
      </c>
      <c r="AR33" s="302" t="s">
        <v>488</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0" t="s">
        <v>503</v>
      </c>
      <c r="AL34" s="1121"/>
      <c r="AM34" s="1121"/>
      <c r="AN34" s="1122"/>
      <c r="AO34" s="300" t="s">
        <v>488</v>
      </c>
      <c r="AP34" s="300" t="s">
        <v>488</v>
      </c>
      <c r="AQ34" s="301">
        <v>1</v>
      </c>
      <c r="AR34" s="302" t="s">
        <v>488</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0" t="s">
        <v>504</v>
      </c>
      <c r="AL35" s="1121"/>
      <c r="AM35" s="1121"/>
      <c r="AN35" s="1122"/>
      <c r="AO35" s="300">
        <v>470588</v>
      </c>
      <c r="AP35" s="300">
        <v>14587</v>
      </c>
      <c r="AQ35" s="301">
        <v>16683</v>
      </c>
      <c r="AR35" s="302">
        <v>-12.6</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0" t="s">
        <v>505</v>
      </c>
      <c r="AL36" s="1121"/>
      <c r="AM36" s="1121"/>
      <c r="AN36" s="1122"/>
      <c r="AO36" s="300">
        <v>131752</v>
      </c>
      <c r="AP36" s="300">
        <v>4084</v>
      </c>
      <c r="AQ36" s="301">
        <v>2411</v>
      </c>
      <c r="AR36" s="302">
        <v>69.400000000000006</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0" t="s">
        <v>506</v>
      </c>
      <c r="AL37" s="1121"/>
      <c r="AM37" s="1121"/>
      <c r="AN37" s="1122"/>
      <c r="AO37" s="300">
        <v>225727</v>
      </c>
      <c r="AP37" s="300">
        <v>6997</v>
      </c>
      <c r="AQ37" s="301">
        <v>548</v>
      </c>
      <c r="AR37" s="302">
        <v>1176.8</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23" t="s">
        <v>507</v>
      </c>
      <c r="AL38" s="1124"/>
      <c r="AM38" s="1124"/>
      <c r="AN38" s="1125"/>
      <c r="AO38" s="303" t="s">
        <v>488</v>
      </c>
      <c r="AP38" s="303" t="s">
        <v>488</v>
      </c>
      <c r="AQ38" s="304">
        <v>7</v>
      </c>
      <c r="AR38" s="292" t="s">
        <v>488</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23" t="s">
        <v>508</v>
      </c>
      <c r="AL39" s="1124"/>
      <c r="AM39" s="1124"/>
      <c r="AN39" s="1125"/>
      <c r="AO39" s="300">
        <v>-56546</v>
      </c>
      <c r="AP39" s="300">
        <v>-1753</v>
      </c>
      <c r="AQ39" s="301">
        <v>-3756</v>
      </c>
      <c r="AR39" s="302">
        <v>-53.3</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0" t="s">
        <v>509</v>
      </c>
      <c r="AL40" s="1121"/>
      <c r="AM40" s="1121"/>
      <c r="AN40" s="1122"/>
      <c r="AO40" s="300">
        <v>-1792681</v>
      </c>
      <c r="AP40" s="300">
        <v>-55568</v>
      </c>
      <c r="AQ40" s="301">
        <v>-63247</v>
      </c>
      <c r="AR40" s="302">
        <v>-12.1</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26" t="s">
        <v>287</v>
      </c>
      <c r="AL41" s="1127"/>
      <c r="AM41" s="1127"/>
      <c r="AN41" s="1128"/>
      <c r="AO41" s="300">
        <v>998768</v>
      </c>
      <c r="AP41" s="300">
        <v>30959</v>
      </c>
      <c r="AQ41" s="301">
        <v>27488</v>
      </c>
      <c r="AR41" s="302">
        <v>12.6</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510</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511</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13" t="s">
        <v>479</v>
      </c>
      <c r="AN49" s="1115" t="s">
        <v>512</v>
      </c>
      <c r="AO49" s="1116"/>
      <c r="AP49" s="1116"/>
      <c r="AQ49" s="1116"/>
      <c r="AR49" s="1117"/>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14"/>
      <c r="AN50" s="316" t="s">
        <v>513</v>
      </c>
      <c r="AO50" s="317" t="s">
        <v>514</v>
      </c>
      <c r="AP50" s="318" t="s">
        <v>515</v>
      </c>
      <c r="AQ50" s="319" t="s">
        <v>516</v>
      </c>
      <c r="AR50" s="320" t="s">
        <v>517</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518</v>
      </c>
      <c r="AL51" s="313"/>
      <c r="AM51" s="321">
        <v>5796581</v>
      </c>
      <c r="AN51" s="322">
        <v>169125</v>
      </c>
      <c r="AO51" s="323">
        <v>29.9</v>
      </c>
      <c r="AP51" s="324">
        <v>128523</v>
      </c>
      <c r="AQ51" s="325">
        <v>-3.4</v>
      </c>
      <c r="AR51" s="326">
        <v>33.299999999999997</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519</v>
      </c>
      <c r="AM52" s="329">
        <v>1032162</v>
      </c>
      <c r="AN52" s="330">
        <v>30115</v>
      </c>
      <c r="AO52" s="331">
        <v>-38</v>
      </c>
      <c r="AP52" s="332">
        <v>56792</v>
      </c>
      <c r="AQ52" s="333">
        <v>-0.3</v>
      </c>
      <c r="AR52" s="334">
        <v>-37.700000000000003</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520</v>
      </c>
      <c r="AL53" s="313"/>
      <c r="AM53" s="321">
        <v>2530986</v>
      </c>
      <c r="AN53" s="322">
        <v>74813</v>
      </c>
      <c r="AO53" s="323">
        <v>-55.8</v>
      </c>
      <c r="AP53" s="324">
        <v>96469</v>
      </c>
      <c r="AQ53" s="325">
        <v>-24.9</v>
      </c>
      <c r="AR53" s="326">
        <v>-30.9</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519</v>
      </c>
      <c r="AM54" s="329">
        <v>804048</v>
      </c>
      <c r="AN54" s="330">
        <v>23767</v>
      </c>
      <c r="AO54" s="331">
        <v>-21.1</v>
      </c>
      <c r="AP54" s="332">
        <v>49775</v>
      </c>
      <c r="AQ54" s="333">
        <v>-12.4</v>
      </c>
      <c r="AR54" s="334">
        <v>-8.6999999999999993</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521</v>
      </c>
      <c r="AL55" s="313"/>
      <c r="AM55" s="321">
        <v>4950362</v>
      </c>
      <c r="AN55" s="322">
        <v>148414</v>
      </c>
      <c r="AO55" s="323">
        <v>98.4</v>
      </c>
      <c r="AP55" s="324">
        <v>85743</v>
      </c>
      <c r="AQ55" s="325">
        <v>-11.1</v>
      </c>
      <c r="AR55" s="326">
        <v>109.5</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519</v>
      </c>
      <c r="AM56" s="329">
        <v>683646</v>
      </c>
      <c r="AN56" s="330">
        <v>20496</v>
      </c>
      <c r="AO56" s="331">
        <v>-13.8</v>
      </c>
      <c r="AP56" s="332">
        <v>45231</v>
      </c>
      <c r="AQ56" s="333">
        <v>-9.1</v>
      </c>
      <c r="AR56" s="334">
        <v>-4.7</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522</v>
      </c>
      <c r="AL57" s="313"/>
      <c r="AM57" s="321">
        <v>5230157</v>
      </c>
      <c r="AN57" s="322">
        <v>159252</v>
      </c>
      <c r="AO57" s="323">
        <v>7.3</v>
      </c>
      <c r="AP57" s="324">
        <v>92509</v>
      </c>
      <c r="AQ57" s="325">
        <v>7.9</v>
      </c>
      <c r="AR57" s="326">
        <v>-0.6</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519</v>
      </c>
      <c r="AM58" s="329">
        <v>834524</v>
      </c>
      <c r="AN58" s="330">
        <v>25410</v>
      </c>
      <c r="AO58" s="331">
        <v>24</v>
      </c>
      <c r="AP58" s="332">
        <v>52274</v>
      </c>
      <c r="AQ58" s="333">
        <v>15.6</v>
      </c>
      <c r="AR58" s="334">
        <v>8.4</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523</v>
      </c>
      <c r="AL59" s="313"/>
      <c r="AM59" s="321">
        <v>2405609</v>
      </c>
      <c r="AN59" s="322">
        <v>74567</v>
      </c>
      <c r="AO59" s="323">
        <v>-53.2</v>
      </c>
      <c r="AP59" s="324">
        <v>98544</v>
      </c>
      <c r="AQ59" s="325">
        <v>6.5</v>
      </c>
      <c r="AR59" s="326">
        <v>-59.7</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519</v>
      </c>
      <c r="AM60" s="329">
        <v>1184874</v>
      </c>
      <c r="AN60" s="330">
        <v>36728</v>
      </c>
      <c r="AO60" s="331">
        <v>44.5</v>
      </c>
      <c r="AP60" s="332">
        <v>55816</v>
      </c>
      <c r="AQ60" s="333">
        <v>6.8</v>
      </c>
      <c r="AR60" s="334">
        <v>37.700000000000003</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524</v>
      </c>
      <c r="AL61" s="335"/>
      <c r="AM61" s="336">
        <v>4182739</v>
      </c>
      <c r="AN61" s="337">
        <v>125234</v>
      </c>
      <c r="AO61" s="338">
        <v>5.3</v>
      </c>
      <c r="AP61" s="339">
        <v>100358</v>
      </c>
      <c r="AQ61" s="340">
        <v>-5</v>
      </c>
      <c r="AR61" s="326">
        <v>10.3</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519</v>
      </c>
      <c r="AM62" s="329">
        <v>907851</v>
      </c>
      <c r="AN62" s="330">
        <v>27303</v>
      </c>
      <c r="AO62" s="331">
        <v>-0.9</v>
      </c>
      <c r="AP62" s="332">
        <v>51978</v>
      </c>
      <c r="AQ62" s="333">
        <v>0.1</v>
      </c>
      <c r="AR62" s="334">
        <v>-1</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C0rjQaHkXlaouY93KurRfdj8KQT6FjYopEfwX65zu65jWL54w7RFqcsFsux7PzSFnTNAOSKoiJWPR9oemhHAeA==" saltValue="pT9EyJnuJYTiMc7RUdka+g=="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DU121"/>
  <sheetViews>
    <sheetView showGridLines="0" topLeftCell="C76" zoomScale="85" zoomScaleNormal="85" zoomScaleSheetLayoutView="55" workbookViewId="0">
      <selection activeCell="BJ58" sqref="BJ58"/>
    </sheetView>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476</v>
      </c>
    </row>
    <row r="120" spans="125:125" ht="13.5" hidden="1" customHeight="1" x14ac:dyDescent="0.15"/>
    <row r="121" spans="125:125" ht="13.5" hidden="1" customHeight="1" x14ac:dyDescent="0.15">
      <c r="DU121" s="247"/>
    </row>
  </sheetData>
  <sheetProtection algorithmName="SHA-512" hashValue="DtSyHMmHs72Tq9FzpGboIOyFI39a9CzaZo8VqSpXF1J4c9UmqeQSlLmNThqzh+p60JRf9wTOvSD+5zGjoD3A3A==" saltValue="1Q2nlV5leUuZHSFSrQ2cH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EL116"/>
  <sheetViews>
    <sheetView showGridLines="0" topLeftCell="A72" zoomScaleNormal="100" zoomScaleSheetLayoutView="55" workbookViewId="0">
      <selection activeCell="AG59" sqref="AG59"/>
    </sheetView>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476</v>
      </c>
    </row>
  </sheetData>
  <sheetProtection algorithmName="SHA-512" hashValue="MrYico+A+ExuOHM43RDq93LxUWi6mBL7yAoWIuqeKrzxmiBvxfT+RaC+axDSfF+nxEu3QX6VNZcYQQF0FKdaNQ==" saltValue="efUFKHgRjGQCK6lbS9Wcsw=="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tabColor rgb="FFFFCCFF"/>
    <pageSetUpPr fitToPage="1"/>
  </sheetPr>
  <dimension ref="B1:J50"/>
  <sheetViews>
    <sheetView showGridLines="0" tabSelected="1" topLeftCell="A34" zoomScaleSheetLayoutView="100" workbookViewId="0">
      <selection activeCell="J48" sqref="J48"/>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526</v>
      </c>
      <c r="G46" s="8" t="s">
        <v>527</v>
      </c>
      <c r="H46" s="8" t="s">
        <v>528</v>
      </c>
      <c r="I46" s="8" t="s">
        <v>529</v>
      </c>
      <c r="J46" s="9" t="s">
        <v>530</v>
      </c>
    </row>
    <row r="47" spans="2:10" ht="57.75" customHeight="1" x14ac:dyDescent="0.15">
      <c r="B47" s="10"/>
      <c r="C47" s="1139" t="s">
        <v>3</v>
      </c>
      <c r="D47" s="1139"/>
      <c r="E47" s="1140"/>
      <c r="F47" s="11">
        <v>50.68</v>
      </c>
      <c r="G47" s="12">
        <v>44</v>
      </c>
      <c r="H47" s="12">
        <v>41.5</v>
      </c>
      <c r="I47" s="12">
        <v>50.67</v>
      </c>
      <c r="J47" s="13">
        <v>52.03</v>
      </c>
    </row>
    <row r="48" spans="2:10" ht="57.75" customHeight="1" x14ac:dyDescent="0.15">
      <c r="B48" s="14"/>
      <c r="C48" s="1141" t="s">
        <v>4</v>
      </c>
      <c r="D48" s="1141"/>
      <c r="E48" s="1142"/>
      <c r="F48" s="15">
        <v>6.88</v>
      </c>
      <c r="G48" s="16">
        <v>5.55</v>
      </c>
      <c r="H48" s="16">
        <v>5.74</v>
      </c>
      <c r="I48" s="16">
        <v>9.9499999999999993</v>
      </c>
      <c r="J48" s="17">
        <v>5.57</v>
      </c>
    </row>
    <row r="49" spans="2:10" ht="57.75" customHeight="1" thickBot="1" x14ac:dyDescent="0.2">
      <c r="B49" s="18"/>
      <c r="C49" s="1143" t="s">
        <v>5</v>
      </c>
      <c r="D49" s="1143"/>
      <c r="E49" s="1144"/>
      <c r="F49" s="19">
        <v>13.63</v>
      </c>
      <c r="G49" s="20" t="s">
        <v>531</v>
      </c>
      <c r="H49" s="20" t="s">
        <v>532</v>
      </c>
      <c r="I49" s="20">
        <v>10.59</v>
      </c>
      <c r="J49" s="21" t="s">
        <v>533</v>
      </c>
    </row>
    <row r="50" spans="2:10" x14ac:dyDescent="0.15"/>
  </sheetData>
  <sheetProtection algorithmName="SHA-512" hashValue="HdbIhnfqlbTX6Mqkl0pkPBrdXHPtAMkEDo1kypSdi/1iRQ6M4S2rd+NfZ2E8CbLmZKafOE6c3RBqkjTog96u3A==" saltValue="CKEk1sH4vSuE+gREiJsHU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2026-03-09T04:24:11Z</cp:lastPrinted>
  <dcterms:created xsi:type="dcterms:W3CDTF">2026-02-23T04:53:32Z</dcterms:created>
  <dcterms:modified xsi:type="dcterms:W3CDTF">2026-03-09T04:29:15Z</dcterms:modified>
  <cp:category/>
</cp:coreProperties>
</file>