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V:\総務部_財政課\○財政係\●財政状況資料集\R７年度\R8.3.3_【市町村財政課3／11〆】令和６年度財政状況資料集の作成等について\03_県あて\"/>
    </mc:Choice>
  </mc:AlternateContent>
  <xr:revisionPtr revIDLastSave="0" documentId="13_ncr:1_{230A25E7-AD17-47CE-AAD3-F986FC10F79E}" xr6:coauthVersionLast="47" xr6:coauthVersionMax="47" xr10:uidLastSave="{00000000-0000-0000-0000-000000000000}"/>
  <bookViews>
    <workbookView xWindow="-120" yWindow="-120" windowWidth="20640" windowHeight="1104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BE35" i="10"/>
  <c r="BW34" i="10"/>
  <c r="BW35" i="10" s="1"/>
  <c r="BW36" i="10" s="1"/>
  <c r="BW37" i="10" s="1"/>
  <c r="BW38" i="10" s="1"/>
  <c r="BW39" i="10" s="1"/>
  <c r="BW40" i="10" s="1"/>
  <c r="BW41" i="10" s="1"/>
  <c r="BW42" i="10" s="1"/>
  <c r="BW43" i="10" s="1"/>
  <c r="C34" i="10"/>
  <c r="CO34" i="10" l="1"/>
  <c r="CO35" i="10" s="1"/>
  <c r="CO36"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BE34" i="10" l="1"/>
  <c r="AM34" i="10"/>
  <c r="AM35" i="10" s="1"/>
</calcChain>
</file>

<file path=xl/sharedStrings.xml><?xml version="1.0" encoding="utf-8"?>
<sst xmlns="http://schemas.openxmlformats.org/spreadsheetml/2006/main" count="1093" uniqueCount="572">
  <si>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</si>
  <si>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</si>
  <si>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</si>
  <si>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</si>
  <si>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</si>
  <si>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</si>
  <si>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</si>
  <si>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</si>
  <si>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</si>
  <si>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</si>
  <si>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</si>
  <si>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</si>
  <si>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</si>
  <si>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</si>
  <si>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</si>
  <si>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</si>
  <si>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</si>
  <si>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</si>
  <si>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</si>
  <si>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</si>
  <si>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</si>
  <si>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</si>
  <si>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</si>
  <si>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</si>
  <si>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</si>
  <si>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</si>
  <si>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</si>
  <si>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</si>
  <si>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</si>
  <si>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</si>
  <si>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</si>
  <si>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</si>
  <si>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</si>
  <si>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</si>
  <si>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</si>
  <si>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</si>
  <si>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</si>
  <si>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</si>
  <si>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</si>
  <si>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</si>
  <si>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</si>
  <si>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</si>
  <si>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</si>
  <si>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</si>
  <si>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</si>
  <si>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</si>
  <si>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</si>
  <si>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</si>
  <si>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</si>
  <si>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</si>
  <si>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</si>
  <si>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</si>
  <si>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</si>
  <si>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</si>
  <si>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</si>
  <si>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</si>
  <si>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</si>
  <si>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</si>
  <si>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</si>
  <si>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</si>
  <si>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</si>
  <si>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</si>
  <si>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</si>
  <si>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</si>
  <si>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</si>
  <si>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</si>
  <si>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</si>
  <si>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</si>
  <si>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</si>
  <si>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</si>
  <si>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</si>
  <si>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</si>
  <si>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</si>
  <si>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</si>
  <si>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</si>
  <si>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</si>
  <si>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</si>
  <si>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</si>
  <si>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</si>
  <si>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</si>
  <si>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</si>
  <si>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</si>
  <si>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</si>
  <si>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</si>
  <si>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</si>
  <si>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</si>
  <si>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</si>
  <si>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</si>
  <si>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</si>
  <si>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</si>
  <si>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</si>
  <si>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</si>
  <si>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</si>
  <si>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</si>
  <si>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喜多方市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</si>
  <si>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</si>
  <si>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</si>
  <si>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</si>
  <si>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</si>
  <si>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</si>
  <si>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</si>
  <si>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</si>
  <si>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</si>
  <si>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</si>
  <si>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</si>
  <si>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</si>
  <si>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</si>
  <si>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</si>
  <si>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</si>
  <si>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</si>
  <si>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</si>
  <si>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</si>
  <si>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</si>
  <si>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</si>
  <si>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</si>
  <si>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</si>
  <si>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</si>
  <si>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</si>
  <si>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</si>
  <si>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</si>
  <si>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</si>
  <si>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</si>
  <si>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</si>
  <si>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</si>
  <si>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</si>
  <si>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</si>
  <si>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</si>
  <si>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</si>
  <si>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</si>
  <si>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</si>
  <si>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</si>
  <si>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</si>
  <si>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</si>
  <si>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</si>
  <si>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</si>
  <si>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</si>
  <si>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</si>
  <si>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</si>
  <si>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</si>
  <si>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</si>
  <si>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</si>
  <si>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</si>
  <si>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</si>
  <si>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</si>
  <si>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</si>
  <si>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</si>
  <si>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</si>
  <si>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</si>
  <si>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</si>
  <si>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</si>
  <si>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</si>
  <si>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</si>
  <si>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</si>
  <si>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</si>
  <si>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</si>
  <si>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</si>
  <si>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</si>
  <si>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</si>
  <si>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</si>
  <si>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</si>
  <si>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</si>
  <si>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</si>
  <si>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</si>
  <si>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</si>
  <si>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</si>
  <si>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</si>
  <si>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</si>
  <si>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</si>
  <si>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</si>
  <si>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</si>
  <si>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</si>
  <si>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</si>
  <si>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</si>
  <si>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</si>
  <si>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</si>
  <si>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</si>
  <si>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</si>
  <si>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</si>
  <si>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</si>
  <si>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</si>
  <si>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</si>
  <si>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</si>
  <si>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</si>
  <si>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</si>
  <si>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</si>
  <si>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</si>
  <si>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</si>
  <si>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</si>
  <si>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</si>
  <si>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</si>
  <si>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</si>
  <si>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</si>
  <si>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</si>
  <si>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</si>
  <si>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</si>
  <si>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</si>
  <si>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</si>
  <si>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</si>
  <si>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</si>
  <si>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</si>
  <si>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</si>
  <si>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</si>
  <si>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</si>
  <si>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福島県喜多方市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</si>
  <si>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</si>
  <si>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</si>
  <si>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</si>
  <si>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</si>
  <si>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</si>
  <si>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</si>
  <si>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</si>
  <si>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</si>
  <si>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</si>
  <si>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</si>
  <si>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</si>
  <si>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</si>
  <si>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</si>
  <si>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</si>
  <si>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</si>
  <si>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</si>
  <si>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</si>
  <si>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</si>
  <si>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</si>
  <si>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</si>
  <si>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</si>
  <si>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</si>
  <si>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</si>
  <si>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</si>
  <si>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</si>
  <si>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</si>
  <si>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</si>
  <si>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</si>
  <si>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</si>
  <si>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</si>
  <si>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</si>
  <si>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</si>
  <si>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</si>
  <si>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</si>
  <si>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</si>
  <si>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</si>
  <si>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</si>
  <si>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</si>
  <si>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</si>
  <si>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</si>
  <si>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</si>
  <si>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</si>
  <si>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</si>
  <si>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</si>
  <si>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</si>
  <si>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</si>
  <si>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</si>
  <si>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</si>
  <si>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</si>
  <si>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</si>
  <si>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</si>
  <si>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</si>
  <si>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</si>
  <si>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</si>
  <si>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</si>
  <si>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</si>
  <si>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</si>
  <si>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</si>
  <si>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</si>
  <si>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</si>
  <si>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</si>
  <si>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</si>
  <si>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</si>
  <si>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</si>
  <si>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</si>
  <si>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</si>
  <si>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</si>
  <si>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</si>
  <si>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</si>
  <si>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</si>
  <si>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</si>
  <si>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</si>
  <si>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</si>
  <si>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</si>
  <si>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</si>
  <si>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</si>
  <si>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</si>
  <si>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</si>
  <si>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</si>
  <si>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</si>
  <si>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</si>
  <si>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</si>
  <si>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</si>
  <si>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</si>
  <si>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</si>
  <si>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</si>
  <si>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</si>
  <si>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</si>
  <si>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</si>
  <si>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</si>
  <si>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</si>
  <si>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</si>
  <si>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</si>
  <si>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</si>
  <si>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</si>
  <si>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</si>
  <si>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</si>
  <si>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</si>
  <si>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</si>
  <si>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</si>
  <si>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</si>
  <si>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</si>
  <si>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</si>
  <si>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</si>
  <si>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</si>
  <si>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</si>
  <si>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</si>
  <si>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</si>
  <si>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</si>
  <si>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</si>
  <si>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</si>
  <si>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</si>
  <si>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</si>
  <si>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</si>
  <si>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</si>
  <si>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</si>
  <si>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</si>
  <si>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</si>
  <si>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</si>
  <si>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</si>
  <si>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</si>
  <si>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</si>
  <si>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</si>
  <si>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</si>
  <si>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</si>
  <si>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</si>
  <si>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</si>
  <si>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</si>
  <si>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</si>
  <si>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</si>
  <si>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</si>
  <si>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</si>
  <si>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</si>
  <si>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</si>
  <si>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</si>
  <si>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</si>
  <si>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</si>
  <si>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</si>
  <si>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</si>
  <si>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</si>
  <si>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</si>
  <si>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</si>
  <si>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</si>
  <si>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</si>
  <si>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</si>
  <si>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</si>
  <si>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</si>
  <si>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</si>
  <si>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</si>
  <si>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</si>
  <si>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福島県喜多方市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</si>
  <si>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</si>
  <si>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</si>
  <si>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</si>
  <si>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</si>
  <si>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</si>
  <si>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</si>
  <si>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</si>
  <si>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</si>
  <si>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</si>
  <si>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</si>
  <si>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</si>
  <si>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</si>
  <si>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</si>
  <si>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</si>
  <si>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</si>
  <si>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</si>
  <si>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</si>
  <si>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</si>
  <si>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</si>
  <si>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</si>
  <si>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公有林整備事業特別会計</t>
    <phoneticPr fontId="5"/>
  </si>
  <si>
    <t>塩川駅西土地区画整理事業特別会計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</si>
  <si>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</si>
  <si>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</si>
  <si>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</si>
  <si>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</si>
  <si>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</si>
  <si>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</si>
  <si>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</si>
  <si>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</si>
  <si>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</si>
  <si>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</si>
  <si>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</si>
  <si>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</si>
  <si>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</si>
  <si>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</si>
  <si>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</si>
  <si>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</si>
  <si>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</si>
  <si>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</si>
  <si>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</si>
  <si>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</si>
  <si>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</si>
  <si>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</si>
  <si>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</si>
  <si>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</si>
  <si>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</si>
  <si>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</si>
  <si>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</si>
  <si>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</si>
  <si>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</si>
  <si>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</si>
  <si>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</si>
  <si>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</si>
  <si>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</si>
  <si>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</si>
  <si>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</si>
  <si>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</si>
  <si>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</si>
  <si>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</si>
  <si>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</si>
  <si>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</si>
  <si>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</si>
  <si>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</si>
  <si>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</si>
  <si>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</si>
  <si>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</si>
  <si>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</si>
  <si>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</si>
  <si>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</si>
  <si>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</si>
  <si>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</si>
  <si>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</si>
  <si>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</si>
  <si>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</si>
  <si>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</si>
  <si>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</si>
  <si>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</si>
  <si>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</si>
  <si>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</si>
  <si>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</si>
  <si>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</si>
  <si>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</si>
  <si>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</si>
  <si>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</si>
  <si>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</si>
  <si>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</si>
  <si>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</si>
  <si>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</si>
  <si>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</si>
  <si>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</si>
  <si>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</si>
  <si>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</si>
  <si>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</si>
  <si>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</si>
  <si>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</si>
  <si>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</si>
  <si>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</si>
  <si>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</si>
  <si>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</si>
  <si>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</si>
  <si>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</si>
  <si>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</si>
  <si>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</si>
  <si>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</si>
  <si>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</si>
  <si>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</si>
  <si>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</si>
  <si>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</si>
  <si>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</si>
  <si>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</si>
  <si>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</si>
  <si>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</si>
  <si>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</si>
  <si>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</si>
  <si>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</si>
  <si>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</si>
  <si>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</si>
  <si>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</si>
  <si>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</si>
  <si>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</si>
  <si>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</si>
  <si>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</si>
  <si>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</si>
  <si>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</si>
  <si>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</si>
  <si>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</si>
  <si>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</si>
  <si>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</si>
  <si>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</si>
  <si>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</si>
  <si>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</si>
  <si>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</si>
  <si>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</si>
  <si>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</si>
  <si>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</si>
  <si>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</si>
  <si>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</si>
  <si>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</si>
  <si>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</si>
  <si>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</si>
  <si>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</si>
  <si>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</si>
  <si>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</si>
  <si>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</si>
  <si>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</si>
  <si>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</si>
  <si>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</si>
  <si>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</si>
  <si>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</si>
  <si>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</si>
  <si>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</si>
  <si>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</si>
  <si>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</si>
  <si>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</si>
  <si>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</si>
  <si>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</si>
  <si>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</si>
  <si>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</si>
  <si>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</si>
  <si>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</si>
  <si>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</si>
  <si>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</si>
  <si>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</si>
  <si>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</si>
  <si>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</si>
  <si>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</si>
  <si>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</si>
  <si>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</si>
  <si>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</si>
  <si>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</si>
  <si>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</si>
  <si>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</si>
  <si>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</si>
  <si>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</si>
  <si>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</si>
  <si>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</si>
  <si>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</si>
  <si>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4.01</t>
  </si>
  <si>
    <t>▲ 2.68</t>
  </si>
  <si>
    <t>▲ 9.04</t>
  </si>
  <si>
    <t>▲ 1.77</t>
  </si>
  <si>
    <t>水道事業会計</t>
  </si>
  <si>
    <t>一般会計</t>
  </si>
  <si>
    <t>下水道事業会計</t>
  </si>
  <si>
    <t>工業団地造成事業特別会計</t>
  </si>
  <si>
    <t>介護保険事業特別会計</t>
  </si>
  <si>
    <t>国民健康保険事業特別会計</t>
  </si>
  <si>
    <t>後期高齢者医療事業特別会計</t>
  </si>
  <si>
    <t>公有林整備事業特別会計</t>
  </si>
  <si>
    <t>その他会計（赤字）</t>
  </si>
  <si>
    <t>その他会計（黒字）</t>
  </si>
  <si>
    <t>R02</t>
    <phoneticPr fontId="5"/>
  </si>
  <si>
    <t>R03</t>
    <phoneticPr fontId="5"/>
  </si>
  <si>
    <t>R04</t>
    <phoneticPr fontId="5"/>
  </si>
  <si>
    <t>R05</t>
    <phoneticPr fontId="5"/>
  </si>
  <si>
    <t>R06</t>
    <phoneticPr fontId="5"/>
  </si>
  <si>
    <t>-</t>
    <phoneticPr fontId="2"/>
  </si>
  <si>
    <t>財団法人喜多方市体育協会</t>
    <phoneticPr fontId="38"/>
  </si>
  <si>
    <t>喜多方市ふるさと振興株式会社</t>
    <phoneticPr fontId="38"/>
  </si>
  <si>
    <t>喜多方地方土地開発公社</t>
    <phoneticPr fontId="38"/>
  </si>
  <si>
    <t>喜多方地方広域市町村圏組合</t>
    <rPh sb="0" eb="10">
      <t>キタカタチホウコウイキシチョウソン</t>
    </rPh>
    <rPh sb="10" eb="11">
      <t>ケン</t>
    </rPh>
    <rPh sb="11" eb="13">
      <t>クミアイ</t>
    </rPh>
    <phoneticPr fontId="2"/>
  </si>
  <si>
    <t>●一般会計</t>
    <rPh sb="1" eb="5">
      <t>イッパンカイケイ</t>
    </rPh>
    <phoneticPr fontId="2"/>
  </si>
  <si>
    <t>●喜多方プラザ特別会計</t>
    <rPh sb="1" eb="4">
      <t>キタカタ</t>
    </rPh>
    <rPh sb="7" eb="11">
      <t>トクベツカイケイ</t>
    </rPh>
    <phoneticPr fontId="2"/>
  </si>
  <si>
    <t>福島県市町村総合事務組合</t>
    <rPh sb="0" eb="6">
      <t>フクシマケンシチョウソン</t>
    </rPh>
    <rPh sb="6" eb="12">
      <t>ソウゴウジムクミアイ</t>
    </rPh>
    <phoneticPr fontId="2"/>
  </si>
  <si>
    <t>●消防補償等特別会計</t>
    <rPh sb="1" eb="3">
      <t>ショウボウ</t>
    </rPh>
    <rPh sb="3" eb="5">
      <t>ホショウ</t>
    </rPh>
    <rPh sb="5" eb="6">
      <t>ナド</t>
    </rPh>
    <rPh sb="6" eb="8">
      <t>トクベツ</t>
    </rPh>
    <rPh sb="8" eb="10">
      <t>カイケイ</t>
    </rPh>
    <phoneticPr fontId="2"/>
  </si>
  <si>
    <t>●消防賞じゅつ金特別会計</t>
    <rPh sb="1" eb="3">
      <t>ショウボウ</t>
    </rPh>
    <rPh sb="3" eb="4">
      <t>ショウ</t>
    </rPh>
    <rPh sb="7" eb="8">
      <t>キン</t>
    </rPh>
    <rPh sb="8" eb="12">
      <t>トクベツカイケイ</t>
    </rPh>
    <phoneticPr fontId="2"/>
  </si>
  <si>
    <t>●非常勤職員公務災害補償特別会計</t>
    <rPh sb="1" eb="4">
      <t>ヒジョウキン</t>
    </rPh>
    <rPh sb="4" eb="16">
      <t>ショクインコウムサイガイホショウトクベツカイケイ</t>
    </rPh>
    <phoneticPr fontId="2"/>
  </si>
  <si>
    <t>●自治会管理特別会計</t>
    <rPh sb="1" eb="4">
      <t>ジチカイ</t>
    </rPh>
    <rPh sb="4" eb="6">
      <t>カンリ</t>
    </rPh>
    <rPh sb="6" eb="10">
      <t>トクベツカイケイ</t>
    </rPh>
    <phoneticPr fontId="2"/>
  </si>
  <si>
    <t>福島県後期高齢者医療連合</t>
    <rPh sb="0" eb="3">
      <t>フクシマケン</t>
    </rPh>
    <rPh sb="3" eb="8">
      <t>コウキコウレイシャ</t>
    </rPh>
    <rPh sb="8" eb="12">
      <t>イリョウレンゴウ</t>
    </rPh>
    <phoneticPr fontId="2"/>
  </si>
  <si>
    <t>●後期高齢者医療特別会計</t>
    <rPh sb="1" eb="12">
      <t>コウキコウレイシャイリョウトクベツカイケイ</t>
    </rPh>
    <phoneticPr fontId="2"/>
  </si>
  <si>
    <t>福島県市民交通災害共済組合</t>
    <rPh sb="0" eb="3">
      <t>フクシマケン</t>
    </rPh>
    <rPh sb="3" eb="13">
      <t>シミンコウツウサイガイキョウサイクミアイ</t>
    </rPh>
    <phoneticPr fontId="2"/>
  </si>
  <si>
    <t>ふるさとづくり基金</t>
    <rPh sb="7" eb="9">
      <t>キキン</t>
    </rPh>
    <phoneticPr fontId="5"/>
  </si>
  <si>
    <t>過疎地域持続的発展特別事業基金</t>
    <rPh sb="0" eb="4">
      <t>カソチイキ</t>
    </rPh>
    <rPh sb="4" eb="7">
      <t>ジゾクテキ</t>
    </rPh>
    <rPh sb="7" eb="11">
      <t>ハッテントクベツ</t>
    </rPh>
    <rPh sb="11" eb="13">
      <t>ジギョウ</t>
    </rPh>
    <rPh sb="13" eb="15">
      <t>キキン</t>
    </rPh>
    <phoneticPr fontId="2"/>
  </si>
  <si>
    <t>国営会津北部農業水利事業基金</t>
    <rPh sb="0" eb="2">
      <t>コクエイ</t>
    </rPh>
    <rPh sb="2" eb="4">
      <t>アイズ</t>
    </rPh>
    <rPh sb="4" eb="6">
      <t>ホクブ</t>
    </rPh>
    <rPh sb="6" eb="8">
      <t>ノウギョウ</t>
    </rPh>
    <rPh sb="8" eb="10">
      <t>スイリ</t>
    </rPh>
    <rPh sb="10" eb="12">
      <t>ジギョウ</t>
    </rPh>
    <rPh sb="12" eb="14">
      <t>キキン</t>
    </rPh>
    <phoneticPr fontId="2"/>
  </si>
  <si>
    <t>森林環境基金</t>
    <rPh sb="0" eb="4">
      <t>シンリンカンキョウ</t>
    </rPh>
    <rPh sb="4" eb="6">
      <t>キキン</t>
    </rPh>
    <phoneticPr fontId="2"/>
  </si>
  <si>
    <t>国営雄国山麓農業水利事業基金</t>
    <rPh sb="0" eb="2">
      <t>コクエイ</t>
    </rPh>
    <rPh sb="2" eb="4">
      <t>オグニ</t>
    </rPh>
    <rPh sb="4" eb="5">
      <t>ヤマ</t>
    </rPh>
    <rPh sb="5" eb="6">
      <t>フモト</t>
    </rPh>
    <rPh sb="6" eb="8">
      <t>ノウギョウ</t>
    </rPh>
    <rPh sb="8" eb="10">
      <t>スイリ</t>
    </rPh>
    <rPh sb="10" eb="12">
      <t>ジギョウ</t>
    </rPh>
    <rPh sb="12" eb="14">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</si>
</sst>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F5C0-4619-BD2C-2D326A9E11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68867</c:v>
                </c:pt>
                <c:pt idx="1">
                  <c:v>82789</c:v>
                </c:pt>
                <c:pt idx="2">
                  <c:v>65647</c:v>
                </c:pt>
                <c:pt idx="3">
                  <c:v>72753</c:v>
                </c:pt>
                <c:pt idx="4">
                  <c:v>66473</c:v>
                </c:pt>
              </c:numCache>
            </c:numRef>
          </c:val>
          <c:smooth val="0"/>
          <c:extLst>
            <c:ext xmlns:c16="http://schemas.microsoft.com/office/drawing/2014/chart" uri="{C3380CC4-5D6E-409C-BE32-E72D297353CC}">
              <c16:uniqueId val="{00000001-F5C0-4619-BD2C-2D326A9E113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2.72</c:v>
                </c:pt>
                <c:pt idx="1">
                  <c:v>4.78</c:v>
                </c:pt>
                <c:pt idx="2">
                  <c:v>4.53</c:v>
                </c:pt>
                <c:pt idx="3">
                  <c:v>2.0299999999999998</c:v>
                </c:pt>
                <c:pt idx="4">
                  <c:v>2.29</c:v>
                </c:pt>
              </c:numCache>
            </c:numRef>
          </c:val>
          <c:extLst>
            <c:ext xmlns:c16="http://schemas.microsoft.com/office/drawing/2014/chart" uri="{C3380CC4-5D6E-409C-BE32-E72D297353CC}">
              <c16:uniqueId val="{00000000-ACDB-4EFD-B82C-79ABC52BDC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12.74</c:v>
                </c:pt>
                <c:pt idx="1">
                  <c:v>14.03</c:v>
                </c:pt>
                <c:pt idx="2">
                  <c:v>12.16</c:v>
                </c:pt>
                <c:pt idx="3">
                  <c:v>5.73</c:v>
                </c:pt>
                <c:pt idx="4">
                  <c:v>3.56</c:v>
                </c:pt>
              </c:numCache>
            </c:numRef>
          </c:val>
          <c:extLst>
            <c:ext xmlns:c16="http://schemas.microsoft.com/office/drawing/2014/chart" uri="{C3380CC4-5D6E-409C-BE32-E72D297353CC}">
              <c16:uniqueId val="{00000001-ACDB-4EFD-B82C-79ABC52BDC7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-4.01</c:v>
                </c:pt>
                <c:pt idx="1">
                  <c:v>3.83</c:v>
                </c:pt>
                <c:pt idx="2">
                  <c:v>-2.68</c:v>
                </c:pt>
                <c:pt idx="3">
                  <c:v>-9.0399999999999991</c:v>
                </c:pt>
                <c:pt idx="4">
                  <c:v>-1.77</c:v>
                </c:pt>
              </c:numCache>
            </c:numRef>
          </c:val>
          <c:smooth val="0"/>
          <c:extLst>
            <c:ext xmlns:c16="http://schemas.microsoft.com/office/drawing/2014/chart" uri="{C3380CC4-5D6E-409C-BE32-E72D297353CC}">
              <c16:uniqueId val="{00000002-ACDB-4EFD-B82C-79ABC52BDC7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25B-487C-9A66-466482E517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5B-487C-9A66-466482E517DC}"/>
            </c:ext>
          </c:extLst>
        </c:ser>
        <c:ser>
          <c:idx val="2"/>
          <c:order val="2"/>
          <c:tx>
            <c:strRef>
              <c:f>データシート!$A$29</c:f>
              <c:strCache>
                <c:ptCount val="1"/>
                <c:pt idx="0">
                  <c:v>公有林整備事業特別会計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25B-487C-9A66-466482E517D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B25B-487C-9A66-466482E517DC}"/>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1.1200000000000001</c:v>
                </c:pt>
                <c:pt idx="2">
                  <c:v>#N/A</c:v>
                </c:pt>
                <c:pt idx="3">
                  <c:v>0.39</c:v>
                </c:pt>
                <c:pt idx="4">
                  <c:v>#N/A</c:v>
                </c:pt>
                <c:pt idx="5">
                  <c:v>0.42</c:v>
                </c:pt>
                <c:pt idx="6">
                  <c:v>#N/A</c:v>
                </c:pt>
                <c:pt idx="7">
                  <c:v>0.21</c:v>
                </c:pt>
                <c:pt idx="8">
                  <c:v>#N/A</c:v>
                </c:pt>
                <c:pt idx="9">
                  <c:v>0.45</c:v>
                </c:pt>
              </c:numCache>
            </c:numRef>
          </c:val>
          <c:extLst>
            <c:ext xmlns:c16="http://schemas.microsoft.com/office/drawing/2014/chart" uri="{C3380CC4-5D6E-409C-BE32-E72D297353CC}">
              <c16:uniqueId val="{00000004-B25B-487C-9A66-466482E517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0.93</c:v>
                </c:pt>
                <c:pt idx="2">
                  <c:v>#N/A</c:v>
                </c:pt>
                <c:pt idx="3">
                  <c:v>1.51</c:v>
                </c:pt>
                <c:pt idx="4">
                  <c:v>#N/A</c:v>
                </c:pt>
                <c:pt idx="5">
                  <c:v>0.79</c:v>
                </c:pt>
                <c:pt idx="6">
                  <c:v>#N/A</c:v>
                </c:pt>
                <c:pt idx="7">
                  <c:v>0.89</c:v>
                </c:pt>
                <c:pt idx="8">
                  <c:v>#N/A</c:v>
                </c:pt>
                <c:pt idx="9">
                  <c:v>0.53</c:v>
                </c:pt>
              </c:numCache>
            </c:numRef>
          </c:val>
          <c:extLst>
            <c:ext xmlns:c16="http://schemas.microsoft.com/office/drawing/2014/chart" uri="{C3380CC4-5D6E-409C-BE32-E72D297353CC}">
              <c16:uniqueId val="{00000005-B25B-487C-9A66-466482E517DC}"/>
            </c:ext>
          </c:extLst>
        </c:ser>
        <c:ser>
          <c:idx val="6"/>
          <c:order val="6"/>
          <c:tx>
            <c:strRef>
              <c:f>データシート!$A$33</c:f>
              <c:strCache>
                <c:ptCount val="1"/>
                <c:pt idx="0">
                  <c:v>工業団地造成事業特別会計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1.29</c:v>
                </c:pt>
                <c:pt idx="6">
                  <c:v>#N/A</c:v>
                </c:pt>
                <c:pt idx="7">
                  <c:v>1.3</c:v>
                </c:pt>
                <c:pt idx="8">
                  <c:v>#N/A</c:v>
                </c:pt>
                <c:pt idx="9">
                  <c:v>1.28</c:v>
                </c:pt>
              </c:numCache>
            </c:numRef>
          </c:val>
          <c:extLst>
            <c:ext xmlns:c16="http://schemas.microsoft.com/office/drawing/2014/chart" uri="{C3380CC4-5D6E-409C-BE32-E72D297353CC}">
              <c16:uniqueId val="{00000006-B25B-487C-9A66-466482E517D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0.52</c:v>
                </c:pt>
                <c:pt idx="2">
                  <c:v>#N/A</c:v>
                </c:pt>
                <c:pt idx="3">
                  <c:v>0.7</c:v>
                </c:pt>
                <c:pt idx="4">
                  <c:v>#N/A</c:v>
                </c:pt>
                <c:pt idx="5">
                  <c:v>0.9</c:v>
                </c:pt>
                <c:pt idx="6">
                  <c:v>#N/A</c:v>
                </c:pt>
                <c:pt idx="7">
                  <c:v>1.04</c:v>
                </c:pt>
                <c:pt idx="8">
                  <c:v>#N/A</c:v>
                </c:pt>
                <c:pt idx="9">
                  <c:v>1.33</c:v>
                </c:pt>
              </c:numCache>
            </c:numRef>
          </c:val>
          <c:extLst>
            <c:ext xmlns:c16="http://schemas.microsoft.com/office/drawing/2014/chart" uri="{C3380CC4-5D6E-409C-BE32-E72D297353CC}">
              <c16:uniqueId val="{00000007-B25B-487C-9A66-466482E517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2.71</c:v>
                </c:pt>
                <c:pt idx="2">
                  <c:v>#N/A</c:v>
                </c:pt>
                <c:pt idx="3">
                  <c:v>4.7699999999999996</c:v>
                </c:pt>
                <c:pt idx="4">
                  <c:v>#N/A</c:v>
                </c:pt>
                <c:pt idx="5">
                  <c:v>4.53</c:v>
                </c:pt>
                <c:pt idx="6">
                  <c:v>#N/A</c:v>
                </c:pt>
                <c:pt idx="7">
                  <c:v>2.02</c:v>
                </c:pt>
                <c:pt idx="8">
                  <c:v>#N/A</c:v>
                </c:pt>
                <c:pt idx="9">
                  <c:v>2.2000000000000002</c:v>
                </c:pt>
              </c:numCache>
            </c:numRef>
          </c:val>
          <c:extLst>
            <c:ext xmlns:c16="http://schemas.microsoft.com/office/drawing/2014/chart" uri="{C3380CC4-5D6E-409C-BE32-E72D297353CC}">
              <c16:uniqueId val="{00000008-B25B-487C-9A66-466482E517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7.16</c:v>
                </c:pt>
                <c:pt idx="2">
                  <c:v>#N/A</c:v>
                </c:pt>
                <c:pt idx="3">
                  <c:v>8.26</c:v>
                </c:pt>
                <c:pt idx="4">
                  <c:v>#N/A</c:v>
                </c:pt>
                <c:pt idx="5">
                  <c:v>8.59</c:v>
                </c:pt>
                <c:pt idx="6">
                  <c:v>#N/A</c:v>
                </c:pt>
                <c:pt idx="7">
                  <c:v>7.13</c:v>
                </c:pt>
                <c:pt idx="8">
                  <c:v>#N/A</c:v>
                </c:pt>
                <c:pt idx="9">
                  <c:v>6.28</c:v>
                </c:pt>
              </c:numCache>
            </c:numRef>
          </c:val>
          <c:extLst>
            <c:ext xmlns:c16="http://schemas.microsoft.com/office/drawing/2014/chart" uri="{C3380CC4-5D6E-409C-BE32-E72D297353CC}">
              <c16:uniqueId val="{00000009-B25B-487C-9A66-466482E517D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2230</c:v>
                </c:pt>
                <c:pt idx="5">
                  <c:v>2237</c:v>
                </c:pt>
                <c:pt idx="8">
                  <c:v>2242</c:v>
                </c:pt>
                <c:pt idx="11">
                  <c:v>2209</c:v>
                </c:pt>
                <c:pt idx="14">
                  <c:v>2119</c:v>
                </c:pt>
              </c:numCache>
            </c:numRef>
          </c:val>
          <c:extLst>
            <c:ext xmlns:c16="http://schemas.microsoft.com/office/drawing/2014/chart" uri="{C3380CC4-5D6E-409C-BE32-E72D297353CC}">
              <c16:uniqueId val="{00000000-80FC-4334-B342-FB13BFD3C0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0FC-4334-B342-FB13BFD3C0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31</c:v>
                </c:pt>
                <c:pt idx="6">
                  <c:v>22</c:v>
                </c:pt>
                <c:pt idx="9">
                  <c:v>61</c:v>
                </c:pt>
                <c:pt idx="12">
                  <c:v>2</c:v>
                </c:pt>
              </c:numCache>
            </c:numRef>
          </c:val>
          <c:extLst>
            <c:ext xmlns:c16="http://schemas.microsoft.com/office/drawing/2014/chart" uri="{C3380CC4-5D6E-409C-BE32-E72D297353CC}">
              <c16:uniqueId val="{00000002-80FC-4334-B342-FB13BFD3C0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175</c:v>
                </c:pt>
                <c:pt idx="3">
                  <c:v>148</c:v>
                </c:pt>
                <c:pt idx="6">
                  <c:v>191</c:v>
                </c:pt>
                <c:pt idx="9">
                  <c:v>209</c:v>
                </c:pt>
                <c:pt idx="12">
                  <c:v>196</c:v>
                </c:pt>
              </c:numCache>
            </c:numRef>
          </c:val>
          <c:extLst>
            <c:ext xmlns:c16="http://schemas.microsoft.com/office/drawing/2014/chart" uri="{C3380CC4-5D6E-409C-BE32-E72D297353CC}">
              <c16:uniqueId val="{00000003-80FC-4334-B342-FB13BFD3C0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576</c:v>
                </c:pt>
                <c:pt idx="3">
                  <c:v>566</c:v>
                </c:pt>
                <c:pt idx="6">
                  <c:v>538</c:v>
                </c:pt>
                <c:pt idx="9">
                  <c:v>499</c:v>
                </c:pt>
                <c:pt idx="12">
                  <c:v>506</c:v>
                </c:pt>
              </c:numCache>
            </c:numRef>
          </c:val>
          <c:extLst>
            <c:ext xmlns:c16="http://schemas.microsoft.com/office/drawing/2014/chart" uri="{C3380CC4-5D6E-409C-BE32-E72D297353CC}">
              <c16:uniqueId val="{00000004-80FC-4334-B342-FB13BFD3C0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FC-4334-B342-FB13BFD3C0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0FC-4334-B342-FB13BFD3C0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2281</c:v>
                </c:pt>
                <c:pt idx="3">
                  <c:v>2350</c:v>
                </c:pt>
                <c:pt idx="6">
                  <c:v>2388</c:v>
                </c:pt>
                <c:pt idx="9">
                  <c:v>2348</c:v>
                </c:pt>
                <c:pt idx="12">
                  <c:v>2394</c:v>
                </c:pt>
              </c:numCache>
            </c:numRef>
          </c:val>
          <c:extLst>
            <c:ext xmlns:c16="http://schemas.microsoft.com/office/drawing/2014/chart" uri="{C3380CC4-5D6E-409C-BE32-E72D297353CC}">
              <c16:uniqueId val="{00000007-80FC-4334-B342-FB13BFD3C0F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807</c:v>
                </c:pt>
                <c:pt idx="2">
                  <c:v>#N/A</c:v>
                </c:pt>
                <c:pt idx="3">
                  <c:v>#N/A</c:v>
                </c:pt>
                <c:pt idx="4">
                  <c:v>858</c:v>
                </c:pt>
                <c:pt idx="5">
                  <c:v>#N/A</c:v>
                </c:pt>
                <c:pt idx="6">
                  <c:v>#N/A</c:v>
                </c:pt>
                <c:pt idx="7">
                  <c:v>897</c:v>
                </c:pt>
                <c:pt idx="8">
                  <c:v>#N/A</c:v>
                </c:pt>
                <c:pt idx="9">
                  <c:v>#N/A</c:v>
                </c:pt>
                <c:pt idx="10">
                  <c:v>908</c:v>
                </c:pt>
                <c:pt idx="11">
                  <c:v>#N/A</c:v>
                </c:pt>
                <c:pt idx="12">
                  <c:v>#N/A</c:v>
                </c:pt>
                <c:pt idx="13">
                  <c:v>979</c:v>
                </c:pt>
                <c:pt idx="14">
                  <c:v>#N/A</c:v>
                </c:pt>
              </c:numCache>
            </c:numRef>
          </c:val>
          <c:smooth val="0"/>
          <c:extLst>
            <c:ext xmlns:c16="http://schemas.microsoft.com/office/drawing/2014/chart" uri="{C3380CC4-5D6E-409C-BE32-E72D297353CC}">
              <c16:uniqueId val="{00000008-80FC-4334-B342-FB13BFD3C0F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26993</c:v>
                </c:pt>
                <c:pt idx="5">
                  <c:v>27047</c:v>
                </c:pt>
                <c:pt idx="8">
                  <c:v>25725</c:v>
                </c:pt>
                <c:pt idx="11">
                  <c:v>26103</c:v>
                </c:pt>
                <c:pt idx="14">
                  <c:v>25278</c:v>
                </c:pt>
              </c:numCache>
            </c:numRef>
          </c:val>
          <c:extLst>
            <c:ext xmlns:c16="http://schemas.microsoft.com/office/drawing/2014/chart" uri="{C3380CC4-5D6E-409C-BE32-E72D297353CC}">
              <c16:uniqueId val="{00000000-8AAE-4445-9AAB-C1A5BCC202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253</c:v>
                </c:pt>
                <c:pt idx="5">
                  <c:v>204</c:v>
                </c:pt>
                <c:pt idx="8">
                  <c:v>174</c:v>
                </c:pt>
                <c:pt idx="11">
                  <c:v>190</c:v>
                </c:pt>
                <c:pt idx="14">
                  <c:v>172</c:v>
                </c:pt>
              </c:numCache>
            </c:numRef>
          </c:val>
          <c:extLst>
            <c:ext xmlns:c16="http://schemas.microsoft.com/office/drawing/2014/chart" uri="{C3380CC4-5D6E-409C-BE32-E72D297353CC}">
              <c16:uniqueId val="{00000001-8AAE-4445-9AAB-C1A5BCC202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5919</c:v>
                </c:pt>
                <c:pt idx="5">
                  <c:v>5607</c:v>
                </c:pt>
                <c:pt idx="8">
                  <c:v>4620</c:v>
                </c:pt>
                <c:pt idx="11">
                  <c:v>3500</c:v>
                </c:pt>
                <c:pt idx="14">
                  <c:v>2436</c:v>
                </c:pt>
              </c:numCache>
            </c:numRef>
          </c:val>
          <c:extLst>
            <c:ext xmlns:c16="http://schemas.microsoft.com/office/drawing/2014/chart" uri="{C3380CC4-5D6E-409C-BE32-E72D297353CC}">
              <c16:uniqueId val="{00000002-8AAE-4445-9AAB-C1A5BCC202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AE-4445-9AAB-C1A5BCC202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AE-4445-9AAB-C1A5BCC202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AE-4445-9AAB-C1A5BCC202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4188</c:v>
                </c:pt>
                <c:pt idx="3">
                  <c:v>4068</c:v>
                </c:pt>
                <c:pt idx="6">
                  <c:v>4001</c:v>
                </c:pt>
                <c:pt idx="9">
                  <c:v>3959</c:v>
                </c:pt>
                <c:pt idx="12">
                  <c:v>3833</c:v>
                </c:pt>
              </c:numCache>
            </c:numRef>
          </c:val>
          <c:extLst>
            <c:ext xmlns:c16="http://schemas.microsoft.com/office/drawing/2014/chart" uri="{C3380CC4-5D6E-409C-BE32-E72D297353CC}">
              <c16:uniqueId val="{00000006-8AAE-4445-9AAB-C1A5BCC202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2342</c:v>
                </c:pt>
                <c:pt idx="3">
                  <c:v>3098</c:v>
                </c:pt>
                <c:pt idx="6">
                  <c:v>2983</c:v>
                </c:pt>
                <c:pt idx="9">
                  <c:v>2881</c:v>
                </c:pt>
                <c:pt idx="12">
                  <c:v>2815</c:v>
                </c:pt>
              </c:numCache>
            </c:numRef>
          </c:val>
          <c:extLst>
            <c:ext xmlns:c16="http://schemas.microsoft.com/office/drawing/2014/chart" uri="{C3380CC4-5D6E-409C-BE32-E72D297353CC}">
              <c16:uniqueId val="{00000007-8AAE-4445-9AAB-C1A5BCC202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7450</c:v>
                </c:pt>
                <c:pt idx="3">
                  <c:v>6299</c:v>
                </c:pt>
                <c:pt idx="6">
                  <c:v>5212</c:v>
                </c:pt>
                <c:pt idx="9">
                  <c:v>5421</c:v>
                </c:pt>
                <c:pt idx="12">
                  <c:v>5909</c:v>
                </c:pt>
              </c:numCache>
            </c:numRef>
          </c:val>
          <c:extLst>
            <c:ext xmlns:c16="http://schemas.microsoft.com/office/drawing/2014/chart" uri="{C3380CC4-5D6E-409C-BE32-E72D297353CC}">
              <c16:uniqueId val="{00000008-8AAE-4445-9AAB-C1A5BCC202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c:v>
                </c:pt>
                <c:pt idx="3">
                  <c:v>8</c:v>
                </c:pt>
                <c:pt idx="6">
                  <c:v>6</c:v>
                </c:pt>
                <c:pt idx="9">
                  <c:v>4</c:v>
                </c:pt>
                <c:pt idx="12">
                  <c:v>2</c:v>
                </c:pt>
              </c:numCache>
            </c:numRef>
          </c:val>
          <c:extLst>
            <c:ext xmlns:c16="http://schemas.microsoft.com/office/drawing/2014/chart" uri="{C3380CC4-5D6E-409C-BE32-E72D297353CC}">
              <c16:uniqueId val="{00000009-8AAE-4445-9AAB-C1A5BCC202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25889</c:v>
                </c:pt>
                <c:pt idx="3">
                  <c:v>26664</c:v>
                </c:pt>
                <c:pt idx="6">
                  <c:v>26384</c:v>
                </c:pt>
                <c:pt idx="9">
                  <c:v>26156</c:v>
                </c:pt>
                <c:pt idx="12">
                  <c:v>25631</c:v>
                </c:pt>
              </c:numCache>
            </c:numRef>
          </c:val>
          <c:extLst>
            <c:ext xmlns:c16="http://schemas.microsoft.com/office/drawing/2014/chart" uri="{C3380CC4-5D6E-409C-BE32-E72D297353CC}">
              <c16:uniqueId val="{0000000A-8AAE-4445-9AAB-C1A5BCC202A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6716</c:v>
                </c:pt>
                <c:pt idx="2">
                  <c:v>#N/A</c:v>
                </c:pt>
                <c:pt idx="3">
                  <c:v>#N/A</c:v>
                </c:pt>
                <c:pt idx="4">
                  <c:v>7279</c:v>
                </c:pt>
                <c:pt idx="5">
                  <c:v>#N/A</c:v>
                </c:pt>
                <c:pt idx="6">
                  <c:v>#N/A</c:v>
                </c:pt>
                <c:pt idx="7">
                  <c:v>8067</c:v>
                </c:pt>
                <c:pt idx="8">
                  <c:v>#N/A</c:v>
                </c:pt>
                <c:pt idx="9">
                  <c:v>#N/A</c:v>
                </c:pt>
                <c:pt idx="10">
                  <c:v>8627</c:v>
                </c:pt>
                <c:pt idx="11">
                  <c:v>#N/A</c:v>
                </c:pt>
                <c:pt idx="12">
                  <c:v>#N/A</c:v>
                </c:pt>
                <c:pt idx="13">
                  <c:v>10304</c:v>
                </c:pt>
                <c:pt idx="14">
                  <c:v>#N/A</c:v>
                </c:pt>
              </c:numCache>
            </c:numRef>
          </c:val>
          <c:smooth val="0"/>
          <c:extLst>
            <c:ext xmlns:c16="http://schemas.microsoft.com/office/drawing/2014/chart" uri="{C3380CC4-5D6E-409C-BE32-E72D297353CC}">
              <c16:uniqueId val="{0000000B-8AAE-4445-9AAB-C1A5BCC202A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1877</c:v>
                </c:pt>
                <c:pt idx="1">
                  <c:v>879</c:v>
                </c:pt>
                <c:pt idx="2">
                  <c:v>556</c:v>
                </c:pt>
              </c:numCache>
            </c:numRef>
          </c:val>
          <c:extLst>
            <c:ext xmlns:c16="http://schemas.microsoft.com/office/drawing/2014/chart" uri="{C3380CC4-5D6E-409C-BE32-E72D297353CC}">
              <c16:uniqueId val="{00000000-9757-47A1-8FAA-DD71F3ED110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850</c:v>
                </c:pt>
                <c:pt idx="1">
                  <c:v>820</c:v>
                </c:pt>
                <c:pt idx="2">
                  <c:v>187</c:v>
                </c:pt>
              </c:numCache>
            </c:numRef>
          </c:val>
          <c:extLst>
            <c:ext xmlns:c16="http://schemas.microsoft.com/office/drawing/2014/chart" uri="{C3380CC4-5D6E-409C-BE32-E72D297353CC}">
              <c16:uniqueId val="{00000001-9757-47A1-8FAA-DD71F3ED110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1406</c:v>
                </c:pt>
                <c:pt idx="1">
                  <c:v>1434</c:v>
                </c:pt>
                <c:pt idx="2">
                  <c:v>1390</c:v>
                </c:pt>
              </c:numCache>
            </c:numRef>
          </c:val>
          <c:extLst>
            <c:ext xmlns:c16="http://schemas.microsoft.com/office/drawing/2014/chart" uri="{C3380CC4-5D6E-409C-BE32-E72D297353CC}">
              <c16:uniqueId val="{00000002-9757-47A1-8FAA-DD71F3ED110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道路整備事業等の公共事業のために発行した市債の元利償還金と公営企業債の元利償還金に対する繰入金の支出額は増加したものの、喜多方地方広域市町村圏組合が発行した地方債に充当したと認められる負担金の支出額と債務負担行為に基づく支出額が減少したことにより、元利償還金等は減少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満期一括償還の地方債は存在しない。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将来負担比率の分子は、前年度と比べて増加している。</a:t>
          </a:r>
        </a:p>
        <a:p>
          <a:r>
            <a:rPr kumimoji="1" lang="ja-JP" altLang="en-US" sz="1400">
              <a:latin typeface="ＭＳ ゴシック" pitchFamily="49" charset="-128"/>
              <a:ea typeface="ＭＳ ゴシック" pitchFamily="49" charset="-128"/>
            </a:rPr>
            <a:t>　その主な要因は、市債の発行額の減や償還が進んだことにより地方債残高は減少しているものの、財政調整基金や減債基金の減少により充当可能基金が大きく減少したためである。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福島県喜多方市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ふるさとづくり基金、過疎地域持続的発展特別事業基金、国営会津北部農業水利事業基金等への積立を行ったが、その他特定目的基金の残高は若干の減となっている。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令和７年２月に発生した豪雪被害への対応や、各種事業実施の歳出増加への対応のため財政調整基金を取り崩したこと、公債費の償還に充てるために減債基金を取り崩したことで、基金全体残高の合計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想定される人口減少に伴う税収の減少等に対応できるよう、財政調整基金の適正な規模への回復を目指していくとともに、今後増加していくことが見込まれる公共施設の維持管理や、退職者の増加に対応していくための特定目的基金の設置・活用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国営会津北部農業水利事業基金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：農業基盤整備や農業用排水路の維持管理等に係る農家の負担軽減および農業振興を図る事業を実施するため。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：デマンド交通の運行等、住民の日常的な移動のための交通手段の確保を図る事業等を実施するため。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国営会津北部農業水利事業基金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：国営会津北部地区土地改良事業負担金に要するため、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百万円を積み立てたことにより、前年度と比較して残高が増加した。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：森林整備に関する施策、森林整備を担うべき人材の育成及び確保、森林の有する公益的機能に関する普及啓発等の経費に要するため、森林環境譲与税から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百万円積み立てたことにより、前年度と比較して残高が増加した。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：デマンド交通の運行等、地域の公共交通の確保に係る経費に要するため、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百万円取崩したことにより前年度と比較して残高が減少した。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職員退職手当基金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：職員の退職手当に要するため、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百万円取崩したことにより前年度と比較して残高が減少した。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：ふるさと納税寄附金を財源として、令和８年度～令和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年度に毎年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百万円の積立を見込んでいる。なお、令和８年度～令和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年度に毎年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百万円を繰入れ、健康で安全にかつ安心して生活することができる暮らしづくり事業等、ふるさとづくりに係る各種事業に充てるために活用する予定である。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国営雄国山麓農業水利事業基金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：一般財源から令和７年度に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百万円、令和８年度に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百万円の積立を見込んでいる。なお、令和９年度に国営施設応急対策事業事業負担金（雄国山麓地区）の財源として約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百万円を活用する予定である。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令和６年度は、一般寄附等により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百万円等を積み立てたが、令和７年２月に発生した豪雪被害への対応や各種事業実施の歳出増加への対応により、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百万円の繰入れを行ったため、前年度と比べて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適正な規模への回復を目指すとともに、今後見込まれる人口減少に伴う税収の減少等や普通建設事業費の増加等による財源不足を調整するために活用していく。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令和６年度は、地方財政法第７条に基づき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百万円を積み立てたが、公債費の償還に充てるための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百万円の繰入れを行ったため、残高は前年度に比べて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今後も、道路や公共施設の整備等、市債を活用した大規模事業を実施する予定があり、償還額が増大していくことが見込まれるため、計画的に活用し償還に必要な財源の確保を図る。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43,519
43,153
554.63
29,517,946
29,125,900
357,249
15,621,442
25,631,184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ポイント、福島県平均を</a:t>
          </a:r>
          <a:r>
            <a:rPr kumimoji="1" lang="en-US" altLang="ja-JP" sz="1200">
              <a:latin typeface="ＭＳ Ｐゴシック" panose="020B0600070205080204" pitchFamily="50" charset="-128"/>
              <a:ea typeface="ＭＳ Ｐゴシック" panose="020B0600070205080204" pitchFamily="50" charset="-128"/>
            </a:rPr>
            <a:t>0.09</a:t>
          </a:r>
          <a:r>
            <a:rPr kumimoji="1" lang="ja-JP" altLang="en-US" sz="1200">
              <a:latin typeface="ＭＳ Ｐゴシック" panose="020B0600070205080204" pitchFamily="50" charset="-128"/>
              <a:ea typeface="ＭＳ Ｐゴシック" panose="020B0600070205080204" pitchFamily="50" charset="-128"/>
            </a:rPr>
            <a:t>ポイント下回っている状況である。</a:t>
          </a:r>
        </a:p>
        <a:p>
          <a:r>
            <a:rPr kumimoji="1" lang="ja-JP" altLang="en-US" sz="1200">
              <a:latin typeface="ＭＳ Ｐゴシック" panose="020B0600070205080204" pitchFamily="50" charset="-128"/>
              <a:ea typeface="ＭＳ Ｐゴシック" panose="020B0600070205080204" pitchFamily="50" charset="-128"/>
            </a:rPr>
            <a:t>　地方税について、固定資産税において、償却資産では各事業所の設備投資が増加したことにより増となったものの、土地、家屋においては価格の下落により土地において</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％の減、家屋において</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％の減となった。また、たばこ税が売渡し本数の減により</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％減となっており、地方税全体で、</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％の減となっている。</a:t>
          </a:r>
        </a:p>
        <a:p>
          <a:r>
            <a:rPr kumimoji="1" lang="ja-JP" altLang="en-US" sz="1200">
              <a:latin typeface="ＭＳ Ｐゴシック" panose="020B0600070205080204" pitchFamily="50" charset="-128"/>
              <a:ea typeface="ＭＳ Ｐゴシック" panose="020B0600070205080204" pitchFamily="50" charset="-128"/>
            </a:rPr>
            <a:t>　今後も、徴収業務の強化に取り組むとともに、事務事業の効率化を図り、財政基盤の強化に努める。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97790</xdr:rowOff>
    </xdr:from>
    <xdr:to>
      <xdr:col>23</xdr:col>
      <xdr:colOff>133350</xdr:colOff>
      <xdr:row>42</xdr:row>
      <xdr:rowOff>97790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986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97790</xdr:rowOff>
    </xdr:from>
    <xdr:to>
      <xdr:col>19</xdr:col>
      <xdr:colOff>133350</xdr:colOff>
      <xdr:row>42</xdr:row>
      <xdr:rowOff>97790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98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97790</xdr:rowOff>
    </xdr:from>
    <xdr:to>
      <xdr:col>15</xdr:col>
      <xdr:colOff>82550</xdr:colOff>
      <xdr:row>42</xdr:row>
      <xdr:rowOff>97790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98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97790</xdr:rowOff>
    </xdr:from>
    <xdr:to>
      <xdr:col>11</xdr:col>
      <xdr:colOff>31750</xdr:colOff>
      <xdr:row>42</xdr:row>
      <xdr:rowOff>97790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98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19067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46990</xdr:rowOff>
    </xdr:from>
    <xdr:to>
      <xdr:col>19</xdr:col>
      <xdr:colOff>184150</xdr:colOff>
      <xdr:row>42</xdr:row>
      <xdr:rowOff>148590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46990</xdr:rowOff>
    </xdr:from>
    <xdr:to>
      <xdr:col>15</xdr:col>
      <xdr:colOff>133350</xdr:colOff>
      <xdr:row>42</xdr:row>
      <xdr:rowOff>148590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133367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46990</xdr:rowOff>
    </xdr:from>
    <xdr:to>
      <xdr:col>11</xdr:col>
      <xdr:colOff>82550</xdr:colOff>
      <xdr:row>42</xdr:row>
      <xdr:rowOff>148590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133367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46990</xdr:rowOff>
    </xdr:from>
    <xdr:to>
      <xdr:col>7</xdr:col>
      <xdr:colOff>31750</xdr:colOff>
      <xdr:row>42</xdr:row>
      <xdr:rowOff>148590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133367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ポイント、福島県平均を</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ポイントそれぞれ上回っており、前年度から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ポイント減少している状況である。</a:t>
          </a:r>
        </a:p>
        <a:p>
          <a:r>
            <a:rPr kumimoji="1" lang="ja-JP" altLang="en-US" sz="1300">
              <a:latin typeface="ＭＳ Ｐゴシック" panose="020B0600070205080204" pitchFamily="50" charset="-128"/>
              <a:ea typeface="ＭＳ Ｐゴシック" panose="020B0600070205080204" pitchFamily="50" charset="-128"/>
            </a:rPr>
            <a:t>　減少した主な要因としては、歳入において普通交付税が大幅に増となったことにより、経常一般財源が増となったことがあげられる。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高騰による施設の維持管理・運営費等の経費の高止まりが懸念されるため、施設のあり方に関する検討や、公共施設使用料の適正化による歳入の確保、所要経費の精査による行政コストの削減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64226</xdr:rowOff>
    </xdr:from>
    <xdr:to>
      <xdr:col>23</xdr:col>
      <xdr:colOff>133350</xdr:colOff>
      <xdr:row>61</xdr:row>
      <xdr:rowOff>133169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2267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102144</xdr:rowOff>
    </xdr:from>
    <xdr:to>
      <xdr:col>19</xdr:col>
      <xdr:colOff>133350</xdr:colOff>
      <xdr:row>61</xdr:row>
      <xdr:rowOff>133169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605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70213</xdr:rowOff>
    </xdr:from>
    <xdr:to>
      <xdr:col>15</xdr:col>
      <xdr:colOff>82550</xdr:colOff>
      <xdr:row>61</xdr:row>
      <xdr:rowOff>102144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57213"/>
          <a:ext cx="889000" cy="20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70213</xdr:rowOff>
    </xdr:from>
    <xdr:to>
      <xdr:col>11</xdr:col>
      <xdr:colOff>31750</xdr:colOff>
      <xdr:row>61</xdr:row>
      <xdr:rowOff>9072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57213"/>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13426</xdr:rowOff>
    </xdr:from>
    <xdr:to>
      <xdr:col>23</xdr:col>
      <xdr:colOff>184150</xdr:colOff>
      <xdr:row>61</xdr:row>
      <xdr:rowOff>115026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156953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4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82369</xdr:rowOff>
    </xdr:from>
    <xdr:to>
      <xdr:col>19</xdr:col>
      <xdr:colOff>184150</xdr:colOff>
      <xdr:row>62</xdr:row>
      <xdr:rowOff>12519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168746</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2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51344</xdr:rowOff>
    </xdr:from>
    <xdr:to>
      <xdr:col>15</xdr:col>
      <xdr:colOff>133350</xdr:colOff>
      <xdr:row>61</xdr:row>
      <xdr:rowOff>152944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137721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19413</xdr:rowOff>
    </xdr:from>
    <xdr:to>
      <xdr:col>11</xdr:col>
      <xdr:colOff>82550</xdr:colOff>
      <xdr:row>60</xdr:row>
      <xdr:rowOff>121013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105790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129722</xdr:rowOff>
    </xdr:from>
    <xdr:to>
      <xdr:col>7</xdr:col>
      <xdr:colOff>31750</xdr:colOff>
      <xdr:row>61</xdr:row>
      <xdr:rowOff>59872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44649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[241,463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類似団体平均を</a:t>
          </a:r>
          <a:r>
            <a:rPr kumimoji="1" lang="en-US" altLang="ja-JP" sz="1050">
              <a:latin typeface="ＭＳ Ｐゴシック" panose="020B0600070205080204" pitchFamily="50" charset="-128"/>
              <a:ea typeface="ＭＳ Ｐゴシック" panose="020B0600070205080204" pitchFamily="50" charset="-128"/>
            </a:rPr>
            <a:t>7,262</a:t>
          </a:r>
          <a:r>
            <a:rPr kumimoji="1" lang="ja-JP" altLang="en-US" sz="1050">
              <a:latin typeface="ＭＳ Ｐゴシック" panose="020B0600070205080204" pitchFamily="50" charset="-128"/>
              <a:ea typeface="ＭＳ Ｐゴシック" panose="020B0600070205080204" pitchFamily="50" charset="-128"/>
            </a:rPr>
            <a:t>円、福島県平均を</a:t>
          </a:r>
          <a:r>
            <a:rPr kumimoji="1" lang="en-US" altLang="ja-JP" sz="1050">
              <a:latin typeface="ＭＳ Ｐゴシック" panose="020B0600070205080204" pitchFamily="50" charset="-128"/>
              <a:ea typeface="ＭＳ Ｐゴシック" panose="020B0600070205080204" pitchFamily="50" charset="-128"/>
            </a:rPr>
            <a:t>38,473</a:t>
          </a:r>
          <a:r>
            <a:rPr kumimoji="1" lang="ja-JP" altLang="en-US" sz="1050">
              <a:latin typeface="ＭＳ Ｐゴシック" panose="020B0600070205080204" pitchFamily="50" charset="-128"/>
              <a:ea typeface="ＭＳ Ｐゴシック" panose="020B0600070205080204" pitchFamily="50" charset="-128"/>
            </a:rPr>
            <a:t>円上回っている状況である。また、前年度から</a:t>
          </a:r>
          <a:r>
            <a:rPr kumimoji="1" lang="en-US" altLang="ja-JP" sz="1050">
              <a:latin typeface="ＭＳ Ｐゴシック" panose="020B0600070205080204" pitchFamily="50" charset="-128"/>
              <a:ea typeface="ＭＳ Ｐゴシック" panose="020B0600070205080204" pitchFamily="50" charset="-128"/>
            </a:rPr>
            <a:t>27,405</a:t>
          </a:r>
          <a:r>
            <a:rPr kumimoji="1" lang="ja-JP" altLang="en-US" sz="1050">
              <a:latin typeface="ＭＳ Ｐゴシック" panose="020B0600070205080204" pitchFamily="50" charset="-128"/>
              <a:ea typeface="ＭＳ Ｐゴシック" panose="020B0600070205080204" pitchFamily="50" charset="-128"/>
            </a:rPr>
            <a:t>円増加している状況である。</a:t>
          </a:r>
        </a:p>
        <a:p>
          <a:r>
            <a:rPr kumimoji="1" lang="ja-JP" altLang="en-US" sz="1050">
              <a:latin typeface="ＭＳ Ｐゴシック" panose="020B0600070205080204" pitchFamily="50" charset="-128"/>
              <a:ea typeface="ＭＳ Ｐゴシック" panose="020B0600070205080204" pitchFamily="50" charset="-128"/>
            </a:rPr>
            <a:t>　人件費については、定年延長職員の定年到達による職員退職手当金の増が要因で増加した。また物件費についても、降雪量の増による除雪事業の増や、熱塩加納地区小学校等改修事業により増加となり、人口１人当たりの人件費・物件費等決算額が増加となっている。</a:t>
          </a:r>
        </a:p>
        <a:p>
          <a:r>
            <a:rPr kumimoji="1" lang="ja-JP" altLang="en-US" sz="1050">
              <a:latin typeface="ＭＳ Ｐゴシック" panose="020B0600070205080204" pitchFamily="50" charset="-128"/>
              <a:ea typeface="ＭＳ Ｐゴシック" panose="020B0600070205080204" pitchFamily="50" charset="-128"/>
            </a:rPr>
            <a:t>　今後は、給与改定等による人件費の増加が見込まれるため、職員の配置も含めた人件費の適正配置を計画的に行っていく必要がある。また、各施設の老朽化により維持補修費の増加が見込まれるため、公共施設管理に位置づけた施設の適正化を計画的に行っていく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45303</xdr:rowOff>
    </xdr:from>
    <xdr:to>
      <xdr:col>23</xdr:col>
      <xdr:colOff>133350</xdr:colOff>
      <xdr:row>81</xdr:row>
      <xdr:rowOff>51915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2753"/>
          <a:ext cx="838200" cy="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45303</xdr:rowOff>
    </xdr:from>
    <xdr:to>
      <xdr:col>19</xdr:col>
      <xdr:colOff>133350</xdr:colOff>
      <xdr:row>81</xdr:row>
      <xdr:rowOff>46788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932753"/>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46436</xdr:rowOff>
    </xdr:from>
    <xdr:to>
      <xdr:col>15</xdr:col>
      <xdr:colOff>82550</xdr:colOff>
      <xdr:row>81</xdr:row>
      <xdr:rowOff>46788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3886"/>
          <a:ext cx="889000"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44796</xdr:rowOff>
    </xdr:from>
    <xdr:to>
      <xdr:col>11</xdr:col>
      <xdr:colOff>31750</xdr:colOff>
      <xdr:row>81</xdr:row>
      <xdr:rowOff>46436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2246"/>
          <a:ext cx="889000" cy="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1115</xdr:rowOff>
    </xdr:from>
    <xdr:to>
      <xdr:col>23</xdr:col>
      <xdr:colOff>184150</xdr:colOff>
      <xdr:row>81</xdr:row>
      <xdr:rowOff>102715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49392</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3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165953</xdr:rowOff>
    </xdr:from>
    <xdr:to>
      <xdr:col>19</xdr:col>
      <xdr:colOff>184150</xdr:colOff>
      <xdr:row>81</xdr:row>
      <xdr:rowOff>96103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106280</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50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167438</xdr:rowOff>
    </xdr:from>
    <xdr:to>
      <xdr:col>15</xdr:col>
      <xdr:colOff>133350</xdr:colOff>
      <xdr:row>81</xdr:row>
      <xdr:rowOff>97588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82365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6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167086</xdr:rowOff>
    </xdr:from>
    <xdr:to>
      <xdr:col>11</xdr:col>
      <xdr:colOff>82550</xdr:colOff>
      <xdr:row>81</xdr:row>
      <xdr:rowOff>97236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82013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165446</xdr:rowOff>
    </xdr:from>
    <xdr:to>
      <xdr:col>7</xdr:col>
      <xdr:colOff>31750</xdr:colOff>
      <xdr:row>81</xdr:row>
      <xdr:rowOff>95596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80373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7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ポイント、全国市平均を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ポイントそれぞれ上回っている状況である。</a:t>
          </a:r>
        </a:p>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ポイント減少となったが、依然として全国的には高水準である。今後も国の制度に沿って、給与制度の適正化に努める。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18143</xdr:rowOff>
    </xdr:from>
    <xdr:to>
      <xdr:col>81</xdr:col>
      <xdr:colOff>44450</xdr:colOff>
      <xdr:row>89</xdr:row>
      <xdr:rowOff>52614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527719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52614</xdr:rowOff>
    </xdr:from>
    <xdr:to>
      <xdr:col>77</xdr:col>
      <xdr:colOff>44450</xdr:colOff>
      <xdr:row>89</xdr:row>
      <xdr:rowOff>52614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53116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52614</xdr:rowOff>
    </xdr:from>
    <xdr:to>
      <xdr:col>72</xdr:col>
      <xdr:colOff>203200</xdr:colOff>
      <xdr:row>89</xdr:row>
      <xdr:rowOff>52614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53116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52614</xdr:rowOff>
    </xdr:from>
    <xdr:to>
      <xdr:col>68</xdr:col>
      <xdr:colOff>152400</xdr:colOff>
      <xdr:row>89</xdr:row>
      <xdr:rowOff>69850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53116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138793</xdr:rowOff>
    </xdr:from>
    <xdr:to>
      <xdr:col>81</xdr:col>
      <xdr:colOff>95250</xdr:colOff>
      <xdr:row>89</xdr:row>
      <xdr:rowOff>68943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34670</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512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1814</xdr:rowOff>
    </xdr:from>
    <xdr:to>
      <xdr:col>77</xdr:col>
      <xdr:colOff>95250</xdr:colOff>
      <xdr:row>89</xdr:row>
      <xdr:rowOff>103414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88191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347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1814</xdr:rowOff>
    </xdr:from>
    <xdr:to>
      <xdr:col>73</xdr:col>
      <xdr:colOff>44450</xdr:colOff>
      <xdr:row>89</xdr:row>
      <xdr:rowOff>103414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88191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1814</xdr:rowOff>
    </xdr:from>
    <xdr:to>
      <xdr:col>68</xdr:col>
      <xdr:colOff>203200</xdr:colOff>
      <xdr:row>89</xdr:row>
      <xdr:rowOff>103414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88191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0.52</a:t>
          </a:r>
          <a:r>
            <a:rPr kumimoji="1" lang="ja-JP" altLang="en-US" sz="1300">
              <a:latin typeface="ＭＳ Ｐゴシック" panose="020B0600070205080204" pitchFamily="50" charset="-128"/>
              <a:ea typeface="ＭＳ Ｐゴシック" panose="020B0600070205080204" pitchFamily="50" charset="-128"/>
            </a:rPr>
            <a:t>ポイント下回り、福島県平均を</a:t>
          </a:r>
          <a:r>
            <a:rPr kumimoji="1" lang="en-US" altLang="ja-JP" sz="1300">
              <a:latin typeface="ＭＳ Ｐゴシック" panose="020B0600070205080204" pitchFamily="50" charset="-128"/>
              <a:ea typeface="ＭＳ Ｐゴシック" panose="020B0600070205080204" pitchFamily="50" charset="-128"/>
            </a:rPr>
            <a:t>1.91</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ポイント上回っている状況である。また、前年度と比較して</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ポイント増加している状況である。</a:t>
          </a:r>
        </a:p>
        <a:p>
          <a:r>
            <a:rPr kumimoji="1" lang="ja-JP" altLang="en-US" sz="1300">
              <a:latin typeface="ＭＳ Ｐゴシック" panose="020B0600070205080204" pitchFamily="50" charset="-128"/>
              <a:ea typeface="ＭＳ Ｐゴシック" panose="020B0600070205080204" pitchFamily="50" charset="-128"/>
            </a:rPr>
            <a:t>　増加した要因には、人口減少等の影響が挙げられる。</a:t>
          </a:r>
        </a:p>
        <a:p>
          <a:r>
            <a:rPr kumimoji="1" lang="ja-JP" altLang="en-US" sz="1300">
              <a:latin typeface="ＭＳ Ｐゴシック" panose="020B0600070205080204" pitchFamily="50" charset="-128"/>
              <a:ea typeface="ＭＳ Ｐゴシック" panose="020B0600070205080204" pitchFamily="50" charset="-128"/>
            </a:rPr>
            <a:t>　今後は、定員適正化計画に則り、定員モデルや類似団体の職員数を勘案し、事務事業の効率化と組織機構の簡素合理化を図ることにより定員規模の適正化に努める。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148463</xdr:rowOff>
    </xdr:from>
    <xdr:to>
      <xdr:col>81</xdr:col>
      <xdr:colOff>44450</xdr:colOff>
      <xdr:row>60</xdr:row>
      <xdr:rowOff>150071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35463"/>
          <a:ext cx="8382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142029</xdr:rowOff>
    </xdr:from>
    <xdr:to>
      <xdr:col>77</xdr:col>
      <xdr:colOff>44450</xdr:colOff>
      <xdr:row>60</xdr:row>
      <xdr:rowOff>148463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29029"/>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117898</xdr:rowOff>
    </xdr:from>
    <xdr:to>
      <xdr:col>72</xdr:col>
      <xdr:colOff>203200</xdr:colOff>
      <xdr:row>60</xdr:row>
      <xdr:rowOff>142029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40489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107442</xdr:rowOff>
    </xdr:from>
    <xdr:to>
      <xdr:col>68</xdr:col>
      <xdr:colOff>152400</xdr:colOff>
      <xdr:row>60</xdr:row>
      <xdr:rowOff>117898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94442"/>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99271</xdr:rowOff>
    </xdr:from>
    <xdr:to>
      <xdr:col>81</xdr:col>
      <xdr:colOff>95250</xdr:colOff>
      <xdr:row>61</xdr:row>
      <xdr:rowOff>29421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115798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3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97663</xdr:rowOff>
    </xdr:from>
    <xdr:to>
      <xdr:col>77</xdr:col>
      <xdr:colOff>95250</xdr:colOff>
      <xdr:row>61</xdr:row>
      <xdr:rowOff>27813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37990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5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91229</xdr:rowOff>
    </xdr:from>
    <xdr:to>
      <xdr:col>73</xdr:col>
      <xdr:colOff>44450</xdr:colOff>
      <xdr:row>61</xdr:row>
      <xdr:rowOff>21379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31556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67098</xdr:rowOff>
    </xdr:from>
    <xdr:to>
      <xdr:col>68</xdr:col>
      <xdr:colOff>203200</xdr:colOff>
      <xdr:row>60</xdr:row>
      <xdr:rowOff>168698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7425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ポイント下回り、福島県平均を</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ポイント上回っている状況である。また、前年度と比較して</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ポイント増加している状況である。</a:t>
          </a:r>
        </a:p>
        <a:p>
          <a:r>
            <a:rPr kumimoji="1" lang="ja-JP" altLang="en-US" sz="1100">
              <a:latin typeface="ＭＳ Ｐゴシック" panose="020B0600070205080204" pitchFamily="50" charset="-128"/>
              <a:ea typeface="ＭＳ Ｐゴシック" panose="020B0600070205080204" pitchFamily="50" charset="-128"/>
            </a:rPr>
            <a:t>　増加した要因として、３ヵ年平均では比較的低かった令和３年度の数値が比較的高い令和６年度の数値に置き換えられてたことに加え、単年度では塩川駅東西自由通路施行協定負担金により公債費に準ずる債務負担行為の額が増加したことが挙げられる。</a:t>
          </a:r>
        </a:p>
        <a:p>
          <a:r>
            <a:rPr kumimoji="1" lang="ja-JP" altLang="en-US" sz="1100">
              <a:latin typeface="ＭＳ Ｐゴシック" panose="020B0600070205080204" pitchFamily="50" charset="-128"/>
              <a:ea typeface="ＭＳ Ｐゴシック" panose="020B0600070205080204" pitchFamily="50" charset="-128"/>
            </a:rPr>
            <a:t>　今後も、地方債を活用した大規模事業の実施を予定していることから、新規発行の地方債の抑制、中期財政計画による市債発行の適正管理、債務負担行為の新規設定などの必要性を十分に検討しながら財政の健全化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141182</xdr:rowOff>
    </xdr:from>
    <xdr:to>
      <xdr:col>81</xdr:col>
      <xdr:colOff>44450</xdr:colOff>
      <xdr:row>36</xdr:row>
      <xdr:rowOff>147214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13382"/>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135149</xdr:rowOff>
    </xdr:from>
    <xdr:to>
      <xdr:col>77</xdr:col>
      <xdr:colOff>44450</xdr:colOff>
      <xdr:row>36</xdr:row>
      <xdr:rowOff>141182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0734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135149</xdr:rowOff>
    </xdr:from>
    <xdr:to>
      <xdr:col>72</xdr:col>
      <xdr:colOff>203200</xdr:colOff>
      <xdr:row>36</xdr:row>
      <xdr:rowOff>145203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0734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145203</xdr:rowOff>
    </xdr:from>
    <xdr:to>
      <xdr:col>68</xdr:col>
      <xdr:colOff>152400</xdr:colOff>
      <xdr:row>36</xdr:row>
      <xdr:rowOff>159279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1740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96414</xdr:rowOff>
    </xdr:from>
    <xdr:to>
      <xdr:col>81</xdr:col>
      <xdr:colOff>95250</xdr:colOff>
      <xdr:row>37</xdr:row>
      <xdr:rowOff>26564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112941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90382</xdr:rowOff>
    </xdr:from>
    <xdr:to>
      <xdr:col>77</xdr:col>
      <xdr:colOff>95250</xdr:colOff>
      <xdr:row>37</xdr:row>
      <xdr:rowOff>20532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30709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31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84349</xdr:rowOff>
    </xdr:from>
    <xdr:to>
      <xdr:col>73</xdr:col>
      <xdr:colOff>44450</xdr:colOff>
      <xdr:row>37</xdr:row>
      <xdr:rowOff>14499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5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24676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2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94403</xdr:rowOff>
    </xdr:from>
    <xdr:to>
      <xdr:col>68</xdr:col>
      <xdr:colOff>203200</xdr:colOff>
      <xdr:row>37</xdr:row>
      <xdr:rowOff>24553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34730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3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108479</xdr:rowOff>
    </xdr:from>
    <xdr:to>
      <xdr:col>64</xdr:col>
      <xdr:colOff>152400</xdr:colOff>
      <xdr:row>37</xdr:row>
      <xdr:rowOff>38629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48806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65.6</a:t>
          </a:r>
          <a:r>
            <a:rPr kumimoji="1" lang="ja-JP" altLang="en-US" sz="1200">
              <a:latin typeface="ＭＳ Ｐゴシック" panose="020B0600070205080204" pitchFamily="50" charset="-128"/>
              <a:ea typeface="ＭＳ Ｐゴシック" panose="020B0600070205080204" pitchFamily="50" charset="-128"/>
            </a:rPr>
            <a:t>ポイント上回っており、前年度と比較して</a:t>
          </a:r>
          <a:r>
            <a:rPr kumimoji="1" lang="en-US" altLang="ja-JP" sz="1200">
              <a:latin typeface="ＭＳ Ｐゴシック" panose="020B0600070205080204" pitchFamily="50" charset="-128"/>
              <a:ea typeface="ＭＳ Ｐゴシック" panose="020B0600070205080204" pitchFamily="50" charset="-128"/>
            </a:rPr>
            <a:t>10.8</a:t>
          </a:r>
          <a:r>
            <a:rPr kumimoji="1" lang="ja-JP" altLang="en-US" sz="1200">
              <a:latin typeface="ＭＳ Ｐゴシック" panose="020B0600070205080204" pitchFamily="50" charset="-128"/>
              <a:ea typeface="ＭＳ Ｐゴシック" panose="020B0600070205080204" pitchFamily="50" charset="-128"/>
            </a:rPr>
            <a:t>ポイント増加している状況である。</a:t>
          </a:r>
        </a:p>
        <a:p>
          <a:r>
            <a:rPr kumimoji="1" lang="ja-JP" altLang="en-US" sz="1200">
              <a:latin typeface="ＭＳ Ｐゴシック" panose="020B0600070205080204" pitchFamily="50" charset="-128"/>
              <a:ea typeface="ＭＳ Ｐゴシック" panose="020B0600070205080204" pitchFamily="50" charset="-128"/>
            </a:rPr>
            <a:t>　増加した要因には、市債の償還が進んだことで地方債の現在高が減少したものの、財政調整基金および減債基金の減により充当可能金額が減少したことが挙げられる。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財政調整基金からの繰入を抑制することに加え、公共施設使用料の見直しによる歳入の確保や、公共施設管理に位置づけた施設の適正化による歳出削減を進めていくことにより、基金残高の確保を図る必要があ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159950</xdr:rowOff>
    </xdr:from>
    <xdr:to>
      <xdr:col>81</xdr:col>
      <xdr:colOff>44450</xdr:colOff>
      <xdr:row>19</xdr:row>
      <xdr:rowOff>133279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246050"/>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102306</xdr:rowOff>
    </xdr:from>
    <xdr:to>
      <xdr:col>77</xdr:col>
      <xdr:colOff>44450</xdr:colOff>
      <xdr:row>18</xdr:row>
      <xdr:rowOff>159950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188406"/>
          <a:ext cx="88900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167852</xdr:rowOff>
    </xdr:from>
    <xdr:to>
      <xdr:col>72</xdr:col>
      <xdr:colOff>203200</xdr:colOff>
      <xdr:row>18</xdr:row>
      <xdr:rowOff>102306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082502"/>
          <a:ext cx="889000" cy="10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135678</xdr:rowOff>
    </xdr:from>
    <xdr:to>
      <xdr:col>68</xdr:col>
      <xdr:colOff>152400</xdr:colOff>
      <xdr:row>17</xdr:row>
      <xdr:rowOff>167852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050328"/>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82479</xdr:rowOff>
    </xdr:from>
    <xdr:to>
      <xdr:col>81</xdr:col>
      <xdr:colOff>95250</xdr:colOff>
      <xdr:row>20</xdr:row>
      <xdr:rowOff>12629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34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54556</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31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109150</xdr:rowOff>
    </xdr:from>
    <xdr:to>
      <xdr:col>77</xdr:col>
      <xdr:colOff>95250</xdr:colOff>
      <xdr:row>19</xdr:row>
      <xdr:rowOff>39300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19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24077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281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51506</xdr:rowOff>
    </xdr:from>
    <xdr:to>
      <xdr:col>73</xdr:col>
      <xdr:colOff>44450</xdr:colOff>
      <xdr:row>18</xdr:row>
      <xdr:rowOff>153106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1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137882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22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117052</xdr:rowOff>
    </xdr:from>
    <xdr:to>
      <xdr:col>68</xdr:col>
      <xdr:colOff>203200</xdr:colOff>
      <xdr:row>18</xdr:row>
      <xdr:rowOff>47202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03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31979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11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84878</xdr:rowOff>
    </xdr:from>
    <xdr:to>
      <xdr:col>64</xdr:col>
      <xdr:colOff>152400</xdr:colOff>
      <xdr:row>18</xdr:row>
      <xdr:rowOff>15028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9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171255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08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43,519
43,153
554.63
29,517,946
29,125,900
357,249
15,621,442
25,631,184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ポイント、福島県平均を</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ポイントそれぞれ上回っており、前年度と比較して</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ポイント増加している状況である。</a:t>
          </a:r>
        </a:p>
        <a:p>
          <a:r>
            <a:rPr kumimoji="1" lang="ja-JP" altLang="en-US" sz="1200">
              <a:latin typeface="ＭＳ Ｐゴシック" panose="020B0600070205080204" pitchFamily="50" charset="-128"/>
              <a:ea typeface="ＭＳ Ｐゴシック" panose="020B0600070205080204" pitchFamily="50" charset="-128"/>
            </a:rPr>
            <a:t>　増加した要因には、定年延長職員の定年到達による職員退職手当金の増が挙げられる。</a:t>
          </a:r>
        </a:p>
        <a:p>
          <a:r>
            <a:rPr kumimoji="1" lang="ja-JP" altLang="en-US" sz="1200">
              <a:latin typeface="ＭＳ Ｐゴシック" panose="020B0600070205080204" pitchFamily="50" charset="-128"/>
              <a:ea typeface="ＭＳ Ｐゴシック" panose="020B0600070205080204" pitchFamily="50" charset="-128"/>
            </a:rPr>
            <a:t>　今後、給与改定等による人件費の増加に加え、多数の退職者が見込まれることから、定員規模の適正化、事務事業の効率化による人件費の適正化や、退職手当基金への積立てなどの対応を図る。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143002</xdr:rowOff>
    </xdr:from>
    <xdr:to>
      <xdr:col>24</xdr:col>
      <xdr:colOff>25400</xdr:colOff>
      <xdr:row>37</xdr:row>
      <xdr:rowOff>152146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866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143002</xdr:rowOff>
    </xdr:from>
    <xdr:to>
      <xdr:col>19</xdr:col>
      <xdr:colOff>187325</xdr:colOff>
      <xdr:row>37</xdr:row>
      <xdr:rowOff>156718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866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156718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592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592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101346</xdr:rowOff>
    </xdr:from>
    <xdr:to>
      <xdr:col>24</xdr:col>
      <xdr:colOff>76200</xdr:colOff>
      <xdr:row>38</xdr:row>
      <xdr:rowOff>31496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73423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92202</xdr:rowOff>
    </xdr:from>
    <xdr:to>
      <xdr:col>20</xdr:col>
      <xdr:colOff>38100</xdr:colOff>
      <xdr:row>38</xdr:row>
      <xdr:rowOff>22352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105918</xdr:rowOff>
    </xdr:from>
    <xdr:to>
      <xdr:col>15</xdr:col>
      <xdr:colOff>149225</xdr:colOff>
      <xdr:row>38</xdr:row>
      <xdr:rowOff>36068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20845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142494</xdr:rowOff>
    </xdr:from>
    <xdr:to>
      <xdr:col>6</xdr:col>
      <xdr:colOff>171450</xdr:colOff>
      <xdr:row>38</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57421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5.1</a:t>
          </a:r>
          <a:r>
            <a:rPr kumimoji="1" lang="ja-JP" altLang="en-US" sz="1200">
              <a:latin typeface="ＭＳ Ｐゴシック" panose="020B0600070205080204" pitchFamily="50" charset="-128"/>
              <a:ea typeface="ＭＳ Ｐゴシック" panose="020B0600070205080204" pitchFamily="50" charset="-128"/>
            </a:rPr>
            <a:t>ポイント、福島県平均を</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ポイントそれぞれ上回っており、前年度と比較して</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ポイント減少している状況である。</a:t>
          </a:r>
        </a:p>
        <a:p>
          <a:r>
            <a:rPr kumimoji="1" lang="ja-JP" altLang="en-US" sz="1200">
              <a:latin typeface="ＭＳ Ｐゴシック" panose="020B0600070205080204" pitchFamily="50" charset="-128"/>
              <a:ea typeface="ＭＳ Ｐゴシック" panose="020B0600070205080204" pitchFamily="50" charset="-128"/>
            </a:rPr>
            <a:t>　減少した要因には、物価高騰の影響による業務委託料の増加等がある一方で、普通交付税の増加等により経常充当一般財源が増加したことが挙げられる。</a:t>
          </a:r>
        </a:p>
        <a:p>
          <a:r>
            <a:rPr kumimoji="1" lang="ja-JP" altLang="en-US" sz="1200">
              <a:latin typeface="ＭＳ Ｐゴシック" panose="020B0600070205080204" pitchFamily="50" charset="-128"/>
              <a:ea typeface="ＭＳ Ｐゴシック" panose="020B0600070205080204" pitchFamily="50" charset="-128"/>
            </a:rPr>
            <a:t>　物件費は依然として全国的に高水準であり、今後も、各種事業費の増加が考えられるため、引き続き予算編成時における必要性の総点検等、徹底した経費削減に努める。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39370</xdr:rowOff>
    </xdr:from>
    <xdr:to>
      <xdr:col>82</xdr:col>
      <xdr:colOff>107950</xdr:colOff>
      <xdr:row>19</xdr:row>
      <xdr:rowOff>77470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2969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62230</xdr:rowOff>
    </xdr:from>
    <xdr:to>
      <xdr:col>78</xdr:col>
      <xdr:colOff>69850</xdr:colOff>
      <xdr:row>19</xdr:row>
      <xdr:rowOff>77470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319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104140</xdr:rowOff>
    </xdr:from>
    <xdr:to>
      <xdr:col>73</xdr:col>
      <xdr:colOff>180975</xdr:colOff>
      <xdr:row>19</xdr:row>
      <xdr:rowOff>62230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1902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104140</xdr:rowOff>
    </xdr:from>
    <xdr:to>
      <xdr:col>69</xdr:col>
      <xdr:colOff>92075</xdr:colOff>
      <xdr:row>18</xdr:row>
      <xdr:rowOff>111760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190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160020</xdr:rowOff>
    </xdr:from>
    <xdr:to>
      <xdr:col>82</xdr:col>
      <xdr:colOff>158750</xdr:colOff>
      <xdr:row>19</xdr:row>
      <xdr:rowOff>90170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132097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26670</xdr:rowOff>
    </xdr:from>
    <xdr:to>
      <xdr:col>78</xdr:col>
      <xdr:colOff>120650</xdr:colOff>
      <xdr:row>19</xdr:row>
      <xdr:rowOff>128270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113047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37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11430</xdr:rowOff>
    </xdr:from>
    <xdr:to>
      <xdr:col>74</xdr:col>
      <xdr:colOff>31750</xdr:colOff>
      <xdr:row>19</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97807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53340</xdr:rowOff>
    </xdr:from>
    <xdr:to>
      <xdr:col>69</xdr:col>
      <xdr:colOff>142875</xdr:colOff>
      <xdr:row>18</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139717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60960</xdr:rowOff>
    </xdr:from>
    <xdr:to>
      <xdr:col>65</xdr:col>
      <xdr:colOff>53975</xdr:colOff>
      <xdr:row>18</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147337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ポイント、福島県平均を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ポイントそれぞれ下回っている状況である。また、前年度と比較して</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ポイント減少している状況である。</a:t>
          </a:r>
        </a:p>
        <a:p>
          <a:r>
            <a:rPr kumimoji="1" lang="ja-JP" altLang="en-US" sz="1100">
              <a:latin typeface="ＭＳ Ｐゴシック" panose="020B0600070205080204" pitchFamily="50" charset="-128"/>
              <a:ea typeface="ＭＳ Ｐゴシック" panose="020B0600070205080204" pitchFamily="50" charset="-128"/>
            </a:rPr>
            <a:t>　減少した要因には、普通交付税や地方消費税交付金の増加等による経常充当一般財源の増に加え、生活保護給付費の減少が挙げられる。</a:t>
          </a:r>
        </a:p>
        <a:p>
          <a:r>
            <a:rPr kumimoji="1" lang="ja-JP" altLang="en-US" sz="1100">
              <a:latin typeface="ＭＳ Ｐゴシック" panose="020B0600070205080204" pitchFamily="50" charset="-128"/>
              <a:ea typeface="ＭＳ Ｐゴシック" panose="020B0600070205080204" pitchFamily="50" charset="-128"/>
            </a:rPr>
            <a:t>　今後、扶助費の伸長が見込まれることに加えて、地方交付税の減少も考えられるため、市独自の施策による扶助費については、妥当性を検討しながら経費の抑制に努める。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75293</xdr:rowOff>
    </xdr:from>
    <xdr:to>
      <xdr:col>24</xdr:col>
      <xdr:colOff>25400</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050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97065</xdr:rowOff>
    </xdr:from>
    <xdr:to>
      <xdr:col>19</xdr:col>
      <xdr:colOff>187325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26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97065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83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83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41020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46265</xdr:rowOff>
    </xdr:from>
    <xdr:to>
      <xdr:col>15</xdr:col>
      <xdr:colOff>149225</xdr:colOff>
      <xdr:row>55</xdr:row>
      <xdr:rowOff>147865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158042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ポイント、福島県平均をそれぞれ</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ポイント上回っており、前年度と比較して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ポイント減少している状況である。</a:t>
          </a:r>
        </a:p>
        <a:p>
          <a:r>
            <a:rPr kumimoji="1" lang="ja-JP" altLang="en-US" sz="1300">
              <a:latin typeface="ＭＳ Ｐゴシック" panose="020B0600070205080204" pitchFamily="50" charset="-128"/>
              <a:ea typeface="ＭＳ Ｐゴシック" panose="020B0600070205080204" pitchFamily="50" charset="-128"/>
            </a:rPr>
            <a:t>　減少した要因としては、歳出では、維持補修費で業務委託料が減となったことがあげられる。また、歳入において普通交付税や地方消費税交付金の増加等により経常充当一般財源が増加し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今後は、施設の老朽化に伴い、維持補修費の増大などが見込まれることから、公共施設の適正な管理を図る必要がある。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76200</xdr:rowOff>
    </xdr:from>
    <xdr:to>
      <xdr:col>82</xdr:col>
      <xdr:colOff>107950</xdr:colOff>
      <xdr:row>58</xdr:row>
      <xdr:rowOff>139700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20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38100</xdr:rowOff>
    </xdr:from>
    <xdr:to>
      <xdr:col>78</xdr:col>
      <xdr:colOff>69850</xdr:colOff>
      <xdr:row>58</xdr:row>
      <xdr:rowOff>139700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82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58</xdr:row>
      <xdr:rowOff>38100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67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95250</xdr:rowOff>
    </xdr:from>
    <xdr:to>
      <xdr:col>69</xdr:col>
      <xdr:colOff>92075</xdr:colOff>
      <xdr:row>57</xdr:row>
      <xdr:rowOff>95250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67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158750</xdr:rowOff>
    </xdr:from>
    <xdr:to>
      <xdr:col>74</xdr:col>
      <xdr:colOff>31750</xdr:colOff>
      <xdr:row>58</xdr:row>
      <xdr:rowOff>88900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44450</xdr:rowOff>
    </xdr:from>
    <xdr:to>
      <xdr:col>69</xdr:col>
      <xdr:colOff>142875</xdr:colOff>
      <xdr:row>57</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44450</xdr:rowOff>
    </xdr:from>
    <xdr:to>
      <xdr:col>65</xdr:col>
      <xdr:colOff>53975</xdr:colOff>
      <xdr:row>57</xdr:row>
      <xdr:rowOff>146050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類似団体平均、福島県平均を</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ポイント、それぞれ上回っており、前年度と比較して</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ポイント減少している状況である。</a:t>
          </a:r>
        </a:p>
        <a:p>
          <a:r>
            <a:rPr kumimoji="1" lang="ja-JP" altLang="en-US" sz="1200">
              <a:latin typeface="ＭＳ Ｐゴシック" panose="020B0600070205080204" pitchFamily="50" charset="-128"/>
              <a:ea typeface="ＭＳ Ｐゴシック" panose="020B0600070205080204" pitchFamily="50" charset="-128"/>
            </a:rPr>
            <a:t>　減少した要因には、広域市町村圏組合負担金のうち、総務費や常備消防費に係る負担金が増加したものの、普通交付税や地方消費税交付金の増加等により経常充当一般財源が増加したことが挙げられる。</a:t>
          </a:r>
        </a:p>
        <a:p>
          <a:r>
            <a:rPr kumimoji="1" lang="ja-JP" altLang="en-US" sz="1200">
              <a:latin typeface="ＭＳ Ｐゴシック" panose="020B0600070205080204" pitchFamily="50" charset="-128"/>
              <a:ea typeface="ＭＳ Ｐゴシック" panose="020B0600070205080204" pitchFamily="50" charset="-128"/>
            </a:rPr>
            <a:t>　今後、市独自の補助金等について見直しを図るなど、経費の縮減に努めていく。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129286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3178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37</xdr:row>
      <xdr:rowOff>129286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637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120142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089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97282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089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78486</xdr:rowOff>
    </xdr:from>
    <xdr:to>
      <xdr:col>78</xdr:col>
      <xdr:colOff>120650</xdr:colOff>
      <xdr:row>38</xdr:row>
      <xdr:rowOff>8636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164863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ポイント下回っており、福島県平均を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ポイント上回っている状況である。また、前年度と同ポイントとなっている状況である。</a:t>
          </a:r>
        </a:p>
        <a:p>
          <a:r>
            <a:rPr kumimoji="1" lang="ja-JP" altLang="en-US" sz="1300">
              <a:latin typeface="ＭＳ Ｐゴシック" panose="020B0600070205080204" pitchFamily="50" charset="-128"/>
              <a:ea typeface="ＭＳ Ｐゴシック" panose="020B0600070205080204" pitchFamily="50" charset="-128"/>
            </a:rPr>
            <a:t>　今後も、一般会計等において地方債を財源として大規模事業を進める予定であるため、市債バランスを考慮しつつ当該年度の市債発行額を設定し、後年度の公債費負担の抑制を図る。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107950</xdr:rowOff>
    </xdr:from>
    <xdr:to>
      <xdr:col>24</xdr:col>
      <xdr:colOff>25400</xdr:colOff>
      <xdr:row>74</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795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107950</xdr:rowOff>
    </xdr:from>
    <xdr:to>
      <xdr:col>19</xdr:col>
      <xdr:colOff>187325</xdr:colOff>
      <xdr:row>74</xdr:row>
      <xdr:rowOff>109855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7952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94615</xdr:rowOff>
    </xdr:from>
    <xdr:to>
      <xdr:col>15</xdr:col>
      <xdr:colOff>98425</xdr:colOff>
      <xdr:row>74</xdr:row>
      <xdr:rowOff>109855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8191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94615</xdr:rowOff>
    </xdr:from>
    <xdr:to>
      <xdr:col>11</xdr:col>
      <xdr:colOff>9525</xdr:colOff>
      <xdr:row>74</xdr:row>
      <xdr:rowOff>96520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819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57150</xdr:rowOff>
    </xdr:from>
    <xdr:to>
      <xdr:col>24</xdr:col>
      <xdr:colOff>76200</xdr:colOff>
      <xdr:row>74</xdr:row>
      <xdr:rowOff>158750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137177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5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57150</xdr:rowOff>
    </xdr:from>
    <xdr:to>
      <xdr:col>20</xdr:col>
      <xdr:colOff>38100</xdr:colOff>
      <xdr:row>74</xdr:row>
      <xdr:rowOff>158750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168927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1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59055</xdr:rowOff>
    </xdr:from>
    <xdr:to>
      <xdr:col>15</xdr:col>
      <xdr:colOff>149225</xdr:colOff>
      <xdr:row>74</xdr:row>
      <xdr:rowOff>160655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170832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1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43815</xdr:rowOff>
    </xdr:from>
    <xdr:to>
      <xdr:col>11</xdr:col>
      <xdr:colOff>60325</xdr:colOff>
      <xdr:row>74</xdr:row>
      <xdr:rowOff>145415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155592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49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45720</xdr:rowOff>
    </xdr:from>
    <xdr:to>
      <xdr:col>6</xdr:col>
      <xdr:colOff>171450</xdr:colOff>
      <xdr:row>74</xdr:row>
      <xdr:rowOff>147320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157497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7.4</a:t>
          </a:r>
          <a:r>
            <a:rPr kumimoji="1" lang="ja-JP" altLang="en-US" sz="1200">
              <a:latin typeface="ＭＳ Ｐゴシック" panose="020B0600070205080204" pitchFamily="50" charset="-128"/>
              <a:ea typeface="ＭＳ Ｐゴシック" panose="020B0600070205080204" pitchFamily="50" charset="-128"/>
            </a:rPr>
            <a:t>ポイント、福島県平均を</a:t>
          </a:r>
          <a:r>
            <a:rPr kumimoji="1" lang="en-US" altLang="ja-JP" sz="1200">
              <a:latin typeface="ＭＳ Ｐゴシック" panose="020B0600070205080204" pitchFamily="50" charset="-128"/>
              <a:ea typeface="ＭＳ Ｐゴシック" panose="020B0600070205080204" pitchFamily="50" charset="-128"/>
            </a:rPr>
            <a:t>5.3</a:t>
          </a:r>
          <a:r>
            <a:rPr kumimoji="1" lang="ja-JP" altLang="en-US" sz="1200">
              <a:latin typeface="ＭＳ Ｐゴシック" panose="020B0600070205080204" pitchFamily="50" charset="-128"/>
              <a:ea typeface="ＭＳ Ｐゴシック" panose="020B0600070205080204" pitchFamily="50" charset="-128"/>
            </a:rPr>
            <a:t>ポイントそれぞれ上回っている。また前年度と比較して</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ポイント減少している状況である。</a:t>
          </a:r>
        </a:p>
        <a:p>
          <a:r>
            <a:rPr kumimoji="1" lang="ja-JP" altLang="en-US" sz="1200">
              <a:latin typeface="ＭＳ Ｐゴシック" panose="020B0600070205080204" pitchFamily="50" charset="-128"/>
              <a:ea typeface="ＭＳ Ｐゴシック" panose="020B0600070205080204" pitchFamily="50" charset="-128"/>
            </a:rPr>
            <a:t>　減少した要因には、維持補修費が減少したことに加え、普通交付税や地方消費税交付金の増加等により経常充当一般財源が増加したことが挙げられる。</a:t>
          </a:r>
        </a:p>
        <a:p>
          <a:r>
            <a:rPr kumimoji="1" lang="ja-JP" altLang="en-US" sz="1200">
              <a:latin typeface="ＭＳ Ｐゴシック" panose="020B0600070205080204" pitchFamily="50" charset="-128"/>
              <a:ea typeface="ＭＳ Ｐゴシック" panose="020B0600070205080204" pitchFamily="50" charset="-128"/>
            </a:rPr>
            <a:t>　今後は、公共施設使用料の見直しによる歳入の確保に加え、事務事業の効率化、組織機構の簡素合理化を図るとともに、事業について必要性の総点検を行い、経費の抑制を図っていく。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51563</xdr:rowOff>
    </xdr:from>
    <xdr:to>
      <xdr:col>82</xdr:col>
      <xdr:colOff>107950</xdr:colOff>
      <xdr:row>79</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596113"/>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97282</xdr:rowOff>
    </xdr:from>
    <xdr:to>
      <xdr:col>78</xdr:col>
      <xdr:colOff>69850</xdr:colOff>
      <xdr:row>79</xdr:row>
      <xdr:rowOff>143002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6418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35561</xdr:rowOff>
    </xdr:from>
    <xdr:to>
      <xdr:col>73</xdr:col>
      <xdr:colOff>180975</xdr:colOff>
      <xdr:row>79</xdr:row>
      <xdr:rowOff>97282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408661"/>
          <a:ext cx="8890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35561</xdr:rowOff>
    </xdr:from>
    <xdr:to>
      <xdr:col>69</xdr:col>
      <xdr:colOff>92075</xdr:colOff>
      <xdr:row>79</xdr:row>
      <xdr:rowOff>5842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408661"/>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763</xdr:rowOff>
    </xdr:from>
    <xdr:to>
      <xdr:col>82</xdr:col>
      <xdr:colOff>158750</xdr:colOff>
      <xdr:row>79</xdr:row>
      <xdr:rowOff>102363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144290</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92202</xdr:rowOff>
    </xdr:from>
    <xdr:to>
      <xdr:col>78</xdr:col>
      <xdr:colOff>120650</xdr:colOff>
      <xdr:row>80</xdr:row>
      <xdr:rowOff>22352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7129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723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46482</xdr:rowOff>
    </xdr:from>
    <xdr:to>
      <xdr:col>74</xdr:col>
      <xdr:colOff>31750</xdr:colOff>
      <xdr:row>79</xdr:row>
      <xdr:rowOff>148082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132859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156211</xdr:rowOff>
    </xdr:from>
    <xdr:to>
      <xdr:col>69</xdr:col>
      <xdr:colOff>142875</xdr:colOff>
      <xdr:row>78</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71138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126492</xdr:rowOff>
    </xdr:from>
    <xdr:to>
      <xdr:col>65</xdr:col>
      <xdr:colOff>53975</xdr:colOff>
      <xdr:row>79</xdr:row>
      <xdr:rowOff>56642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41419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116637</xdr:rowOff>
    </xdr:from>
    <xdr:to>
      <xdr:col>29</xdr:col>
      <xdr:colOff>127000</xdr:colOff>
      <xdr:row>17</xdr:row>
      <xdr:rowOff>7147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07462"/>
          <a:ext cx="647700" cy="61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7147</xdr:rowOff>
    </xdr:from>
    <xdr:to>
      <xdr:col>26</xdr:col>
      <xdr:colOff>50800</xdr:colOff>
      <xdr:row>17</xdr:row>
      <xdr:rowOff>14986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69422"/>
          <a:ext cx="698500" cy="7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14986</xdr:rowOff>
    </xdr:from>
    <xdr:to>
      <xdr:col>22</xdr:col>
      <xdr:colOff>114300</xdr:colOff>
      <xdr:row>17</xdr:row>
      <xdr:rowOff>66240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77261"/>
          <a:ext cx="698500" cy="51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66240</xdr:rowOff>
    </xdr:from>
    <xdr:to>
      <xdr:col>18</xdr:col>
      <xdr:colOff>177800</xdr:colOff>
      <xdr:row>17</xdr:row>
      <xdr:rowOff>98654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28515"/>
          <a:ext cx="698500" cy="32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65837</xdr:rowOff>
    </xdr:from>
    <xdr:to>
      <xdr:col>29</xdr:col>
      <xdr:colOff>177800</xdr:colOff>
      <xdr:row>16</xdr:row>
      <xdr:rowOff>167437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56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82364</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0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127797</xdr:rowOff>
    </xdr:from>
    <xdr:to>
      <xdr:col>26</xdr:col>
      <xdr:colOff>101600</xdr:colOff>
      <xdr:row>17</xdr:row>
      <xdr:rowOff>57947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18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68124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87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135636</xdr:rowOff>
    </xdr:from>
    <xdr:to>
      <xdr:col>22</xdr:col>
      <xdr:colOff>165100</xdr:colOff>
      <xdr:row>17</xdr:row>
      <xdr:rowOff>65786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26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75963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9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15440</xdr:rowOff>
    </xdr:from>
    <xdr:to>
      <xdr:col>19</xdr:col>
      <xdr:colOff>38100</xdr:colOff>
      <xdr:row>17</xdr:row>
      <xdr:rowOff>117040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77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127217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4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47854</xdr:rowOff>
    </xdr:from>
    <xdr:to>
      <xdr:col>15</xdr:col>
      <xdr:colOff>101600</xdr:colOff>
      <xdr:row>17</xdr:row>
      <xdr:rowOff>149454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10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159631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7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69876</xdr:rowOff>
    </xdr:from>
    <xdr:to>
      <xdr:col>29</xdr:col>
      <xdr:colOff>127000</xdr:colOff>
      <xdr:row>38</xdr:row>
      <xdr:rowOff>76467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37476"/>
          <a:ext cx="647700" cy="6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76467</xdr:rowOff>
    </xdr:from>
    <xdr:to>
      <xdr:col>26</xdr:col>
      <xdr:colOff>50800</xdr:colOff>
      <xdr:row>38</xdr:row>
      <xdr:rowOff>78452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44067"/>
          <a:ext cx="698500" cy="1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78452</xdr:rowOff>
    </xdr:from>
    <xdr:to>
      <xdr:col>22</xdr:col>
      <xdr:colOff>114300</xdr:colOff>
      <xdr:row>38</xdr:row>
      <xdr:rowOff>82466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46052"/>
          <a:ext cx="698500" cy="4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82466</xdr:rowOff>
    </xdr:from>
    <xdr:to>
      <xdr:col>18</xdr:col>
      <xdr:colOff>177800</xdr:colOff>
      <xdr:row>38</xdr:row>
      <xdr:rowOff>86704</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50066"/>
          <a:ext cx="698500" cy="4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19076</xdr:rowOff>
    </xdr:from>
    <xdr:to>
      <xdr:col>29</xdr:col>
      <xdr:colOff>177800</xdr:colOff>
      <xdr:row>38</xdr:row>
      <xdr:rowOff>120676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86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334053</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5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25667</xdr:rowOff>
    </xdr:from>
    <xdr:to>
      <xdr:col>26</xdr:col>
      <xdr:colOff>101600</xdr:colOff>
      <xdr:row>38</xdr:row>
      <xdr:rowOff>127267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93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112044</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79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27652</xdr:rowOff>
    </xdr:from>
    <xdr:to>
      <xdr:col>22</xdr:col>
      <xdr:colOff>165100</xdr:colOff>
      <xdr:row>38</xdr:row>
      <xdr:rowOff>129252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95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114029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8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31666</xdr:rowOff>
    </xdr:from>
    <xdr:to>
      <xdr:col>19</xdr:col>
      <xdr:colOff>38100</xdr:colOff>
      <xdr:row>38</xdr:row>
      <xdr:rowOff>133266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99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118043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8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35904</xdr:rowOff>
    </xdr:from>
    <xdr:to>
      <xdr:col>15</xdr:col>
      <xdr:colOff>101600</xdr:colOff>
      <xdr:row>38</xdr:row>
      <xdr:rowOff>137504</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03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122281</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8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43,519
43,153
554.63
29,517,946
29,125,900
357,249
15,621,442
25,631,184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97660</xdr:rowOff>
    </xdr:from>
    <xdr:to>
      <xdr:col>24</xdr:col>
      <xdr:colOff>63500</xdr:colOff>
      <xdr:row>36</xdr:row>
      <xdr:rowOff>30211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98410"/>
          <a:ext cx="838200" cy="10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26641</xdr:rowOff>
    </xdr:from>
    <xdr:to>
      <xdr:col>19</xdr:col>
      <xdr:colOff>177800</xdr:colOff>
      <xdr:row>36</xdr:row>
      <xdr:rowOff>30211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98841"/>
          <a:ext cx="889000" cy="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26641</xdr:rowOff>
    </xdr:from>
    <xdr:to>
      <xdr:col>15</xdr:col>
      <xdr:colOff>50800</xdr:colOff>
      <xdr:row>36</xdr:row>
      <xdr:rowOff>45234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98841"/>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45234</xdr:rowOff>
    </xdr:from>
    <xdr:to>
      <xdr:col>10</xdr:col>
      <xdr:colOff>114300</xdr:colOff>
      <xdr:row>36</xdr:row>
      <xdr:rowOff>86109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17434"/>
          <a:ext cx="889000" cy="4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46860</xdr:rowOff>
    </xdr:from>
    <xdr:to>
      <xdr:col>24</xdr:col>
      <xdr:colOff>114300</xdr:colOff>
      <xdr:row>35</xdr:row>
      <xdr:rowOff>148460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4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69737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9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150861</xdr:rowOff>
    </xdr:from>
    <xdr:to>
      <xdr:col>20</xdr:col>
      <xdr:colOff>38100</xdr:colOff>
      <xdr:row>36</xdr:row>
      <xdr:rowOff>81011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97538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2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147291</xdr:rowOff>
    </xdr:from>
    <xdr:to>
      <xdr:col>15</xdr:col>
      <xdr:colOff>101600</xdr:colOff>
      <xdr:row>36</xdr:row>
      <xdr:rowOff>77441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4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93968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2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165884</xdr:rowOff>
    </xdr:from>
    <xdr:to>
      <xdr:col>10</xdr:col>
      <xdr:colOff>165100</xdr:colOff>
      <xdr:row>36</xdr:row>
      <xdr:rowOff>96034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6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112561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94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35309</xdr:rowOff>
    </xdr:from>
    <xdr:to>
      <xdr:col>6</xdr:col>
      <xdr:colOff>38100</xdr:colOff>
      <xdr:row>36</xdr:row>
      <xdr:rowOff>136909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0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153436</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982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118478</xdr:rowOff>
    </xdr:from>
    <xdr:to>
      <xdr:col>24</xdr:col>
      <xdr:colOff>63500</xdr:colOff>
      <xdr:row>58</xdr:row>
      <xdr:rowOff>118550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2578"/>
          <a:ext cx="83820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118303</xdr:rowOff>
    </xdr:from>
    <xdr:to>
      <xdr:col>19</xdr:col>
      <xdr:colOff>177800</xdr:colOff>
      <xdr:row>58</xdr:row>
      <xdr:rowOff>118550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2403"/>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118303</xdr:rowOff>
    </xdr:from>
    <xdr:to>
      <xdr:col>15</xdr:col>
      <xdr:colOff>50800</xdr:colOff>
      <xdr:row>58</xdr:row>
      <xdr:rowOff>119493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2403"/>
          <a:ext cx="889000" cy="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117894</xdr:rowOff>
    </xdr:from>
    <xdr:to>
      <xdr:col>10</xdr:col>
      <xdr:colOff>114300</xdr:colOff>
      <xdr:row>58</xdr:row>
      <xdr:rowOff>119493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61994"/>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67678</xdr:rowOff>
    </xdr:from>
    <xdr:to>
      <xdr:col>24</xdr:col>
      <xdr:colOff>114300</xdr:colOff>
      <xdr:row>58</xdr:row>
      <xdr:rowOff>169278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67750</xdr:rowOff>
    </xdr:from>
    <xdr:to>
      <xdr:col>20</xdr:col>
      <xdr:colOff>38100</xdr:colOff>
      <xdr:row>58</xdr:row>
      <xdr:rowOff>169350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160477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67503</xdr:rowOff>
    </xdr:from>
    <xdr:to>
      <xdr:col>15</xdr:col>
      <xdr:colOff>101600</xdr:colOff>
      <xdr:row>58</xdr:row>
      <xdr:rowOff>169103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160230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68693</xdr:rowOff>
    </xdr:from>
    <xdr:to>
      <xdr:col>10</xdr:col>
      <xdr:colOff>165100</xdr:colOff>
      <xdr:row>58</xdr:row>
      <xdr:rowOff>170293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161420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67094</xdr:rowOff>
    </xdr:from>
    <xdr:to>
      <xdr:col>6</xdr:col>
      <xdr:colOff>38100</xdr:colOff>
      <xdr:row>58</xdr:row>
      <xdr:rowOff>168694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13771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106642</xdr:rowOff>
    </xdr:from>
    <xdr:to>
      <xdr:col>24</xdr:col>
      <xdr:colOff>63500</xdr:colOff>
      <xdr:row>78</xdr:row>
      <xdr:rowOff>34620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36842"/>
          <a:ext cx="838200" cy="27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133972</xdr:rowOff>
    </xdr:from>
    <xdr:to>
      <xdr:col>19</xdr:col>
      <xdr:colOff>177800</xdr:colOff>
      <xdr:row>78</xdr:row>
      <xdr:rowOff>34620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35622"/>
          <a:ext cx="889000" cy="7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41708</xdr:rowOff>
    </xdr:from>
    <xdr:to>
      <xdr:col>15</xdr:col>
      <xdr:colOff>50800</xdr:colOff>
      <xdr:row>77</xdr:row>
      <xdr:rowOff>133972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243358"/>
          <a:ext cx="889000" cy="9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41708</xdr:rowOff>
    </xdr:from>
    <xdr:to>
      <xdr:col>10</xdr:col>
      <xdr:colOff>114300</xdr:colOff>
      <xdr:row>77</xdr:row>
      <xdr:rowOff>159435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43358"/>
          <a:ext cx="889000" cy="11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55842</xdr:rowOff>
    </xdr:from>
    <xdr:to>
      <xdr:col>24</xdr:col>
      <xdr:colOff>114300</xdr:colOff>
      <xdr:row>76</xdr:row>
      <xdr:rowOff>157442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78719</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3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155270</xdr:rowOff>
    </xdr:from>
    <xdr:to>
      <xdr:col>20</xdr:col>
      <xdr:colOff>38100</xdr:colOff>
      <xdr:row>78</xdr:row>
      <xdr:rowOff>85420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101947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13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83172</xdr:rowOff>
    </xdr:from>
    <xdr:to>
      <xdr:col>15</xdr:col>
      <xdr:colOff>101600</xdr:colOff>
      <xdr:row>78</xdr:row>
      <xdr:rowOff>13322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8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29849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06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162358</xdr:rowOff>
    </xdr:from>
    <xdr:to>
      <xdr:col>10</xdr:col>
      <xdr:colOff>165100</xdr:colOff>
      <xdr:row>77</xdr:row>
      <xdr:rowOff>92508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9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109034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6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1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55312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89210</xdr:rowOff>
    </xdr:from>
    <xdr:to>
      <xdr:col>24</xdr:col>
      <xdr:colOff>63500</xdr:colOff>
      <xdr:row>96</xdr:row>
      <xdr:rowOff>109021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48410"/>
          <a:ext cx="8382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109021</xdr:rowOff>
    </xdr:from>
    <xdr:to>
      <xdr:col>19</xdr:col>
      <xdr:colOff>177800</xdr:colOff>
      <xdr:row>96</xdr:row>
      <xdr:rowOff>160023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68221"/>
          <a:ext cx="889000" cy="5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74031</xdr:rowOff>
    </xdr:from>
    <xdr:to>
      <xdr:col>15</xdr:col>
      <xdr:colOff>50800</xdr:colOff>
      <xdr:row>96</xdr:row>
      <xdr:rowOff>160023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33231"/>
          <a:ext cx="889000" cy="8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74031</xdr:rowOff>
    </xdr:from>
    <xdr:to>
      <xdr:col>10</xdr:col>
      <xdr:colOff>114300</xdr:colOff>
      <xdr:row>97</xdr:row>
      <xdr:rowOff>69497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33231"/>
          <a:ext cx="889000" cy="16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38410</xdr:rowOff>
    </xdr:from>
    <xdr:to>
      <xdr:col>24</xdr:col>
      <xdr:colOff>114300</xdr:colOff>
      <xdr:row>96</xdr:row>
      <xdr:rowOff>140010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16837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7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58221</xdr:rowOff>
    </xdr:from>
    <xdr:to>
      <xdr:col>20</xdr:col>
      <xdr:colOff>38100</xdr:colOff>
      <xdr:row>96</xdr:row>
      <xdr:rowOff>159821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1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150948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61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109223</xdr:rowOff>
    </xdr:from>
    <xdr:to>
      <xdr:col>15</xdr:col>
      <xdr:colOff>101600</xdr:colOff>
      <xdr:row>97</xdr:row>
      <xdr:rowOff>39373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6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30500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66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23231</xdr:rowOff>
    </xdr:from>
    <xdr:to>
      <xdr:col>10</xdr:col>
      <xdr:colOff>165100</xdr:colOff>
      <xdr:row>96</xdr:row>
      <xdr:rowOff>124831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8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115958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7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18697</xdr:rowOff>
    </xdr:from>
    <xdr:to>
      <xdr:col>6</xdr:col>
      <xdr:colOff>38100</xdr:colOff>
      <xdr:row>97</xdr:row>
      <xdr:rowOff>120297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4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111424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4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114799</xdr:rowOff>
    </xdr:from>
    <xdr:to>
      <xdr:col>55</xdr:col>
      <xdr:colOff>0</xdr:colOff>
      <xdr:row>37</xdr:row>
      <xdr:rowOff>129769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58449"/>
          <a:ext cx="838200" cy="1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96302</xdr:rowOff>
    </xdr:from>
    <xdr:to>
      <xdr:col>50</xdr:col>
      <xdr:colOff>114300</xdr:colOff>
      <xdr:row>37</xdr:row>
      <xdr:rowOff>114799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39952"/>
          <a:ext cx="889000" cy="1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96302</xdr:rowOff>
    </xdr:from>
    <xdr:to>
      <xdr:col>45</xdr:col>
      <xdr:colOff>177800</xdr:colOff>
      <xdr:row>37</xdr:row>
      <xdr:rowOff>134041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39952"/>
          <a:ext cx="889000" cy="3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147861</xdr:rowOff>
    </xdr:from>
    <xdr:to>
      <xdr:col>41</xdr:col>
      <xdr:colOff>50800</xdr:colOff>
      <xdr:row>37</xdr:row>
      <xdr:rowOff>134041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48611"/>
          <a:ext cx="889000" cy="32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78969</xdr:rowOff>
    </xdr:from>
    <xdr:to>
      <xdr:col>55</xdr:col>
      <xdr:colOff>50800</xdr:colOff>
      <xdr:row>38</xdr:row>
      <xdr:rowOff>9119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2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57396</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0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63999</xdr:rowOff>
    </xdr:from>
    <xdr:to>
      <xdr:col>50</xdr:col>
      <xdr:colOff>165100</xdr:colOff>
      <xdr:row>37</xdr:row>
      <xdr:rowOff>165599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0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156726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50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45502</xdr:rowOff>
    </xdr:from>
    <xdr:to>
      <xdr:col>46</xdr:col>
      <xdr:colOff>38100</xdr:colOff>
      <xdr:row>37</xdr:row>
      <xdr:rowOff>147102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8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163629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6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83241</xdr:rowOff>
    </xdr:from>
    <xdr:to>
      <xdr:col>41</xdr:col>
      <xdr:colOff>101600</xdr:colOff>
      <xdr:row>38</xdr:row>
      <xdr:rowOff>13391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2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4518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1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97061</xdr:rowOff>
    </xdr:from>
    <xdr:to>
      <xdr:col>36</xdr:col>
      <xdr:colOff>165100</xdr:colOff>
      <xdr:row>36</xdr:row>
      <xdr:rowOff>27211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9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18338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9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149973</xdr:rowOff>
    </xdr:from>
    <xdr:to>
      <xdr:col>55</xdr:col>
      <xdr:colOff>0</xdr:colOff>
      <xdr:row>57</xdr:row>
      <xdr:rowOff>7235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51173"/>
          <a:ext cx="8382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149973</xdr:rowOff>
    </xdr:from>
    <xdr:to>
      <xdr:col>50</xdr:col>
      <xdr:colOff>114300</xdr:colOff>
      <xdr:row>57</xdr:row>
      <xdr:rowOff>11012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51173"/>
          <a:ext cx="889000" cy="3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104089</xdr:rowOff>
    </xdr:from>
    <xdr:to>
      <xdr:col>45</xdr:col>
      <xdr:colOff>177800</xdr:colOff>
      <xdr:row>57</xdr:row>
      <xdr:rowOff>11012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05289"/>
          <a:ext cx="889000" cy="7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104089</xdr:rowOff>
    </xdr:from>
    <xdr:to>
      <xdr:col>41</xdr:col>
      <xdr:colOff>50800</xdr:colOff>
      <xdr:row>56</xdr:row>
      <xdr:rowOff>167740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05289"/>
          <a:ext cx="889000" cy="6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127885</xdr:rowOff>
    </xdr:from>
    <xdr:to>
      <xdr:col>55</xdr:col>
      <xdr:colOff>50800</xdr:colOff>
      <xdr:row>57</xdr:row>
      <xdr:rowOff>58035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2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106312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0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99173</xdr:rowOff>
    </xdr:from>
    <xdr:to>
      <xdr:col>50</xdr:col>
      <xdr:colOff>165100</xdr:colOff>
      <xdr:row>57</xdr:row>
      <xdr:rowOff>29323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0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20450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9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131662</xdr:rowOff>
    </xdr:from>
    <xdr:to>
      <xdr:col>46</xdr:col>
      <xdr:colOff>38100</xdr:colOff>
      <xdr:row>57</xdr:row>
      <xdr:rowOff>61812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3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52939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2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53289</xdr:rowOff>
    </xdr:from>
    <xdr:to>
      <xdr:col>41</xdr:col>
      <xdr:colOff>101600</xdr:colOff>
      <xdr:row>56</xdr:row>
      <xdr:rowOff>154889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146016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4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116940</xdr:rowOff>
    </xdr:from>
    <xdr:to>
      <xdr:col>36</xdr:col>
      <xdr:colOff>165100</xdr:colOff>
      <xdr:row>57</xdr:row>
      <xdr:rowOff>47090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38217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1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71948</xdr:rowOff>
    </xdr:from>
    <xdr:to>
      <xdr:col>55</xdr:col>
      <xdr:colOff>0</xdr:colOff>
      <xdr:row>77</xdr:row>
      <xdr:rowOff>32454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102148"/>
          <a:ext cx="838200" cy="13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71948</xdr:rowOff>
    </xdr:from>
    <xdr:to>
      <xdr:col>50</xdr:col>
      <xdr:colOff>114300</xdr:colOff>
      <xdr:row>76</xdr:row>
      <xdr:rowOff>136923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102148"/>
          <a:ext cx="889000" cy="6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154929</xdr:rowOff>
    </xdr:from>
    <xdr:to>
      <xdr:col>45</xdr:col>
      <xdr:colOff>177800</xdr:colOff>
      <xdr:row>76</xdr:row>
      <xdr:rowOff>136923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013679"/>
          <a:ext cx="889000" cy="15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154929</xdr:rowOff>
    </xdr:from>
    <xdr:to>
      <xdr:col>41</xdr:col>
      <xdr:colOff>50800</xdr:colOff>
      <xdr:row>76</xdr:row>
      <xdr:rowOff>120726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013679"/>
          <a:ext cx="889000" cy="13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153104</xdr:rowOff>
    </xdr:from>
    <xdr:to>
      <xdr:col>55</xdr:col>
      <xdr:colOff>50800</xdr:colOff>
      <xdr:row>77</xdr:row>
      <xdr:rowOff>83254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4531</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3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21148</xdr:rowOff>
    </xdr:from>
    <xdr:to>
      <xdr:col>50</xdr:col>
      <xdr:colOff>165100</xdr:colOff>
      <xdr:row>76</xdr:row>
      <xdr:rowOff>122748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05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139275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86123</xdr:rowOff>
    </xdr:from>
    <xdr:to>
      <xdr:col>46</xdr:col>
      <xdr:colOff>38100</xdr:colOff>
      <xdr:row>77</xdr:row>
      <xdr:rowOff>16273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1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32801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89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104129</xdr:rowOff>
    </xdr:from>
    <xdr:to>
      <xdr:col>41</xdr:col>
      <xdr:colOff>101600</xdr:colOff>
      <xdr:row>76</xdr:row>
      <xdr:rowOff>34280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9628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50806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73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69926</xdr:rowOff>
    </xdr:from>
    <xdr:to>
      <xdr:col>36</xdr:col>
      <xdr:colOff>165100</xdr:colOff>
      <xdr:row>77</xdr:row>
      <xdr:rowOff>76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16603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8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83488</xdr:rowOff>
    </xdr:from>
    <xdr:to>
      <xdr:col>55</xdr:col>
      <xdr:colOff>0</xdr:colOff>
      <xdr:row>97</xdr:row>
      <xdr:rowOff>111857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14138"/>
          <a:ext cx="838200" cy="2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99769</xdr:rowOff>
    </xdr:from>
    <xdr:to>
      <xdr:col>50</xdr:col>
      <xdr:colOff>114300</xdr:colOff>
      <xdr:row>97</xdr:row>
      <xdr:rowOff>111857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30419"/>
          <a:ext cx="889000" cy="1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97546</xdr:rowOff>
    </xdr:from>
    <xdr:to>
      <xdr:col>45</xdr:col>
      <xdr:colOff>177800</xdr:colOff>
      <xdr:row>97</xdr:row>
      <xdr:rowOff>99769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28196"/>
          <a:ext cx="889000" cy="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97546</xdr:rowOff>
    </xdr:from>
    <xdr:to>
      <xdr:col>41</xdr:col>
      <xdr:colOff>50800</xdr:colOff>
      <xdr:row>97</xdr:row>
      <xdr:rowOff>118046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28196"/>
          <a:ext cx="889000" cy="2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32688</xdr:rowOff>
    </xdr:from>
    <xdr:to>
      <xdr:col>55</xdr:col>
      <xdr:colOff>50800</xdr:colOff>
      <xdr:row>97</xdr:row>
      <xdr:rowOff>134288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6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119065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7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61057</xdr:rowOff>
    </xdr:from>
    <xdr:to>
      <xdr:col>50</xdr:col>
      <xdr:colOff>165100</xdr:colOff>
      <xdr:row>97</xdr:row>
      <xdr:rowOff>162657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9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153784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48969</xdr:rowOff>
    </xdr:from>
    <xdr:to>
      <xdr:col>46</xdr:col>
      <xdr:colOff>38100</xdr:colOff>
      <xdr:row>97</xdr:row>
      <xdr:rowOff>150569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7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141696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7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46746</xdr:rowOff>
    </xdr:from>
    <xdr:to>
      <xdr:col>41</xdr:col>
      <xdr:colOff>101600</xdr:colOff>
      <xdr:row>97</xdr:row>
      <xdr:rowOff>148346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7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139473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7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67246</xdr:rowOff>
    </xdr:from>
    <xdr:to>
      <xdr:col>36</xdr:col>
      <xdr:colOff>165100</xdr:colOff>
      <xdr:row>97</xdr:row>
      <xdr:rowOff>168846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159973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9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296</xdr:rowOff>
    </xdr:from>
    <xdr:to>
      <xdr:col>85</xdr:col>
      <xdr:colOff>127000</xdr:colOff>
      <xdr:row>39</xdr:row>
      <xdr:rowOff>50438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86846"/>
          <a:ext cx="838200" cy="5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296</xdr:rowOff>
    </xdr:from>
    <xdr:to>
      <xdr:col>81</xdr:col>
      <xdr:colOff>50800</xdr:colOff>
      <xdr:row>39</xdr:row>
      <xdr:rowOff>54896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86846"/>
          <a:ext cx="889000" cy="5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54896</xdr:rowOff>
    </xdr:from>
    <xdr:to>
      <xdr:col>76</xdr:col>
      <xdr:colOff>114300</xdr:colOff>
      <xdr:row>39</xdr:row>
      <xdr:rowOff>88719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41446"/>
          <a:ext cx="889000" cy="3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86975</xdr:rowOff>
    </xdr:from>
    <xdr:to>
      <xdr:col>71</xdr:col>
      <xdr:colOff>177800</xdr:colOff>
      <xdr:row>39</xdr:row>
      <xdr:rowOff>88719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73525"/>
          <a:ext cx="889000" cy="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171088</xdr:rowOff>
    </xdr:from>
    <xdr:to>
      <xdr:col>85</xdr:col>
      <xdr:colOff>177800</xdr:colOff>
      <xdr:row>39</xdr:row>
      <xdr:rowOff>101238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130465</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7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120946</xdr:rowOff>
    </xdr:from>
    <xdr:to>
      <xdr:col>81</xdr:col>
      <xdr:colOff>101600</xdr:colOff>
      <xdr:row>39</xdr:row>
      <xdr:rowOff>51096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3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67623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1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4096</xdr:rowOff>
    </xdr:from>
    <xdr:to>
      <xdr:col>76</xdr:col>
      <xdr:colOff>165100</xdr:colOff>
      <xdr:row>39</xdr:row>
      <xdr:rowOff>105696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9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122223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6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37919</xdr:rowOff>
    </xdr:from>
    <xdr:to>
      <xdr:col>72</xdr:col>
      <xdr:colOff>38100</xdr:colOff>
      <xdr:row>39</xdr:row>
      <xdr:rowOff>139519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2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130646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1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36175</xdr:rowOff>
    </xdr:from>
    <xdr:to>
      <xdr:col>67</xdr:col>
      <xdr:colOff>101600</xdr:colOff>
      <xdr:row>39</xdr:row>
      <xdr:rowOff>137775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128902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13925</xdr:rowOff>
    </xdr:from>
    <xdr:to>
      <xdr:col>85</xdr:col>
      <xdr:colOff>127000</xdr:colOff>
      <xdr:row>78</xdr:row>
      <xdr:rowOff>18662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87025"/>
          <a:ext cx="838200" cy="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18607</xdr:rowOff>
    </xdr:from>
    <xdr:to>
      <xdr:col>81</xdr:col>
      <xdr:colOff>50800</xdr:colOff>
      <xdr:row>78</xdr:row>
      <xdr:rowOff>18662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91707"/>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18607</xdr:rowOff>
    </xdr:from>
    <xdr:to>
      <xdr:col>76</xdr:col>
      <xdr:colOff>114300</xdr:colOff>
      <xdr:row>78</xdr:row>
      <xdr:rowOff>22935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91707"/>
          <a:ext cx="889000" cy="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22935</xdr:rowOff>
    </xdr:from>
    <xdr:to>
      <xdr:col>71</xdr:col>
      <xdr:colOff>177800</xdr:colOff>
      <xdr:row>78</xdr:row>
      <xdr:rowOff>27795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96035"/>
          <a:ext cx="889000" cy="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134575</xdr:rowOff>
    </xdr:from>
    <xdr:to>
      <xdr:col>85</xdr:col>
      <xdr:colOff>177800</xdr:colOff>
      <xdr:row>78</xdr:row>
      <xdr:rowOff>64725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139312</xdr:rowOff>
    </xdr:from>
    <xdr:to>
      <xdr:col>81</xdr:col>
      <xdr:colOff>101600</xdr:colOff>
      <xdr:row>78</xdr:row>
      <xdr:rowOff>69462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4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60589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3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139257</xdr:rowOff>
    </xdr:from>
    <xdr:to>
      <xdr:col>76</xdr:col>
      <xdr:colOff>165100</xdr:colOff>
      <xdr:row>78</xdr:row>
      <xdr:rowOff>69407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4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60534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143585</xdr:rowOff>
    </xdr:from>
    <xdr:to>
      <xdr:col>72</xdr:col>
      <xdr:colOff>38100</xdr:colOff>
      <xdr:row>78</xdr:row>
      <xdr:rowOff>73735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64862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148445</xdr:rowOff>
    </xdr:from>
    <xdr:to>
      <xdr:col>67</xdr:col>
      <xdr:colOff>101600</xdr:colOff>
      <xdr:row>78</xdr:row>
      <xdr:rowOff>78595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69722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4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15740</xdr:rowOff>
    </xdr:from>
    <xdr:to>
      <xdr:col>85</xdr:col>
      <xdr:colOff>127000</xdr:colOff>
      <xdr:row>99</xdr:row>
      <xdr:rowOff>16568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89290"/>
          <a:ext cx="838200" cy="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15740</xdr:rowOff>
    </xdr:from>
    <xdr:to>
      <xdr:col>81</xdr:col>
      <xdr:colOff>50800</xdr:colOff>
      <xdr:row>99</xdr:row>
      <xdr:rowOff>17512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89290"/>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164148</xdr:rowOff>
    </xdr:from>
    <xdr:to>
      <xdr:col>76</xdr:col>
      <xdr:colOff>114300</xdr:colOff>
      <xdr:row>99</xdr:row>
      <xdr:rowOff>17512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66248"/>
          <a:ext cx="889000" cy="2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164148</xdr:rowOff>
    </xdr:from>
    <xdr:to>
      <xdr:col>71</xdr:col>
      <xdr:colOff>177800</xdr:colOff>
      <xdr:row>99</xdr:row>
      <xdr:rowOff>22296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66248"/>
          <a:ext cx="889000" cy="2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137218</xdr:rowOff>
    </xdr:from>
    <xdr:to>
      <xdr:col>85</xdr:col>
      <xdr:colOff>177800</xdr:colOff>
      <xdr:row>99</xdr:row>
      <xdr:rowOff>67368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3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136390</xdr:rowOff>
    </xdr:from>
    <xdr:to>
      <xdr:col>81</xdr:col>
      <xdr:colOff>101600</xdr:colOff>
      <xdr:row>99</xdr:row>
      <xdr:rowOff>66540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3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57667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3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138162</xdr:rowOff>
    </xdr:from>
    <xdr:to>
      <xdr:col>76</xdr:col>
      <xdr:colOff>165100</xdr:colOff>
      <xdr:row>99</xdr:row>
      <xdr:rowOff>68312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4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59439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3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113348</xdr:rowOff>
    </xdr:from>
    <xdr:to>
      <xdr:col>72</xdr:col>
      <xdr:colOff>38100</xdr:colOff>
      <xdr:row>99</xdr:row>
      <xdr:rowOff>43498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1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34625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0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142946</xdr:rowOff>
    </xdr:from>
    <xdr:to>
      <xdr:col>67</xdr:col>
      <xdr:colOff>101600</xdr:colOff>
      <xdr:row>99</xdr:row>
      <xdr:rowOff>73096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4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64223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3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146460</xdr:rowOff>
    </xdr:from>
    <xdr:to>
      <xdr:col>116</xdr:col>
      <xdr:colOff>63500</xdr:colOff>
      <xdr:row>39</xdr:row>
      <xdr:rowOff>16060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61560"/>
          <a:ext cx="838200" cy="4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6393</xdr:rowOff>
    </xdr:from>
    <xdr:to>
      <xdr:col>111</xdr:col>
      <xdr:colOff>177800</xdr:colOff>
      <xdr:row>38</xdr:row>
      <xdr:rowOff>146460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521493"/>
          <a:ext cx="889000" cy="14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6393</xdr:rowOff>
    </xdr:from>
    <xdr:to>
      <xdr:col>107</xdr:col>
      <xdr:colOff>50800</xdr:colOff>
      <xdr:row>38</xdr:row>
      <xdr:rowOff>26870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521493"/>
          <a:ext cx="889000" cy="2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7798</xdr:rowOff>
    </xdr:from>
    <xdr:to>
      <xdr:col>102</xdr:col>
      <xdr:colOff>114300</xdr:colOff>
      <xdr:row>38</xdr:row>
      <xdr:rowOff>26870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522898"/>
          <a:ext cx="889000" cy="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136710</xdr:rowOff>
    </xdr:from>
    <xdr:to>
      <xdr:col>116</xdr:col>
      <xdr:colOff>114300</xdr:colOff>
      <xdr:row>39</xdr:row>
      <xdr:rowOff>66860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64780</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7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95660</xdr:rowOff>
    </xdr:from>
    <xdr:to>
      <xdr:col>112</xdr:col>
      <xdr:colOff>38100</xdr:colOff>
      <xdr:row>39</xdr:row>
      <xdr:rowOff>25810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1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16937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0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127043</xdr:rowOff>
    </xdr:from>
    <xdr:to>
      <xdr:col>107</xdr:col>
      <xdr:colOff>101600</xdr:colOff>
      <xdr:row>38</xdr:row>
      <xdr:rowOff>57193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47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73720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2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147520</xdr:rowOff>
    </xdr:from>
    <xdr:to>
      <xdr:col>102</xdr:col>
      <xdr:colOff>165100</xdr:colOff>
      <xdr:row>38</xdr:row>
      <xdr:rowOff>77670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49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94197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26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128448</xdr:rowOff>
    </xdr:from>
    <xdr:to>
      <xdr:col>98</xdr:col>
      <xdr:colOff>38100</xdr:colOff>
      <xdr:row>38</xdr:row>
      <xdr:rowOff>58598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47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75125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24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6106</xdr:rowOff>
    </xdr:from>
    <xdr:to>
      <xdr:col>116</xdr:col>
      <xdr:colOff>63500</xdr:colOff>
      <xdr:row>59</xdr:row>
      <xdr:rowOff>6815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21656"/>
          <a:ext cx="8382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6815</xdr:rowOff>
    </xdr:from>
    <xdr:to>
      <xdr:col>111</xdr:col>
      <xdr:colOff>177800</xdr:colOff>
      <xdr:row>59</xdr:row>
      <xdr:rowOff>7325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22365"/>
          <a:ext cx="889000" cy="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7325</xdr:rowOff>
    </xdr:from>
    <xdr:to>
      <xdr:col>107</xdr:col>
      <xdr:colOff>50800</xdr:colOff>
      <xdr:row>59</xdr:row>
      <xdr:rowOff>8179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22875"/>
          <a:ext cx="889000" cy="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8179</xdr:rowOff>
    </xdr:from>
    <xdr:to>
      <xdr:col>102</xdr:col>
      <xdr:colOff>114300</xdr:colOff>
      <xdr:row>59</xdr:row>
      <xdr:rowOff>8644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23729"/>
          <a:ext cx="889000" cy="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126756</xdr:rowOff>
    </xdr:from>
    <xdr:to>
      <xdr:col>116</xdr:col>
      <xdr:colOff>114300</xdr:colOff>
      <xdr:row>59</xdr:row>
      <xdr:rowOff>56906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7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127465</xdr:rowOff>
    </xdr:from>
    <xdr:to>
      <xdr:col>112</xdr:col>
      <xdr:colOff>38100</xdr:colOff>
      <xdr:row>59</xdr:row>
      <xdr:rowOff>57615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48742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127975</xdr:rowOff>
    </xdr:from>
    <xdr:to>
      <xdr:col>107</xdr:col>
      <xdr:colOff>101600</xdr:colOff>
      <xdr:row>59</xdr:row>
      <xdr:rowOff>58125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7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49252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6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128829</xdr:rowOff>
    </xdr:from>
    <xdr:to>
      <xdr:col>102</xdr:col>
      <xdr:colOff>165100</xdr:colOff>
      <xdr:row>59</xdr:row>
      <xdr:rowOff>58979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7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50106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6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129294</xdr:rowOff>
    </xdr:from>
    <xdr:to>
      <xdr:col>98</xdr:col>
      <xdr:colOff>38100</xdr:colOff>
      <xdr:row>59</xdr:row>
      <xdr:rowOff>59444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7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50571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6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120231</xdr:rowOff>
    </xdr:from>
    <xdr:to>
      <xdr:col>116</xdr:col>
      <xdr:colOff>63500</xdr:colOff>
      <xdr:row>75</xdr:row>
      <xdr:rowOff>157474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978981"/>
          <a:ext cx="838200" cy="3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146920</xdr:rowOff>
    </xdr:from>
    <xdr:to>
      <xdr:col>111</xdr:col>
      <xdr:colOff>177800</xdr:colOff>
      <xdr:row>75</xdr:row>
      <xdr:rowOff>157474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3005670"/>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146920</xdr:rowOff>
    </xdr:from>
    <xdr:to>
      <xdr:col>107</xdr:col>
      <xdr:colOff>50800</xdr:colOff>
      <xdr:row>76</xdr:row>
      <xdr:rowOff>54108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005670"/>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53823</xdr:rowOff>
    </xdr:from>
    <xdr:to>
      <xdr:col>102</xdr:col>
      <xdr:colOff>114300</xdr:colOff>
      <xdr:row>76</xdr:row>
      <xdr:rowOff>54108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084023"/>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69431</xdr:rowOff>
    </xdr:from>
    <xdr:to>
      <xdr:col>116</xdr:col>
      <xdr:colOff>114300</xdr:colOff>
      <xdr:row>75</xdr:row>
      <xdr:rowOff>171031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47858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0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106673</xdr:rowOff>
    </xdr:from>
    <xdr:to>
      <xdr:col>112</xdr:col>
      <xdr:colOff>38100</xdr:colOff>
      <xdr:row>76</xdr:row>
      <xdr:rowOff>36823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27951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05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96120</xdr:rowOff>
    </xdr:from>
    <xdr:to>
      <xdr:col>107</xdr:col>
      <xdr:colOff>101600</xdr:colOff>
      <xdr:row>76</xdr:row>
      <xdr:rowOff>26270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9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17397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04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3308</xdr:rowOff>
    </xdr:from>
    <xdr:to>
      <xdr:col>102</xdr:col>
      <xdr:colOff>165100</xdr:colOff>
      <xdr:row>76</xdr:row>
      <xdr:rowOff>104908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3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96035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12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3023</xdr:rowOff>
    </xdr:from>
    <xdr:to>
      <xdr:col>98</xdr:col>
      <xdr:colOff>38100</xdr:colOff>
      <xdr:row>76</xdr:row>
      <xdr:rowOff>104623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95750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住民一人当たりの歳出決算額は、</a:t>
          </a:r>
          <a:r>
            <a:rPr kumimoji="1" lang="en-US" altLang="ja-JP" sz="1300">
              <a:latin typeface="ＭＳ Ｐゴシック" panose="020B0600070205080204" pitchFamily="50" charset="-128"/>
              <a:ea typeface="ＭＳ Ｐゴシック" panose="020B0600070205080204" pitchFamily="50" charset="-128"/>
            </a:rPr>
            <a:t>669,269</a:t>
          </a:r>
          <a:r>
            <a:rPr kumimoji="1" lang="ja-JP" altLang="en-US" sz="1300">
              <a:latin typeface="ＭＳ Ｐゴシック" panose="020B0600070205080204" pitchFamily="50" charset="-128"/>
              <a:ea typeface="ＭＳ Ｐゴシック" panose="020B0600070205080204" pitchFamily="50" charset="-128"/>
            </a:rPr>
            <a:t>円となっており、性質別経費は住民一人当たりのコストが大きい順に、災害復旧費、人件費、扶助費等と続いている。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人件費の住民一人当たりのコストは、定年延長職員の定年到達による職員退職手当金の増により前年度と比較して増加した。</a:t>
          </a:r>
          <a:r>
            <a:rPr kumimoji="1" lang="ja-JP" altLang="en-US" sz="1300">
              <a:latin typeface="ＭＳ Ｐゴシック" panose="020B0600070205080204" pitchFamily="50" charset="-128"/>
              <a:ea typeface="ＭＳ Ｐゴシック" panose="020B0600070205080204" pitchFamily="50" charset="-128"/>
            </a:rPr>
            <a:t>維持補修費の住民一人当たりのコストは、令和７年２月２日の大雪災害による除雪事業費の増により前年度と比較して増加した。例年、類似団体平均、福島県平均をそれぞれ上回っているため、公共施設の適正な管理を行っていく必要がある。補助費等は、ウクライナ情勢を起因とする物価高騰に対応するための生活応援商品券配布事業、プレミアム付商品券配布事業の事業費の減少や飼料用米生産拡大緊急対策事業終了による事業費の減少により、住民一人当たりのコストは前年度と比較して減少し、類似団体平均を下回っている。なお、福島県平均は上回る状況である。普通建設事業費は豊川・慶徳線道路整備事業等の事業費減少、子育て世帯向け定住促進住宅建設工事完了による経費の減少により、住民一人当たりのコストは前年度と比較して減少した。なお、類似団体平均、福島県平均はそれぞれ下回っている状況である。しかしながら新規整備については、前年度から減少したものの、類似団体平均を大きく上回っており、今後も大規模事業の実施等により数値が増加する可能性があることから、公共施設等総合管理計画等による適正な事業の管理が必要である。災害復旧事業費は、令和４年８月３日に発生した豪雨災害の復旧事業費の減少や、居廻地区がけ崩れ対策工事の事業費の減少のため、住民一人当たりのコストは前年度と比較して減少したものの、依然として類似団体平均、福島県平均をそれぞれ上回る状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43,519
43,153
554.63
29,517,946
29,125,900
357,249
15,621,442
25,631,184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95885</xdr:rowOff>
    </xdr:from>
    <xdr:to>
      <xdr:col>24</xdr:col>
      <xdr:colOff>63500</xdr:colOff>
      <xdr:row>37</xdr:row>
      <xdr:rowOff>129603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39535"/>
          <a:ext cx="8382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129603</xdr:rowOff>
    </xdr:from>
    <xdr:to>
      <xdr:col>19</xdr:col>
      <xdr:colOff>177800</xdr:colOff>
      <xdr:row>37</xdr:row>
      <xdr:rowOff>139319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73253"/>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139319</xdr:rowOff>
    </xdr:from>
    <xdr:to>
      <xdr:col>15</xdr:col>
      <xdr:colOff>50800</xdr:colOff>
      <xdr:row>38</xdr:row>
      <xdr:rowOff>27877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82969"/>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164084</xdr:rowOff>
    </xdr:from>
    <xdr:to>
      <xdr:col>10</xdr:col>
      <xdr:colOff>114300</xdr:colOff>
      <xdr:row>38</xdr:row>
      <xdr:rowOff>27877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07734"/>
          <a:ext cx="8890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45085</xdr:rowOff>
    </xdr:from>
    <xdr:to>
      <xdr:col>24</xdr:col>
      <xdr:colOff>114300</xdr:colOff>
      <xdr:row>37</xdr:row>
      <xdr:rowOff>146685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67962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78803</xdr:rowOff>
    </xdr:from>
    <xdr:to>
      <xdr:col>20</xdr:col>
      <xdr:colOff>38100</xdr:colOff>
      <xdr:row>38</xdr:row>
      <xdr:rowOff>8953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2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25480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9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88519</xdr:rowOff>
    </xdr:from>
    <xdr:to>
      <xdr:col>15</xdr:col>
      <xdr:colOff>101600</xdr:colOff>
      <xdr:row>38</xdr:row>
      <xdr:rowOff>18669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35196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0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148527</xdr:rowOff>
    </xdr:from>
    <xdr:to>
      <xdr:col>10</xdr:col>
      <xdr:colOff>165100</xdr:colOff>
      <xdr:row>38</xdr:row>
      <xdr:rowOff>78677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9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69804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8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113284</xdr:rowOff>
    </xdr:from>
    <xdr:to>
      <xdr:col>6</xdr:col>
      <xdr:colOff>38100</xdr:colOff>
      <xdr:row>38</xdr:row>
      <xdr:rowOff>43435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569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59961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3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106031</xdr:rowOff>
    </xdr:from>
    <xdr:to>
      <xdr:col>24</xdr:col>
      <xdr:colOff>63500</xdr:colOff>
      <xdr:row>58</xdr:row>
      <xdr:rowOff>113230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50131"/>
          <a:ext cx="838200" cy="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103299</xdr:rowOff>
    </xdr:from>
    <xdr:to>
      <xdr:col>19</xdr:col>
      <xdr:colOff>177800</xdr:colOff>
      <xdr:row>58</xdr:row>
      <xdr:rowOff>113230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47399"/>
          <a:ext cx="889000" cy="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91149</xdr:rowOff>
    </xdr:from>
    <xdr:to>
      <xdr:col>15</xdr:col>
      <xdr:colOff>50800</xdr:colOff>
      <xdr:row>58</xdr:row>
      <xdr:rowOff>103299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35249"/>
          <a:ext cx="889000" cy="1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165969</xdr:rowOff>
    </xdr:from>
    <xdr:to>
      <xdr:col>10</xdr:col>
      <xdr:colOff>114300</xdr:colOff>
      <xdr:row>58</xdr:row>
      <xdr:rowOff>91149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38619"/>
          <a:ext cx="889000" cy="9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55231</xdr:rowOff>
    </xdr:from>
    <xdr:to>
      <xdr:col>24</xdr:col>
      <xdr:colOff>114300</xdr:colOff>
      <xdr:row>58</xdr:row>
      <xdr:rowOff>156831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141608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62430</xdr:rowOff>
    </xdr:from>
    <xdr:to>
      <xdr:col>20</xdr:col>
      <xdr:colOff>38100</xdr:colOff>
      <xdr:row>58</xdr:row>
      <xdr:rowOff>164030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0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155157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52499</xdr:rowOff>
    </xdr:from>
    <xdr:to>
      <xdr:col>15</xdr:col>
      <xdr:colOff>101600</xdr:colOff>
      <xdr:row>58</xdr:row>
      <xdr:rowOff>154099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9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145226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40349</xdr:rowOff>
    </xdr:from>
    <xdr:to>
      <xdr:col>10</xdr:col>
      <xdr:colOff>165100</xdr:colOff>
      <xdr:row>58</xdr:row>
      <xdr:rowOff>141949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8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133076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7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115169</xdr:rowOff>
    </xdr:from>
    <xdr:to>
      <xdr:col>6</xdr:col>
      <xdr:colOff>38100</xdr:colOff>
      <xdr:row>58</xdr:row>
      <xdr:rowOff>45319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8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36446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8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71058</xdr:rowOff>
    </xdr:from>
    <xdr:to>
      <xdr:col>24</xdr:col>
      <xdr:colOff>63500</xdr:colOff>
      <xdr:row>77</xdr:row>
      <xdr:rowOff>86776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72708"/>
          <a:ext cx="838200" cy="1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86776</xdr:rowOff>
    </xdr:from>
    <xdr:to>
      <xdr:col>19</xdr:col>
      <xdr:colOff>177800</xdr:colOff>
      <xdr:row>77</xdr:row>
      <xdr:rowOff>116836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88426"/>
          <a:ext cx="889000" cy="3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53933</xdr:rowOff>
    </xdr:from>
    <xdr:to>
      <xdr:col>15</xdr:col>
      <xdr:colOff>50800</xdr:colOff>
      <xdr:row>77</xdr:row>
      <xdr:rowOff>116836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55583"/>
          <a:ext cx="889000" cy="6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53933</xdr:rowOff>
    </xdr:from>
    <xdr:to>
      <xdr:col>10</xdr:col>
      <xdr:colOff>114300</xdr:colOff>
      <xdr:row>77</xdr:row>
      <xdr:rowOff>129586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55583"/>
          <a:ext cx="889000" cy="7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20258</xdr:rowOff>
    </xdr:from>
    <xdr:to>
      <xdr:col>24</xdr:col>
      <xdr:colOff>114300</xdr:colOff>
      <xdr:row>77</xdr:row>
      <xdr:rowOff>121858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170135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35976</xdr:rowOff>
    </xdr:from>
    <xdr:to>
      <xdr:col>20</xdr:col>
      <xdr:colOff>38100</xdr:colOff>
      <xdr:row>77</xdr:row>
      <xdr:rowOff>137576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128703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3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66036</xdr:rowOff>
    </xdr:from>
    <xdr:to>
      <xdr:col>15</xdr:col>
      <xdr:colOff>101600</xdr:colOff>
      <xdr:row>77</xdr:row>
      <xdr:rowOff>167636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158763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6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3133</xdr:rowOff>
    </xdr:from>
    <xdr:to>
      <xdr:col>10</xdr:col>
      <xdr:colOff>165100</xdr:colOff>
      <xdr:row>77</xdr:row>
      <xdr:rowOff>104733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0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121260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8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78786</xdr:rowOff>
    </xdr:from>
    <xdr:to>
      <xdr:col>6</xdr:col>
      <xdr:colOff>38100</xdr:colOff>
      <xdr:row>78</xdr:row>
      <xdr:rowOff>8936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8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25463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5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85554</xdr:rowOff>
    </xdr:from>
    <xdr:to>
      <xdr:col>24</xdr:col>
      <xdr:colOff>63500</xdr:colOff>
      <xdr:row>99</xdr:row>
      <xdr:rowOff>85634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9104"/>
          <a:ext cx="838200"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83927</xdr:rowOff>
    </xdr:from>
    <xdr:to>
      <xdr:col>19</xdr:col>
      <xdr:colOff>177800</xdr:colOff>
      <xdr:row>99</xdr:row>
      <xdr:rowOff>85554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7477"/>
          <a:ext cx="889000" cy="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83159</xdr:rowOff>
    </xdr:from>
    <xdr:to>
      <xdr:col>15</xdr:col>
      <xdr:colOff>50800</xdr:colOff>
      <xdr:row>99</xdr:row>
      <xdr:rowOff>83927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6709"/>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83159</xdr:rowOff>
    </xdr:from>
    <xdr:to>
      <xdr:col>10</xdr:col>
      <xdr:colOff>114300</xdr:colOff>
      <xdr:row>99</xdr:row>
      <xdr:rowOff>86243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6709"/>
          <a:ext cx="889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34834</xdr:rowOff>
    </xdr:from>
    <xdr:to>
      <xdr:col>24</xdr:col>
      <xdr:colOff>114300</xdr:colOff>
      <xdr:row>99</xdr:row>
      <xdr:rowOff>136434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34754</xdr:rowOff>
    </xdr:from>
    <xdr:to>
      <xdr:col>20</xdr:col>
      <xdr:colOff>38100</xdr:colOff>
      <xdr:row>99</xdr:row>
      <xdr:rowOff>136354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127481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10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33127</xdr:rowOff>
    </xdr:from>
    <xdr:to>
      <xdr:col>15</xdr:col>
      <xdr:colOff>101600</xdr:colOff>
      <xdr:row>99</xdr:row>
      <xdr:rowOff>134727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125854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32359</xdr:rowOff>
    </xdr:from>
    <xdr:to>
      <xdr:col>10</xdr:col>
      <xdr:colOff>165100</xdr:colOff>
      <xdr:row>99</xdr:row>
      <xdr:rowOff>133959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125086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35443</xdr:rowOff>
    </xdr:from>
    <xdr:to>
      <xdr:col>6</xdr:col>
      <xdr:colOff>38100</xdr:colOff>
      <xdr:row>99</xdr:row>
      <xdr:rowOff>137043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128170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63936</xdr:rowOff>
    </xdr:from>
    <xdr:to>
      <xdr:col>55</xdr:col>
      <xdr:colOff>0</xdr:colOff>
      <xdr:row>38</xdr:row>
      <xdr:rowOff>76672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79036"/>
          <a:ext cx="8382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75039</xdr:rowOff>
    </xdr:from>
    <xdr:to>
      <xdr:col>50</xdr:col>
      <xdr:colOff>114300</xdr:colOff>
      <xdr:row>38</xdr:row>
      <xdr:rowOff>76672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59013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21481</xdr:rowOff>
    </xdr:from>
    <xdr:to>
      <xdr:col>45</xdr:col>
      <xdr:colOff>177800</xdr:colOff>
      <xdr:row>38</xdr:row>
      <xdr:rowOff>75039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536581"/>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168439</xdr:rowOff>
    </xdr:from>
    <xdr:to>
      <xdr:col>41</xdr:col>
      <xdr:colOff>50800</xdr:colOff>
      <xdr:row>38</xdr:row>
      <xdr:rowOff>21481</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51208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13136</xdr:rowOff>
    </xdr:from>
    <xdr:to>
      <xdr:col>55</xdr:col>
      <xdr:colOff>50800</xdr:colOff>
      <xdr:row>38</xdr:row>
      <xdr:rowOff>114736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163013</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06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25872</xdr:rowOff>
    </xdr:from>
    <xdr:to>
      <xdr:col>50</xdr:col>
      <xdr:colOff>165100</xdr:colOff>
      <xdr:row>38</xdr:row>
      <xdr:rowOff>127472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4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118599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33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24239</xdr:rowOff>
    </xdr:from>
    <xdr:to>
      <xdr:col>46</xdr:col>
      <xdr:colOff>38100</xdr:colOff>
      <xdr:row>38</xdr:row>
      <xdr:rowOff>125839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3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116966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32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142131</xdr:rowOff>
    </xdr:from>
    <xdr:to>
      <xdr:col>41</xdr:col>
      <xdr:colOff>101600</xdr:colOff>
      <xdr:row>38</xdr:row>
      <xdr:rowOff>72281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4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63408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117638</xdr:rowOff>
    </xdr:from>
    <xdr:to>
      <xdr:col>36</xdr:col>
      <xdr:colOff>165100</xdr:colOff>
      <xdr:row>38</xdr:row>
      <xdr:rowOff>47788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46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64315</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236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142926</xdr:rowOff>
    </xdr:from>
    <xdr:to>
      <xdr:col>55</xdr:col>
      <xdr:colOff>0</xdr:colOff>
      <xdr:row>57</xdr:row>
      <xdr:rowOff>9347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744126"/>
          <a:ext cx="838200" cy="3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140373</xdr:rowOff>
    </xdr:from>
    <xdr:to>
      <xdr:col>50</xdr:col>
      <xdr:colOff>114300</xdr:colOff>
      <xdr:row>56</xdr:row>
      <xdr:rowOff>142926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741573"/>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120256</xdr:rowOff>
    </xdr:from>
    <xdr:to>
      <xdr:col>45</xdr:col>
      <xdr:colOff>177800</xdr:colOff>
      <xdr:row>56</xdr:row>
      <xdr:rowOff>140373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721456"/>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120256</xdr:rowOff>
    </xdr:from>
    <xdr:to>
      <xdr:col>41</xdr:col>
      <xdr:colOff>50800</xdr:colOff>
      <xdr:row>56</xdr:row>
      <xdr:rowOff>160719</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721456"/>
          <a:ext cx="8890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129997</xdr:rowOff>
    </xdr:from>
    <xdr:to>
      <xdr:col>55</xdr:col>
      <xdr:colOff>50800</xdr:colOff>
      <xdr:row>57</xdr:row>
      <xdr:rowOff>60147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73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108424</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0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92126</xdr:rowOff>
    </xdr:from>
    <xdr:to>
      <xdr:col>50</xdr:col>
      <xdr:colOff>165100</xdr:colOff>
      <xdr:row>57</xdr:row>
      <xdr:rowOff>22276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9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13403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78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89573</xdr:rowOff>
    </xdr:from>
    <xdr:to>
      <xdr:col>46</xdr:col>
      <xdr:colOff>38100</xdr:colOff>
      <xdr:row>57</xdr:row>
      <xdr:rowOff>19723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69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10850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78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69456</xdr:rowOff>
    </xdr:from>
    <xdr:to>
      <xdr:col>41</xdr:col>
      <xdr:colOff>101600</xdr:colOff>
      <xdr:row>56</xdr:row>
      <xdr:rowOff>171056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7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162183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76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109919</xdr:rowOff>
    </xdr:from>
    <xdr:to>
      <xdr:col>36</xdr:col>
      <xdr:colOff>165100</xdr:colOff>
      <xdr:row>57</xdr:row>
      <xdr:rowOff>40069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31196</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8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164133</xdr:rowOff>
    </xdr:from>
    <xdr:to>
      <xdr:col>55</xdr:col>
      <xdr:colOff>0</xdr:colOff>
      <xdr:row>78</xdr:row>
      <xdr:rowOff>18624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65783"/>
          <a:ext cx="838200" cy="2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164133</xdr:rowOff>
    </xdr:from>
    <xdr:to>
      <xdr:col>50</xdr:col>
      <xdr:colOff>114300</xdr:colOff>
      <xdr:row>77</xdr:row>
      <xdr:rowOff>166551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65783"/>
          <a:ext cx="889000" cy="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166551</xdr:rowOff>
    </xdr:from>
    <xdr:to>
      <xdr:col>45</xdr:col>
      <xdr:colOff>177800</xdr:colOff>
      <xdr:row>78</xdr:row>
      <xdr:rowOff>24623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68201"/>
          <a:ext cx="889000" cy="2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122061</xdr:rowOff>
    </xdr:from>
    <xdr:to>
      <xdr:col>41</xdr:col>
      <xdr:colOff>50800</xdr:colOff>
      <xdr:row>78</xdr:row>
      <xdr:rowOff>24623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23711"/>
          <a:ext cx="889000" cy="7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139274</xdr:rowOff>
    </xdr:from>
    <xdr:to>
      <xdr:col>55</xdr:col>
      <xdr:colOff>50800</xdr:colOff>
      <xdr:row>78</xdr:row>
      <xdr:rowOff>69424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4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98651</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113333</xdr:rowOff>
    </xdr:from>
    <xdr:to>
      <xdr:col>50</xdr:col>
      <xdr:colOff>165100</xdr:colOff>
      <xdr:row>78</xdr:row>
      <xdr:rowOff>43483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1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60010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9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115751</xdr:rowOff>
    </xdr:from>
    <xdr:to>
      <xdr:col>46</xdr:col>
      <xdr:colOff>38100</xdr:colOff>
      <xdr:row>78</xdr:row>
      <xdr:rowOff>45901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1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62428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9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145273</xdr:rowOff>
    </xdr:from>
    <xdr:to>
      <xdr:col>41</xdr:col>
      <xdr:colOff>101600</xdr:colOff>
      <xdr:row>78</xdr:row>
      <xdr:rowOff>75423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4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66550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3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71261</xdr:rowOff>
    </xdr:from>
    <xdr:to>
      <xdr:col>36</xdr:col>
      <xdr:colOff>165100</xdr:colOff>
      <xdr:row>78</xdr:row>
      <xdr:rowOff>1411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17938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56573</xdr:rowOff>
    </xdr:from>
    <xdr:to>
      <xdr:col>55</xdr:col>
      <xdr:colOff>0</xdr:colOff>
      <xdr:row>95</xdr:row>
      <xdr:rowOff>95450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344323"/>
          <a:ext cx="838200" cy="3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76408</xdr:rowOff>
    </xdr:from>
    <xdr:to>
      <xdr:col>50</xdr:col>
      <xdr:colOff>114300</xdr:colOff>
      <xdr:row>95</xdr:row>
      <xdr:rowOff>95450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364158"/>
          <a:ext cx="889000" cy="1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52428</xdr:rowOff>
    </xdr:from>
    <xdr:to>
      <xdr:col>45</xdr:col>
      <xdr:colOff>177800</xdr:colOff>
      <xdr:row>95</xdr:row>
      <xdr:rowOff>76408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340178"/>
          <a:ext cx="889000" cy="2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52428</xdr:rowOff>
    </xdr:from>
    <xdr:to>
      <xdr:col>41</xdr:col>
      <xdr:colOff>50800</xdr:colOff>
      <xdr:row>95</xdr:row>
      <xdr:rowOff>163063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340178"/>
          <a:ext cx="889000" cy="11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5773</xdr:rowOff>
    </xdr:from>
    <xdr:to>
      <xdr:col>55</xdr:col>
      <xdr:colOff>50800</xdr:colOff>
      <xdr:row>95</xdr:row>
      <xdr:rowOff>107373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29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28650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14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44650</xdr:rowOff>
    </xdr:from>
    <xdr:to>
      <xdr:col>50</xdr:col>
      <xdr:colOff>165100</xdr:colOff>
      <xdr:row>95</xdr:row>
      <xdr:rowOff>146250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3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162777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10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25608</xdr:rowOff>
    </xdr:from>
    <xdr:to>
      <xdr:col>46</xdr:col>
      <xdr:colOff>38100</xdr:colOff>
      <xdr:row>95</xdr:row>
      <xdr:rowOff>127208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31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143735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08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1628</xdr:rowOff>
    </xdr:from>
    <xdr:to>
      <xdr:col>41</xdr:col>
      <xdr:colOff>101600</xdr:colOff>
      <xdr:row>95</xdr:row>
      <xdr:rowOff>103228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28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119755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06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112263</xdr:rowOff>
    </xdr:from>
    <xdr:to>
      <xdr:col>36</xdr:col>
      <xdr:colOff>165100</xdr:colOff>
      <xdr:row>96</xdr:row>
      <xdr:rowOff>42413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0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58940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17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126913</xdr:rowOff>
    </xdr:from>
    <xdr:to>
      <xdr:col>85</xdr:col>
      <xdr:colOff>127000</xdr:colOff>
      <xdr:row>38</xdr:row>
      <xdr:rowOff>3997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70563"/>
          <a:ext cx="838200" cy="4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148887</xdr:rowOff>
    </xdr:from>
    <xdr:to>
      <xdr:col>81</xdr:col>
      <xdr:colOff>50800</xdr:colOff>
      <xdr:row>38</xdr:row>
      <xdr:rowOff>3997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492537"/>
          <a:ext cx="889000" cy="2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148887</xdr:rowOff>
    </xdr:from>
    <xdr:to>
      <xdr:col>76</xdr:col>
      <xdr:colOff>114300</xdr:colOff>
      <xdr:row>37</xdr:row>
      <xdr:rowOff>154659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92537"/>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154659</xdr:rowOff>
    </xdr:from>
    <xdr:to>
      <xdr:col>71</xdr:col>
      <xdr:colOff>177800</xdr:colOff>
      <xdr:row>37</xdr:row>
      <xdr:rowOff>156173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98309"/>
          <a:ext cx="889000" cy="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76113</xdr:rowOff>
    </xdr:from>
    <xdr:to>
      <xdr:col>85</xdr:col>
      <xdr:colOff>177800</xdr:colOff>
      <xdr:row>38</xdr:row>
      <xdr:rowOff>6263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1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54540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9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124647</xdr:rowOff>
    </xdr:from>
    <xdr:to>
      <xdr:col>81</xdr:col>
      <xdr:colOff>101600</xdr:colOff>
      <xdr:row>38</xdr:row>
      <xdr:rowOff>54797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45924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6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98087</xdr:rowOff>
    </xdr:from>
    <xdr:to>
      <xdr:col>76</xdr:col>
      <xdr:colOff>165100</xdr:colOff>
      <xdr:row>38</xdr:row>
      <xdr:rowOff>28237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19364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3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103859</xdr:rowOff>
    </xdr:from>
    <xdr:to>
      <xdr:col>72</xdr:col>
      <xdr:colOff>38100</xdr:colOff>
      <xdr:row>38</xdr:row>
      <xdr:rowOff>34009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4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25136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4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105373</xdr:rowOff>
    </xdr:from>
    <xdr:to>
      <xdr:col>67</xdr:col>
      <xdr:colOff>101600</xdr:colOff>
      <xdr:row>38</xdr:row>
      <xdr:rowOff>35523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4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26650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96891</xdr:rowOff>
    </xdr:from>
    <xdr:to>
      <xdr:col>85</xdr:col>
      <xdr:colOff>127000</xdr:colOff>
      <xdr:row>56</xdr:row>
      <xdr:rowOff>24485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26641"/>
          <a:ext cx="838200" cy="9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24485</xdr:rowOff>
    </xdr:from>
    <xdr:to>
      <xdr:col>81</xdr:col>
      <xdr:colOff>50800</xdr:colOff>
      <xdr:row>56</xdr:row>
      <xdr:rowOff>60916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25685"/>
          <a:ext cx="889000" cy="3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60916</xdr:rowOff>
    </xdr:from>
    <xdr:to>
      <xdr:col>76</xdr:col>
      <xdr:colOff>114300</xdr:colOff>
      <xdr:row>56</xdr:row>
      <xdr:rowOff>87762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662116"/>
          <a:ext cx="889000" cy="2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74031</xdr:rowOff>
    </xdr:from>
    <xdr:to>
      <xdr:col>71</xdr:col>
      <xdr:colOff>177800</xdr:colOff>
      <xdr:row>56</xdr:row>
      <xdr:rowOff>87762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75231"/>
          <a:ext cx="889000" cy="1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46091</xdr:rowOff>
    </xdr:from>
    <xdr:to>
      <xdr:col>85</xdr:col>
      <xdr:colOff>177800</xdr:colOff>
      <xdr:row>55</xdr:row>
      <xdr:rowOff>147691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68968</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2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145135</xdr:rowOff>
    </xdr:from>
    <xdr:to>
      <xdr:col>81</xdr:col>
      <xdr:colOff>101600</xdr:colOff>
      <xdr:row>56</xdr:row>
      <xdr:rowOff>75285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91812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5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10116</xdr:rowOff>
    </xdr:from>
    <xdr:to>
      <xdr:col>76</xdr:col>
      <xdr:colOff>165100</xdr:colOff>
      <xdr:row>56</xdr:row>
      <xdr:rowOff>111716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128243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38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36962</xdr:rowOff>
    </xdr:from>
    <xdr:to>
      <xdr:col>72</xdr:col>
      <xdr:colOff>38100</xdr:colOff>
      <xdr:row>56</xdr:row>
      <xdr:rowOff>138562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3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129689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3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23231</xdr:rowOff>
    </xdr:from>
    <xdr:to>
      <xdr:col>67</xdr:col>
      <xdr:colOff>101600</xdr:colOff>
      <xdr:row>56</xdr:row>
      <xdr:rowOff>124831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2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115958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1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296</xdr:rowOff>
    </xdr:from>
    <xdr:to>
      <xdr:col>85</xdr:col>
      <xdr:colOff>127000</xdr:colOff>
      <xdr:row>79</xdr:row>
      <xdr:rowOff>50439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44846"/>
          <a:ext cx="838200" cy="5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296</xdr:rowOff>
    </xdr:from>
    <xdr:to>
      <xdr:col>81</xdr:col>
      <xdr:colOff>50800</xdr:colOff>
      <xdr:row>79</xdr:row>
      <xdr:rowOff>54896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44846"/>
          <a:ext cx="889000" cy="5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54896</xdr:rowOff>
    </xdr:from>
    <xdr:to>
      <xdr:col>76</xdr:col>
      <xdr:colOff>114300</xdr:colOff>
      <xdr:row>79</xdr:row>
      <xdr:rowOff>88719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99446"/>
          <a:ext cx="889000" cy="3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86975</xdr:rowOff>
    </xdr:from>
    <xdr:to>
      <xdr:col>71</xdr:col>
      <xdr:colOff>177800</xdr:colOff>
      <xdr:row>79</xdr:row>
      <xdr:rowOff>88719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31525"/>
          <a:ext cx="889000" cy="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171089</xdr:rowOff>
    </xdr:from>
    <xdr:to>
      <xdr:col>85</xdr:col>
      <xdr:colOff>177800</xdr:colOff>
      <xdr:row>79</xdr:row>
      <xdr:rowOff>101239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4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130466</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120946</xdr:rowOff>
    </xdr:from>
    <xdr:to>
      <xdr:col>81</xdr:col>
      <xdr:colOff>101600</xdr:colOff>
      <xdr:row>79</xdr:row>
      <xdr:rowOff>51096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9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67623</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26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4096</xdr:rowOff>
    </xdr:from>
    <xdr:to>
      <xdr:col>76</xdr:col>
      <xdr:colOff>165100</xdr:colOff>
      <xdr:row>79</xdr:row>
      <xdr:rowOff>105696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4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122223</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32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37919</xdr:rowOff>
    </xdr:from>
    <xdr:to>
      <xdr:col>72</xdr:col>
      <xdr:colOff>38100</xdr:colOff>
      <xdr:row>79</xdr:row>
      <xdr:rowOff>139519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130646</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7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36175</xdr:rowOff>
    </xdr:from>
    <xdr:to>
      <xdr:col>67</xdr:col>
      <xdr:colOff>101600</xdr:colOff>
      <xdr:row>79</xdr:row>
      <xdr:rowOff>137775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128902</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7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13925</xdr:rowOff>
    </xdr:from>
    <xdr:to>
      <xdr:col>85</xdr:col>
      <xdr:colOff>127000</xdr:colOff>
      <xdr:row>98</xdr:row>
      <xdr:rowOff>18662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816025"/>
          <a:ext cx="838200" cy="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18607</xdr:rowOff>
    </xdr:from>
    <xdr:to>
      <xdr:col>81</xdr:col>
      <xdr:colOff>50800</xdr:colOff>
      <xdr:row>98</xdr:row>
      <xdr:rowOff>18662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820707"/>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18607</xdr:rowOff>
    </xdr:from>
    <xdr:to>
      <xdr:col>76</xdr:col>
      <xdr:colOff>114300</xdr:colOff>
      <xdr:row>98</xdr:row>
      <xdr:rowOff>22935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20707"/>
          <a:ext cx="889000" cy="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22935</xdr:rowOff>
    </xdr:from>
    <xdr:to>
      <xdr:col>71</xdr:col>
      <xdr:colOff>177800</xdr:colOff>
      <xdr:row>98</xdr:row>
      <xdr:rowOff>27795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825035"/>
          <a:ext cx="889000" cy="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134575</xdr:rowOff>
    </xdr:from>
    <xdr:to>
      <xdr:col>85</xdr:col>
      <xdr:colOff>177800</xdr:colOff>
      <xdr:row>98</xdr:row>
      <xdr:rowOff>64725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139312</xdr:rowOff>
    </xdr:from>
    <xdr:to>
      <xdr:col>81</xdr:col>
      <xdr:colOff>101600</xdr:colOff>
      <xdr:row>98</xdr:row>
      <xdr:rowOff>69462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6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60589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139257</xdr:rowOff>
    </xdr:from>
    <xdr:to>
      <xdr:col>76</xdr:col>
      <xdr:colOff>165100</xdr:colOff>
      <xdr:row>98</xdr:row>
      <xdr:rowOff>69407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6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60534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6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143585</xdr:rowOff>
    </xdr:from>
    <xdr:to>
      <xdr:col>72</xdr:col>
      <xdr:colOff>38100</xdr:colOff>
      <xdr:row>98</xdr:row>
      <xdr:rowOff>73735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7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64862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6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148445</xdr:rowOff>
    </xdr:from>
    <xdr:to>
      <xdr:col>67</xdr:col>
      <xdr:colOff>101600</xdr:colOff>
      <xdr:row>98</xdr:row>
      <xdr:rowOff>78595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69722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住民一人当たりの歳出決算額は、</a:t>
          </a:r>
          <a:r>
            <a:rPr kumimoji="1" lang="en-US" altLang="ja-JP" sz="1200">
              <a:latin typeface="ＭＳ Ｐゴシック" panose="020B0600070205080204" pitchFamily="50" charset="-128"/>
              <a:ea typeface="ＭＳ Ｐゴシック" panose="020B0600070205080204" pitchFamily="50" charset="-128"/>
            </a:rPr>
            <a:t>669,269</a:t>
          </a:r>
          <a:r>
            <a:rPr kumimoji="1" lang="ja-JP" altLang="en-US" sz="1200">
              <a:latin typeface="ＭＳ Ｐゴシック" panose="020B0600070205080204" pitchFamily="50" charset="-128"/>
              <a:ea typeface="ＭＳ Ｐゴシック" panose="020B0600070205080204" pitchFamily="50" charset="-128"/>
            </a:rPr>
            <a:t>円となっており、目的別経費は住民一人当たりのコストが大きい順に、民生費、土木費、総務費と続いている。総務費は、定年延長職員の定年到達による職員退職手当金の増や、ふるさとづくり基金積立金の増等により住民一人あたりのコストは前年度と比較して増加しているものの、類似団体、福島県平均をそれぞれ下回っている状況である。民生費は、老人福祉費について、高齢者世帯等除雪支援事業や、地域介護・福祉空間整備等施設整備事業の開始により経費が増加した。また、社会福祉費について、国民健康保険事業への繰出金の増加があった。災害救助費についても、令和７年２月の豪雪災害に係る住居の雪下ろし等により経費が増加し、民生費全体としての住民一人あたりのコストは前年度と比較して増加となった。なお、類似団体平均は下回っているものの、福島県平均は上回っている状況である。</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農林土木費は</a:t>
          </a:r>
          <a:r>
            <a:rPr kumimoji="1" lang="ja-JP" altLang="en-US" sz="1200">
              <a:latin typeface="ＭＳ Ｐゴシック" panose="020B0600070205080204" pitchFamily="50" charset="-128"/>
              <a:ea typeface="ＭＳ Ｐゴシック" panose="020B0600070205080204" pitchFamily="50" charset="-128"/>
            </a:rPr>
            <a:t>、飼料用米生産拡大緊急対策事業や、園芸産地競争力強化事業の経費の減少等により、住民一人あたりのコストは前年度と比較して減少しており、類似団体平均、福島県平均を下回っている状況である。土木費については、令和７年２月の豪雪災害に係る除雪経費や、都市再生整備計画単独事業費の増加により、前年度と比較して増加となった。類似団体平均、福島県平均との差が大きい傾向となっているため、事業実施の必要性を精査するなど、事業実施の可否について適切な判断を行っていく。教育費については、熱塩加納地区小学校等改修事業や新山都公民館建設事業による経費の増加等により、住民一人あたりのコストは前年度と比較して増加しており、類似団体平均、福島県平均をそれぞれ上回っている状況である。災害復旧費は、令和４年８月３日に発生した豪雨災害に係る災害復旧事業費の減少により、住民一人あたりのコストは前年度と比較して大幅に減少したものの、類似団体平均、福島県平均を大幅に上回っている状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latin typeface="ＭＳ ゴシック" pitchFamily="49" charset="-128"/>
              <a:ea typeface="ＭＳ ゴシック" pitchFamily="49" charset="-128"/>
            </a:rPr>
            <a:t>　財政調整基金残高の比率は、令和７年２月に発生した豪雪被害に対し機動的な対応が必要であったことや、各種事業実施の歳出増加への対応等のために取り崩したことにより、前年度と比較して</a:t>
          </a:r>
          <a:r>
            <a:rPr kumimoji="1" lang="en-US" altLang="ja-JP" sz="1200" baseline="0">
              <a:latin typeface="ＭＳ ゴシック" pitchFamily="49" charset="-128"/>
              <a:ea typeface="ＭＳ ゴシック" pitchFamily="49" charset="-128"/>
            </a:rPr>
            <a:t>2.17</a:t>
          </a:r>
          <a:r>
            <a:rPr kumimoji="1" lang="ja-JP" altLang="en-US" sz="1200" baseline="0">
              <a:latin typeface="ＭＳ ゴシック" pitchFamily="49" charset="-128"/>
              <a:ea typeface="ＭＳ ゴシック" pitchFamily="49" charset="-128"/>
            </a:rPr>
            <a:t>ポイント減少したが、実質単年度収支は</a:t>
          </a:r>
          <a:r>
            <a:rPr kumimoji="1" lang="en-US" altLang="ja-JP" sz="1200" baseline="0">
              <a:latin typeface="ＭＳ ゴシック" pitchFamily="49" charset="-128"/>
              <a:ea typeface="ＭＳ ゴシック" pitchFamily="49" charset="-128"/>
            </a:rPr>
            <a:t>7.27</a:t>
          </a:r>
          <a:r>
            <a:rPr kumimoji="1" lang="ja-JP" altLang="en-US" sz="1200" baseline="0">
              <a:latin typeface="ＭＳ ゴシック" pitchFamily="49" charset="-128"/>
              <a:ea typeface="ＭＳ ゴシック" pitchFamily="49" charset="-128"/>
            </a:rPr>
            <a:t>ポイント分プラスとなった。</a:t>
          </a:r>
        </a:p>
        <a:p>
          <a:r>
            <a:rPr kumimoji="1" lang="ja-JP" altLang="en-US" sz="1200" baseline="0">
              <a:latin typeface="ＭＳ ゴシック" pitchFamily="49" charset="-128"/>
              <a:ea typeface="ＭＳ ゴシック" pitchFamily="49" charset="-128"/>
            </a:rPr>
            <a:t>　標準財政規模に占める実質収支額の割合が増加した要因としては、地方特例交付金や地方交付税の増加等により歳入が増加したことが挙げられる。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赤字になっている会計は存在しない。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CW29" sqref="CW29"/>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29517946</v>
      </c>
      <c r="BO4" s="358"/>
      <c r="BP4" s="358"/>
      <c r="BQ4" s="358"/>
      <c r="BR4" s="358"/>
      <c r="BS4" s="358"/>
      <c r="BT4" s="358"/>
      <c r="BU4" s="359"/>
      <c r="BV4" s="357">
        <v>29671703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2.2999999999999998</v>
      </c>
      <c r="CU4" s="364"/>
      <c r="CV4" s="364"/>
      <c r="CW4" s="364"/>
      <c r="CX4" s="364"/>
      <c r="CY4" s="364"/>
      <c r="CZ4" s="364"/>
      <c r="DA4" s="365"/>
      <c r="DB4" s="363">
        <v>2</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29125900</v>
      </c>
      <c r="BO5" s="395"/>
      <c r="BP5" s="395"/>
      <c r="BQ5" s="395"/>
      <c r="BR5" s="395"/>
      <c r="BS5" s="395"/>
      <c r="BT5" s="395"/>
      <c r="BU5" s="396"/>
      <c r="BV5" s="394">
        <v>29234149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97.1</v>
      </c>
      <c r="CU5" s="392"/>
      <c r="CV5" s="392"/>
      <c r="CW5" s="392"/>
      <c r="CX5" s="392"/>
      <c r="CY5" s="392"/>
      <c r="CZ5" s="392"/>
      <c r="DA5" s="393"/>
      <c r="DB5" s="391">
        <v>99.1</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392046</v>
      </c>
      <c r="BO6" s="395"/>
      <c r="BP6" s="395"/>
      <c r="BQ6" s="395"/>
      <c r="BR6" s="395"/>
      <c r="BS6" s="395"/>
      <c r="BT6" s="395"/>
      <c r="BU6" s="396"/>
      <c r="BV6" s="394">
        <v>437554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97.4</v>
      </c>
      <c r="CU6" s="432"/>
      <c r="CV6" s="432"/>
      <c r="CW6" s="432"/>
      <c r="CX6" s="432"/>
      <c r="CY6" s="432"/>
      <c r="CZ6" s="432"/>
      <c r="DA6" s="433"/>
      <c r="DB6" s="431">
        <v>99.7</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34797</v>
      </c>
      <c r="BO7" s="395"/>
      <c r="BP7" s="395"/>
      <c r="BQ7" s="395"/>
      <c r="BR7" s="395"/>
      <c r="BS7" s="395"/>
      <c r="BT7" s="395"/>
      <c r="BU7" s="396"/>
      <c r="BV7" s="394">
        <v>126384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15621442</v>
      </c>
      <c r="CU7" s="395"/>
      <c r="CV7" s="395"/>
      <c r="CW7" s="395"/>
      <c r="CX7" s="395"/>
      <c r="CY7" s="395"/>
      <c r="CZ7" s="395"/>
      <c r="DA7" s="396"/>
      <c r="DB7" s="394">
        <v>15330635</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357249</v>
      </c>
      <c r="BO8" s="395"/>
      <c r="BP8" s="395"/>
      <c r="BQ8" s="395"/>
      <c r="BR8" s="395"/>
      <c r="BS8" s="395"/>
      <c r="BT8" s="395"/>
      <c r="BU8" s="396"/>
      <c r="BV8" s="394">
        <v>311170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0.37</v>
      </c>
      <c r="CU8" s="435"/>
      <c r="CV8" s="435"/>
      <c r="CW8" s="435"/>
      <c r="CX8" s="435"/>
      <c r="CY8" s="435"/>
      <c r="CZ8" s="435"/>
      <c r="DA8" s="436"/>
      <c r="DB8" s="434">
        <v>0.37</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44760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46079</v>
      </c>
      <c r="BO9" s="395"/>
      <c r="BP9" s="395"/>
      <c r="BQ9" s="395"/>
      <c r="BR9" s="395"/>
      <c r="BS9" s="395"/>
      <c r="BT9" s="395"/>
      <c r="BU9" s="396"/>
      <c r="BV9" s="394">
        <v>-388595</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11.6</v>
      </c>
      <c r="CU9" s="392"/>
      <c r="CV9" s="392"/>
      <c r="CW9" s="392"/>
      <c r="CX9" s="392"/>
      <c r="CY9" s="392"/>
      <c r="CZ9" s="392"/>
      <c r="DA9" s="393"/>
      <c r="DB9" s="391">
        <v>11.4</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49377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167533</v>
      </c>
      <c r="BO10" s="395"/>
      <c r="BP10" s="395"/>
      <c r="BQ10" s="395"/>
      <c r="BR10" s="395"/>
      <c r="BS10" s="395"/>
      <c r="BT10" s="395"/>
      <c r="BU10" s="396"/>
      <c r="BV10" s="394">
        <v>6378</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43519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490393</v>
      </c>
      <c r="BO12" s="395"/>
      <c r="BP12" s="395"/>
      <c r="BQ12" s="395"/>
      <c r="BR12" s="395"/>
      <c r="BS12" s="395"/>
      <c r="BT12" s="395"/>
      <c r="BU12" s="396"/>
      <c r="BV12" s="394">
        <v>1003919</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43153</v>
      </c>
      <c r="S13" s="479"/>
      <c r="T13" s="479"/>
      <c r="U13" s="479"/>
      <c r="V13" s="480"/>
      <c r="W13" s="410" t="s">
        <v>131</v>
      </c>
      <c r="X13" s="411"/>
      <c r="Y13" s="411"/>
      <c r="Z13" s="411"/>
      <c r="AA13" s="411"/>
      <c r="AB13" s="401"/>
      <c r="AC13" s="445">
        <v>2418</v>
      </c>
      <c r="AD13" s="446"/>
      <c r="AE13" s="446"/>
      <c r="AF13" s="446"/>
      <c r="AG13" s="488"/>
      <c r="AH13" s="445">
        <v>3081</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-276781</v>
      </c>
      <c r="BO13" s="395"/>
      <c r="BP13" s="395"/>
      <c r="BQ13" s="395"/>
      <c r="BR13" s="395"/>
      <c r="BS13" s="395"/>
      <c r="BT13" s="395"/>
      <c r="BU13" s="396"/>
      <c r="BV13" s="394">
        <v>-1386136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6.9</v>
      </c>
      <c r="CU13" s="392"/>
      <c r="CV13" s="392"/>
      <c r="CW13" s="392"/>
      <c r="CX13" s="392"/>
      <c r="CY13" s="392"/>
      <c r="CZ13" s="392"/>
      <c r="DA13" s="393"/>
      <c r="DB13" s="391">
        <v>6.6</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44344</v>
      </c>
      <c r="S14" s="479"/>
      <c r="T14" s="479"/>
      <c r="U14" s="479"/>
      <c r="V14" s="480"/>
      <c r="W14" s="384"/>
      <c r="X14" s="385"/>
      <c r="Y14" s="385"/>
      <c r="Z14" s="385"/>
      <c r="AA14" s="385"/>
      <c r="AB14" s="374"/>
      <c r="AC14" s="481">
        <v>11.4</v>
      </c>
      <c r="AD14" s="482"/>
      <c r="AE14" s="482"/>
      <c r="AF14" s="482"/>
      <c r="AG14" s="483"/>
      <c r="AH14" s="481">
        <v>13.1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76.099999999999994</v>
      </c>
      <c r="CU14" s="493"/>
      <c r="CV14" s="493"/>
      <c r="CW14" s="493"/>
      <c r="CX14" s="493"/>
      <c r="CY14" s="493"/>
      <c r="CZ14" s="493"/>
      <c r="DA14" s="494"/>
      <c r="DB14" s="492">
        <v>65.3</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44019</v>
      </c>
      <c r="S15" s="479"/>
      <c r="T15" s="479"/>
      <c r="U15" s="479"/>
      <c r="V15" s="480"/>
      <c r="W15" s="410" t="s">
        <v>137</v>
      </c>
      <c r="X15" s="411"/>
      <c r="Y15" s="411"/>
      <c r="Z15" s="411"/>
      <c r="AA15" s="411"/>
      <c r="AB15" s="401"/>
      <c r="AC15" s="445">
        <v>6445</v>
      </c>
      <c r="AD15" s="446"/>
      <c r="AE15" s="446"/>
      <c r="AF15" s="446"/>
      <c r="AG15" s="488"/>
      <c r="AH15" s="445">
        <v>7230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5244424</v>
      </c>
      <c r="BO15" s="358"/>
      <c r="BP15" s="358"/>
      <c r="BQ15" s="358"/>
      <c r="BR15" s="358"/>
      <c r="BS15" s="358"/>
      <c r="BT15" s="358"/>
      <c r="BU15" s="359"/>
      <c r="BV15" s="357">
        <v>5246116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30.4</v>
      </c>
      <c r="AD16" s="482"/>
      <c r="AE16" s="482"/>
      <c r="AF16" s="482"/>
      <c r="AG16" s="483"/>
      <c r="AH16" s="481">
        <v>30.7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14235970</v>
      </c>
      <c r="BO16" s="395"/>
      <c r="BP16" s="395"/>
      <c r="BQ16" s="395"/>
      <c r="BR16" s="395"/>
      <c r="BS16" s="395"/>
      <c r="BT16" s="395"/>
      <c r="BU16" s="396"/>
      <c r="BV16" s="394">
        <v>13958751</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12344</v>
      </c>
      <c r="AD17" s="446"/>
      <c r="AE17" s="446"/>
      <c r="AF17" s="446"/>
      <c r="AG17" s="488"/>
      <c r="AH17" s="445">
        <v>13253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6541229</v>
      </c>
      <c r="BO17" s="395"/>
      <c r="BP17" s="395"/>
      <c r="BQ17" s="395"/>
      <c r="BR17" s="395"/>
      <c r="BS17" s="395"/>
      <c r="BT17" s="395"/>
      <c r="BU17" s="396"/>
      <c r="BV17" s="394">
        <v>6536251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554.63</v>
      </c>
      <c r="M18" s="518"/>
      <c r="N18" s="518"/>
      <c r="O18" s="518"/>
      <c r="P18" s="518"/>
      <c r="Q18" s="518"/>
      <c r="R18" s="519"/>
      <c r="S18" s="519"/>
      <c r="T18" s="519"/>
      <c r="U18" s="519"/>
      <c r="V18" s="520"/>
      <c r="W18" s="412"/>
      <c r="X18" s="413"/>
      <c r="Y18" s="413"/>
      <c r="Z18" s="413"/>
      <c r="AA18" s="413"/>
      <c r="AB18" s="404"/>
      <c r="AC18" s="521">
        <v>58.2</v>
      </c>
      <c r="AD18" s="522"/>
      <c r="AE18" s="522"/>
      <c r="AF18" s="522"/>
      <c r="AG18" s="523"/>
      <c r="AH18" s="521">
        <v>56.2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15355637</v>
      </c>
      <c r="BO18" s="395"/>
      <c r="BP18" s="395"/>
      <c r="BQ18" s="395"/>
      <c r="BR18" s="395"/>
      <c r="BS18" s="395"/>
      <c r="BT18" s="395"/>
      <c r="BU18" s="396"/>
      <c r="BV18" s="394">
        <v>15348556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81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20486304</v>
      </c>
      <c r="BO19" s="395"/>
      <c r="BP19" s="395"/>
      <c r="BQ19" s="395"/>
      <c r="BR19" s="395"/>
      <c r="BS19" s="395"/>
      <c r="BT19" s="395"/>
      <c r="BU19" s="396"/>
      <c r="BV19" s="394">
        <v>20418201</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16049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25631184</v>
      </c>
      <c r="BO22" s="358"/>
      <c r="BP22" s="358"/>
      <c r="BQ22" s="358"/>
      <c r="BR22" s="358"/>
      <c r="BS22" s="358"/>
      <c r="BT22" s="358"/>
      <c r="BU22" s="359"/>
      <c r="BV22" s="357">
        <v>26156325</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19104829</v>
      </c>
      <c r="BO23" s="395"/>
      <c r="BP23" s="395"/>
      <c r="BQ23" s="395"/>
      <c r="BR23" s="395"/>
      <c r="BS23" s="395"/>
      <c r="BT23" s="395"/>
      <c r="BU23" s="396"/>
      <c r="BV23" s="394">
        <v>20183516</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9500</v>
      </c>
      <c r="R24" s="446"/>
      <c r="S24" s="446"/>
      <c r="T24" s="446"/>
      <c r="U24" s="446"/>
      <c r="V24" s="488"/>
      <c r="W24" s="540"/>
      <c r="X24" s="541"/>
      <c r="Y24" s="542"/>
      <c r="Z24" s="444" t="s">
        <v>162</v>
      </c>
      <c r="AA24" s="424"/>
      <c r="AB24" s="424"/>
      <c r="AC24" s="424"/>
      <c r="AD24" s="424"/>
      <c r="AE24" s="424"/>
      <c r="AF24" s="424"/>
      <c r="AG24" s="425"/>
      <c r="AH24" s="445">
        <v>456</v>
      </c>
      <c r="AI24" s="446"/>
      <c r="AJ24" s="446"/>
      <c r="AK24" s="446"/>
      <c r="AL24" s="488"/>
      <c r="AM24" s="445">
        <v>1485192</v>
      </c>
      <c r="AN24" s="446"/>
      <c r="AO24" s="446"/>
      <c r="AP24" s="446"/>
      <c r="AQ24" s="446"/>
      <c r="AR24" s="488"/>
      <c r="AS24" s="445">
        <v>3257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17931434</v>
      </c>
      <c r="BO24" s="395"/>
      <c r="BP24" s="395"/>
      <c r="BQ24" s="395"/>
      <c r="BR24" s="395"/>
      <c r="BS24" s="395"/>
      <c r="BT24" s="395"/>
      <c r="BU24" s="396"/>
      <c r="BV24" s="394">
        <v>17577866</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7600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1507237</v>
      </c>
      <c r="BO25" s="358"/>
      <c r="BP25" s="358"/>
      <c r="BQ25" s="358"/>
      <c r="BR25" s="358"/>
      <c r="BS25" s="358"/>
      <c r="BT25" s="358"/>
      <c r="BU25" s="359"/>
      <c r="BV25" s="357">
        <v>2425779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7000</v>
      </c>
      <c r="R26" s="446"/>
      <c r="S26" s="446"/>
      <c r="T26" s="446"/>
      <c r="U26" s="446"/>
      <c r="V26" s="488"/>
      <c r="W26" s="540"/>
      <c r="X26" s="541"/>
      <c r="Y26" s="542"/>
      <c r="Z26" s="444" t="s">
        <v>168</v>
      </c>
      <c r="AA26" s="546"/>
      <c r="AB26" s="546"/>
      <c r="AC26" s="546"/>
      <c r="AD26" s="546"/>
      <c r="AE26" s="546"/>
      <c r="AF26" s="546"/>
      <c r="AG26" s="547"/>
      <c r="AH26" s="445">
        <v>8</v>
      </c>
      <c r="AI26" s="446"/>
      <c r="AJ26" s="446"/>
      <c r="AK26" s="446"/>
      <c r="AL26" s="488"/>
      <c r="AM26" s="445">
        <v>26320</v>
      </c>
      <c r="AN26" s="446"/>
      <c r="AO26" s="446"/>
      <c r="AP26" s="446"/>
      <c r="AQ26" s="446"/>
      <c r="AR26" s="488"/>
      <c r="AS26" s="445">
        <v>3290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4420</v>
      </c>
      <c r="R27" s="446"/>
      <c r="S27" s="446"/>
      <c r="T27" s="446"/>
      <c r="U27" s="446"/>
      <c r="V27" s="488"/>
      <c r="W27" s="540"/>
      <c r="X27" s="541"/>
      <c r="Y27" s="542"/>
      <c r="Z27" s="444" t="s">
        <v>171</v>
      </c>
      <c r="AA27" s="424"/>
      <c r="AB27" s="424"/>
      <c r="AC27" s="424"/>
      <c r="AD27" s="424"/>
      <c r="AE27" s="424"/>
      <c r="AF27" s="424"/>
      <c r="AG27" s="425"/>
      <c r="AH27" s="445">
        <v>3</v>
      </c>
      <c r="AI27" s="446"/>
      <c r="AJ27" s="446"/>
      <c r="AK27" s="446"/>
      <c r="AL27" s="488"/>
      <c r="AM27" s="445">
        <v>13353</v>
      </c>
      <c r="AN27" s="446"/>
      <c r="AO27" s="446"/>
      <c r="AP27" s="446"/>
      <c r="AQ27" s="446"/>
      <c r="AR27" s="488"/>
      <c r="AS27" s="445">
        <v>4451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3900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556242</v>
      </c>
      <c r="BO28" s="358"/>
      <c r="BP28" s="358"/>
      <c r="BQ28" s="358"/>
      <c r="BR28" s="358"/>
      <c r="BS28" s="358"/>
      <c r="BT28" s="358"/>
      <c r="BU28" s="359"/>
      <c r="BV28" s="357">
        <v>879102</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20</v>
      </c>
      <c r="M29" s="446"/>
      <c r="N29" s="446"/>
      <c r="O29" s="446"/>
      <c r="P29" s="488"/>
      <c r="Q29" s="445">
        <v>3670</v>
      </c>
      <c r="R29" s="446"/>
      <c r="S29" s="446"/>
      <c r="T29" s="446"/>
      <c r="U29" s="446"/>
      <c r="V29" s="488"/>
      <c r="W29" s="543"/>
      <c r="X29" s="544"/>
      <c r="Y29" s="545"/>
      <c r="Z29" s="444" t="s">
        <v>177</v>
      </c>
      <c r="AA29" s="424"/>
      <c r="AB29" s="424"/>
      <c r="AC29" s="424"/>
      <c r="AD29" s="424"/>
      <c r="AE29" s="424"/>
      <c r="AF29" s="424"/>
      <c r="AG29" s="425"/>
      <c r="AH29" s="445">
        <v>459</v>
      </c>
      <c r="AI29" s="446"/>
      <c r="AJ29" s="446"/>
      <c r="AK29" s="446"/>
      <c r="AL29" s="488"/>
      <c r="AM29" s="445">
        <v>1498545</v>
      </c>
      <c r="AN29" s="446"/>
      <c r="AO29" s="446"/>
      <c r="AP29" s="446"/>
      <c r="AQ29" s="446"/>
      <c r="AR29" s="488"/>
      <c r="AS29" s="445">
        <v>3265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187486</v>
      </c>
      <c r="BO29" s="395"/>
      <c r="BP29" s="395"/>
      <c r="BQ29" s="395"/>
      <c r="BR29" s="395"/>
      <c r="BS29" s="395"/>
      <c r="BT29" s="395"/>
      <c r="BU29" s="396"/>
      <c r="BV29" s="394">
        <v>819878</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1389538</v>
      </c>
      <c r="BO30" s="514"/>
      <c r="BP30" s="514"/>
      <c r="BQ30" s="514"/>
      <c r="BR30" s="514"/>
      <c r="BS30" s="514"/>
      <c r="BT30" s="514"/>
      <c r="BU30" s="515"/>
      <c r="BV30" s="513">
        <v>1434181</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9</v>
      </c>
      <c r="BF34" s="584"/>
      <c r="BG34" s="585" t="str">
        <f>IF('各会計、関係団体の財政状況及び健全化判断比率'!B33="","",'各会計、関係団体の財政状況及び健全化判断比率'!B33)</f>
        <v>工業団地造成事業特別会計</v>
      </c>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喜多方地方広域市町村圏組合</v>
      </c>
      <c r="BZ34" s="585"/>
      <c r="CA34" s="585"/>
      <c r="CB34" s="585"/>
      <c r="CC34" s="585"/>
      <c r="CD34" s="585"/>
      <c r="CE34" s="585"/>
      <c r="CF34" s="585"/>
      <c r="CG34" s="585"/>
      <c r="CH34" s="585"/>
      <c r="CI34" s="585"/>
      <c r="CJ34" s="585"/>
      <c r="CK34" s="585"/>
      <c r="CL34" s="585"/>
      <c r="CM34" s="585"/>
      <c r="CN34" s="163"/>
      <c r="CO34" s="584">
        <f>IF(CQ34="","",MAX(C34:D43,U34:V43,AM34:AN43,BE34:BF43,BW34:BX43)+1)</f>
        <v>20</v>
      </c>
      <c r="CP34" s="584"/>
      <c r="CQ34" s="585" t="str">
        <f>IF('各会計、関係団体の財政状況及び健全化判断比率'!BS7="","",'各会計、関係団体の財政状況及び健全化判断比率'!BS7)</f>
        <v>財団法人喜多方市体育協会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公有林整備事業特別会計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●一般会計</v>
      </c>
      <c r="BZ35" s="585"/>
      <c r="CA35" s="585"/>
      <c r="CB35" s="585"/>
      <c r="CC35" s="585"/>
      <c r="CD35" s="585"/>
      <c r="CE35" s="585"/>
      <c r="CF35" s="585"/>
      <c r="CG35" s="585"/>
      <c r="CH35" s="585"/>
      <c r="CI35" s="585"/>
      <c r="CJ35" s="585"/>
      <c r="CK35" s="585"/>
      <c r="CL35" s="585"/>
      <c r="CM35" s="585"/>
      <c r="CN35" s="163"/>
      <c r="CO35" s="584">
        <f t="shared" ref="CO35:CO43" si="3">IF(CQ35="","",CO34+1)</f>
        <v>21</v>
      </c>
      <c r="CP35" s="584"/>
      <c r="CQ35" s="585" t="str">
        <f>IF('各会計、関係団体の財政状況及び健全化判断比率'!BS8="","",'各会計、関係団体の財政状況及び健全化判断比率'!BS8)</f>
        <v>喜多方市ふるさと振興株式会社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f>IF(E36="","",C35+1)</f>
        <v>3</v>
      </c>
      <c r="D36" s="584"/>
      <c r="E36" s="585" t="str">
        <f>IF('各会計、関係団体の財政状況及び健全化判断比率'!B9="","",'各会計、関係団体の財政状況及び健全化判断比率'!B9)</f>
        <v>塩川駅西土地区画整理事業特別会計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●喜多方プラザ特別会計</v>
      </c>
      <c r="BZ36" s="585"/>
      <c r="CA36" s="585"/>
      <c r="CB36" s="585"/>
      <c r="CC36" s="585"/>
      <c r="CD36" s="585"/>
      <c r="CE36" s="585"/>
      <c r="CF36" s="585"/>
      <c r="CG36" s="585"/>
      <c r="CH36" s="585"/>
      <c r="CI36" s="585"/>
      <c r="CJ36" s="585"/>
      <c r="CK36" s="585"/>
      <c r="CL36" s="585"/>
      <c r="CM36" s="585"/>
      <c r="CN36" s="163"/>
      <c r="CO36" s="584">
        <f t="shared" si="3"/>
        <v>22</v>
      </c>
      <c r="CP36" s="584"/>
      <c r="CQ36" s="585" t="str">
        <f>IF('各会計、関係団体の財政状況及び健全化判断比率'!BS9="","",'各会計、関係団体の財政状況及び健全化判断比率'!BS9)</f>
        <v>喜多方地方土地開発公社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福島県市町村総合事務組合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●消防補償等特別会計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●消防賞じゅつ金特別会計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17</v>
      </c>
      <c r="BX41" s="584"/>
      <c r="BY41" s="585" t="str">
        <f>IF('各会計、関係団体の財政状況及び健全化判断比率'!B75="","",'各会計、関係団体の財政状況及び健全化判断比率'!B75)</f>
        <v>●非常勤職員公務災害補償特別会計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18</v>
      </c>
      <c r="BX42" s="584"/>
      <c r="BY42" s="585" t="str">
        <f>IF('各会計、関係団体の財政状況及び健全化判断比率'!B76="","",'各会計、関係団体の財政状況及び健全化判断比率'!B76)</f>
        <v>●自治会管理特別会計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19</v>
      </c>
      <c r="BX43" s="584"/>
      <c r="BY43" s="585" t="str">
        <f>IF('各会計、関係団体の財政状況及び健全化判断比率'!B77="","",'各会計、関係団体の財政状況及び健全化判断比率'!B77)</f>
        <v>福島県後期高齢者医療連合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El2Gu5EibgMmHfFQA2e3zlI2yPh1erddUX1cfhtwwQiU7GO2ri3g0vdRyIm8HTZ0u7hVaArQWTGKiOYj1WiSog==" saltValue="m7Sqf+fgdDT/Kh2SYlTlA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70" zoomScaleNormal="70" zoomScaleSheetLayoutView="100" workbookViewId="0">
      <selection activeCell="CW29" sqref="CW2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537</v>
      </c>
      <c r="D34" s="1136"/>
      <c r="E34" s="1137"/>
      <c r="F34" s="32">
        <v>7.16</v>
      </c>
      <c r="G34" s="33">
        <v>8.26</v>
      </c>
      <c r="H34" s="33">
        <v>8.59</v>
      </c>
      <c r="I34" s="33">
        <v>7.13</v>
      </c>
      <c r="J34" s="34">
        <v>6.28</v>
      </c>
      <c r="K34" s="22"/>
      <c r="L34" s="22"/>
      <c r="M34" s="22"/>
      <c r="N34" s="22"/>
      <c r="O34" s="22"/>
      <c r="P34" s="22"/>
    </row>
    <row r="35" spans="1:16" ht="39" customHeight="1" x14ac:dyDescent="0.15">
      <c r="A35" s="22"/>
      <c r="B35" s="35"/>
      <c r="C35" s="1132" t="s">
        <v>538</v>
      </c>
      <c r="D35" s="1132"/>
      <c r="E35" s="1133"/>
      <c r="F35" s="36">
        <v>2.71</v>
      </c>
      <c r="G35" s="37">
        <v>4.7699999999999996</v>
      </c>
      <c r="H35" s="37">
        <v>4.53</v>
      </c>
      <c r="I35" s="37">
        <v>2.02</v>
      </c>
      <c r="J35" s="38">
        <v>2.2000000000000002</v>
      </c>
      <c r="K35" s="22"/>
      <c r="L35" s="22"/>
      <c r="M35" s="22"/>
      <c r="N35" s="22"/>
      <c r="O35" s="22"/>
      <c r="P35" s="22"/>
    </row>
    <row r="36" spans="1:16" ht="39" customHeight="1" x14ac:dyDescent="0.15">
      <c r="A36" s="22"/>
      <c r="B36" s="35"/>
      <c r="C36" s="1132" t="s">
        <v>539</v>
      </c>
      <c r="D36" s="1132"/>
      <c r="E36" s="1133"/>
      <c r="F36" s="36">
        <v>0.52</v>
      </c>
      <c r="G36" s="37">
        <v>0.7</v>
      </c>
      <c r="H36" s="37">
        <v>0.9</v>
      </c>
      <c r="I36" s="37">
        <v>1.04</v>
      </c>
      <c r="J36" s="38">
        <v>1.33</v>
      </c>
      <c r="K36" s="22"/>
      <c r="L36" s="22"/>
      <c r="M36" s="22"/>
      <c r="N36" s="22"/>
      <c r="O36" s="22"/>
      <c r="P36" s="22"/>
    </row>
    <row r="37" spans="1:16" ht="39" customHeight="1" x14ac:dyDescent="0.15">
      <c r="A37" s="22"/>
      <c r="B37" s="35"/>
      <c r="C37" s="1132" t="s">
        <v>540</v>
      </c>
      <c r="D37" s="1132"/>
      <c r="E37" s="1133"/>
      <c r="F37" s="36">
        <v>0</v>
      </c>
      <c r="G37" s="37">
        <v>0</v>
      </c>
      <c r="H37" s="37">
        <v>1.29</v>
      </c>
      <c r="I37" s="37">
        <v>1.3</v>
      </c>
      <c r="J37" s="38">
        <v>1.28</v>
      </c>
      <c r="K37" s="22"/>
      <c r="L37" s="22"/>
      <c r="M37" s="22"/>
      <c r="N37" s="22"/>
      <c r="O37" s="22"/>
      <c r="P37" s="22"/>
    </row>
    <row r="38" spans="1:16" ht="39" customHeight="1" x14ac:dyDescent="0.15">
      <c r="A38" s="22"/>
      <c r="B38" s="35"/>
      <c r="C38" s="1132" t="s">
        <v>541</v>
      </c>
      <c r="D38" s="1132"/>
      <c r="E38" s="1133"/>
      <c r="F38" s="36">
        <v>0.93</v>
      </c>
      <c r="G38" s="37">
        <v>1.51</v>
      </c>
      <c r="H38" s="37">
        <v>0.79</v>
      </c>
      <c r="I38" s="37">
        <v>0.89</v>
      </c>
      <c r="J38" s="38">
        <v>0.53</v>
      </c>
      <c r="K38" s="22"/>
      <c r="L38" s="22"/>
      <c r="M38" s="22"/>
      <c r="N38" s="22"/>
      <c r="O38" s="22"/>
      <c r="P38" s="22"/>
    </row>
    <row r="39" spans="1:16" ht="39" customHeight="1" x14ac:dyDescent="0.15">
      <c r="A39" s="22"/>
      <c r="B39" s="35"/>
      <c r="C39" s="1132" t="s">
        <v>542</v>
      </c>
      <c r="D39" s="1132"/>
      <c r="E39" s="1133"/>
      <c r="F39" s="36">
        <v>1.1200000000000001</v>
      </c>
      <c r="G39" s="37">
        <v>0.39</v>
      </c>
      <c r="H39" s="37">
        <v>0.42</v>
      </c>
      <c r="I39" s="37">
        <v>0.21</v>
      </c>
      <c r="J39" s="38">
        <v>0.45</v>
      </c>
      <c r="K39" s="22"/>
      <c r="L39" s="22"/>
      <c r="M39" s="22"/>
      <c r="N39" s="22"/>
      <c r="O39" s="22"/>
      <c r="P39" s="22"/>
    </row>
    <row r="40" spans="1:16" ht="39" customHeight="1" x14ac:dyDescent="0.15">
      <c r="A40" s="22"/>
      <c r="B40" s="35"/>
      <c r="C40" s="1132" t="s">
        <v>543</v>
      </c>
      <c r="D40" s="1132"/>
      <c r="E40" s="1133"/>
      <c r="F40" s="36">
        <v>0</v>
      </c>
      <c r="G40" s="37">
        <v>0</v>
      </c>
      <c r="H40" s="37">
        <v>0</v>
      </c>
      <c r="I40" s="37">
        <v>0</v>
      </c>
      <c r="J40" s="38">
        <v>0.01</v>
      </c>
      <c r="K40" s="22"/>
      <c r="L40" s="22"/>
      <c r="M40" s="22"/>
      <c r="N40" s="22"/>
      <c r="O40" s="22"/>
      <c r="P40" s="22"/>
    </row>
    <row r="41" spans="1:16" ht="39" customHeight="1" x14ac:dyDescent="0.15">
      <c r="A41" s="22"/>
      <c r="B41" s="35"/>
      <c r="C41" s="1132" t="s">
        <v>544</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545</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546</v>
      </c>
      <c r="D43" s="1134"/>
      <c r="E43" s="1135"/>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Eguz3ojn1uDwl1jugS0+vqGDnr+M2zp79eTMlYNuUuD7rWt/1cUZ7RuVblsSTgg5V32zkP4VELcyJKX7SL3QQ==" saltValue="qvUT/9yuevSAKgNfHZRh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9" zoomScale="70" zoomScaleNormal="70" zoomScaleSheetLayoutView="55" workbookViewId="0">
      <selection activeCell="CW29" sqref="CW29"/>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2281</v>
      </c>
      <c r="L45" s="58">
        <v>2350</v>
      </c>
      <c r="M45" s="58">
        <v>2388</v>
      </c>
      <c r="N45" s="58">
        <v>2348</v>
      </c>
      <c r="O45" s="59">
        <v>2394</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15">
      <c r="A48" s="46"/>
      <c r="B48" s="1140"/>
      <c r="C48" s="1141"/>
      <c r="D48" s="60"/>
      <c r="E48" s="1146" t="s">
        <v>13</v>
      </c>
      <c r="F48" s="1146"/>
      <c r="G48" s="1146"/>
      <c r="H48" s="1146"/>
      <c r="I48" s="1146"/>
      <c r="J48" s="1147"/>
      <c r="K48" s="61">
        <v>576</v>
      </c>
      <c r="L48" s="62">
        <v>566</v>
      </c>
      <c r="M48" s="62">
        <v>538</v>
      </c>
      <c r="N48" s="62">
        <v>499</v>
      </c>
      <c r="O48" s="63">
        <v>506</v>
      </c>
      <c r="P48" s="46"/>
      <c r="Q48" s="46"/>
      <c r="R48" s="46"/>
      <c r="S48" s="46"/>
      <c r="T48" s="46"/>
      <c r="U48" s="46"/>
    </row>
    <row r="49" spans="1:21" ht="30.75" customHeight="1" x14ac:dyDescent="0.15">
      <c r="A49" s="46"/>
      <c r="B49" s="1140"/>
      <c r="C49" s="1141"/>
      <c r="D49" s="60"/>
      <c r="E49" s="1146" t="s">
        <v>14</v>
      </c>
      <c r="F49" s="1146"/>
      <c r="G49" s="1146"/>
      <c r="H49" s="1146"/>
      <c r="I49" s="1146"/>
      <c r="J49" s="1147"/>
      <c r="K49" s="61">
        <v>175</v>
      </c>
      <c r="L49" s="62">
        <v>148</v>
      </c>
      <c r="M49" s="62">
        <v>191</v>
      </c>
      <c r="N49" s="62">
        <v>209</v>
      </c>
      <c r="O49" s="63">
        <v>196</v>
      </c>
      <c r="P49" s="46"/>
      <c r="Q49" s="46"/>
      <c r="R49" s="46"/>
      <c r="S49" s="46"/>
      <c r="T49" s="46"/>
      <c r="U49" s="46"/>
    </row>
    <row r="50" spans="1:21" ht="30.75" customHeight="1" x14ac:dyDescent="0.15">
      <c r="A50" s="46"/>
      <c r="B50" s="1140"/>
      <c r="C50" s="1141"/>
      <c r="D50" s="60"/>
      <c r="E50" s="1146" t="s">
        <v>15</v>
      </c>
      <c r="F50" s="1146"/>
      <c r="G50" s="1146"/>
      <c r="H50" s="1146"/>
      <c r="I50" s="1146"/>
      <c r="J50" s="1147"/>
      <c r="K50" s="61">
        <v>5</v>
      </c>
      <c r="L50" s="62">
        <v>31</v>
      </c>
      <c r="M50" s="62">
        <v>22</v>
      </c>
      <c r="N50" s="62">
        <v>61</v>
      </c>
      <c r="O50" s="63">
        <v>2</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t="s">
        <v>489</v>
      </c>
      <c r="N51" s="62" t="s">
        <v>489</v>
      </c>
      <c r="O51" s="63" t="s">
        <v>489</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2230</v>
      </c>
      <c r="L52" s="62">
        <v>2237</v>
      </c>
      <c r="M52" s="62">
        <v>2242</v>
      </c>
      <c r="N52" s="62">
        <v>2209</v>
      </c>
      <c r="O52" s="63">
        <v>2119</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807</v>
      </c>
      <c r="L53" s="67">
        <v>858</v>
      </c>
      <c r="M53" s="67">
        <v>897</v>
      </c>
      <c r="N53" s="67">
        <v>908</v>
      </c>
      <c r="O53" s="68">
        <v>979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ZKdMrgGpqgo0F2thxUbQpc84nmXrYeypnX0zJIvMVwnUOxfC2vhYfs3cC5mNURvxXxp4cyUjf3BIci46j6rAA==" saltValue="m65q3Lh1cA3aAxMZLoa4P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70" zoomScaleNormal="70" zoomScaleSheetLayoutView="100" workbookViewId="0">
      <selection activeCell="CW29" sqref="CW29"/>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69" t="s">
        <v>30</v>
      </c>
      <c r="C41" s="1170"/>
      <c r="D41" s="103"/>
      <c r="E41" s="1175" t="s">
        <v>31</v>
      </c>
      <c r="F41" s="1175"/>
      <c r="G41" s="1175"/>
      <c r="H41" s="1176"/>
      <c r="I41" s="330">
        <v>25889</v>
      </c>
      <c r="J41" s="331">
        <v>26664</v>
      </c>
      <c r="K41" s="331">
        <v>26384</v>
      </c>
      <c r="L41" s="331">
        <v>26156</v>
      </c>
      <c r="M41" s="332">
        <v>25631</v>
      </c>
    </row>
    <row r="42" spans="2:13" ht="27.75" customHeight="1" x14ac:dyDescent="0.15">
      <c r="B42" s="1171"/>
      <c r="C42" s="1172"/>
      <c r="D42" s="104"/>
      <c r="E42" s="1177" t="s">
        <v>32</v>
      </c>
      <c r="F42" s="1177"/>
      <c r="G42" s="1177"/>
      <c r="H42" s="1178"/>
      <c r="I42" s="333">
        <v>13</v>
      </c>
      <c r="J42" s="334">
        <v>8</v>
      </c>
      <c r="K42" s="334">
        <v>6</v>
      </c>
      <c r="L42" s="334">
        <v>4</v>
      </c>
      <c r="M42" s="335">
        <v>2</v>
      </c>
    </row>
    <row r="43" spans="2:13" ht="27.75" customHeight="1" x14ac:dyDescent="0.15">
      <c r="B43" s="1171"/>
      <c r="C43" s="1172"/>
      <c r="D43" s="104"/>
      <c r="E43" s="1177" t="s">
        <v>33</v>
      </c>
      <c r="F43" s="1177"/>
      <c r="G43" s="1177"/>
      <c r="H43" s="1178"/>
      <c r="I43" s="333">
        <v>7450</v>
      </c>
      <c r="J43" s="334">
        <v>6299</v>
      </c>
      <c r="K43" s="334">
        <v>5212</v>
      </c>
      <c r="L43" s="334">
        <v>5421</v>
      </c>
      <c r="M43" s="335">
        <v>5909</v>
      </c>
    </row>
    <row r="44" spans="2:13" ht="27.75" customHeight="1" x14ac:dyDescent="0.15">
      <c r="B44" s="1171"/>
      <c r="C44" s="1172"/>
      <c r="D44" s="104"/>
      <c r="E44" s="1177" t="s">
        <v>34</v>
      </c>
      <c r="F44" s="1177"/>
      <c r="G44" s="1177"/>
      <c r="H44" s="1178"/>
      <c r="I44" s="333">
        <v>2342</v>
      </c>
      <c r="J44" s="334">
        <v>3098</v>
      </c>
      <c r="K44" s="334">
        <v>2983</v>
      </c>
      <c r="L44" s="334">
        <v>2881</v>
      </c>
      <c r="M44" s="335">
        <v>2815</v>
      </c>
    </row>
    <row r="45" spans="2:13" ht="27.75" customHeight="1" x14ac:dyDescent="0.15">
      <c r="B45" s="1171"/>
      <c r="C45" s="1172"/>
      <c r="D45" s="104"/>
      <c r="E45" s="1177" t="s">
        <v>35</v>
      </c>
      <c r="F45" s="1177"/>
      <c r="G45" s="1177"/>
      <c r="H45" s="1178"/>
      <c r="I45" s="333">
        <v>4188</v>
      </c>
      <c r="J45" s="334">
        <v>4068</v>
      </c>
      <c r="K45" s="334">
        <v>4001</v>
      </c>
      <c r="L45" s="334">
        <v>3959</v>
      </c>
      <c r="M45" s="335">
        <v>3833</v>
      </c>
    </row>
    <row r="46" spans="2:13" ht="27.75" customHeight="1" x14ac:dyDescent="0.15">
      <c r="B46" s="1171"/>
      <c r="C46" s="1172"/>
      <c r="D46" s="105"/>
      <c r="E46" s="1177" t="s">
        <v>36</v>
      </c>
      <c r="F46" s="1177"/>
      <c r="G46" s="1177"/>
      <c r="H46" s="1178"/>
      <c r="I46" s="333" t="s">
        <v>489</v>
      </c>
      <c r="J46" s="334" t="s">
        <v>489</v>
      </c>
      <c r="K46" s="334" t="s">
        <v>489</v>
      </c>
      <c r="L46" s="334" t="s">
        <v>489</v>
      </c>
      <c r="M46" s="335" t="s">
        <v>489</v>
      </c>
    </row>
    <row r="47" spans="2:13" ht="27.75" customHeight="1" x14ac:dyDescent="0.15">
      <c r="B47" s="1171"/>
      <c r="C47" s="1172"/>
      <c r="D47" s="106"/>
      <c r="E47" s="1179" t="s">
        <v>37</v>
      </c>
      <c r="F47" s="1180"/>
      <c r="G47" s="1180"/>
      <c r="H47" s="1181"/>
      <c r="I47" s="333" t="s">
        <v>489</v>
      </c>
      <c r="J47" s="334" t="s">
        <v>489</v>
      </c>
      <c r="K47" s="334" t="s">
        <v>489</v>
      </c>
      <c r="L47" s="334" t="s">
        <v>489</v>
      </c>
      <c r="M47" s="335" t="s">
        <v>489</v>
      </c>
    </row>
    <row r="48" spans="2:13" ht="27.75" customHeight="1" x14ac:dyDescent="0.15">
      <c r="B48" s="1171"/>
      <c r="C48" s="1172"/>
      <c r="D48" s="104"/>
      <c r="E48" s="1177" t="s">
        <v>38</v>
      </c>
      <c r="F48" s="1177"/>
      <c r="G48" s="1177"/>
      <c r="H48" s="1178"/>
      <c r="I48" s="333" t="s">
        <v>489</v>
      </c>
      <c r="J48" s="334" t="s">
        <v>489</v>
      </c>
      <c r="K48" s="334" t="s">
        <v>489</v>
      </c>
      <c r="L48" s="334" t="s">
        <v>489</v>
      </c>
      <c r="M48" s="335" t="s">
        <v>489</v>
      </c>
    </row>
    <row r="49" spans="2:13" ht="27.75" customHeight="1" x14ac:dyDescent="0.15">
      <c r="B49" s="1173"/>
      <c r="C49" s="1174"/>
      <c r="D49" s="104"/>
      <c r="E49" s="1177" t="s">
        <v>39</v>
      </c>
      <c r="F49" s="1177"/>
      <c r="G49" s="1177"/>
      <c r="H49" s="1178"/>
      <c r="I49" s="333" t="s">
        <v>489</v>
      </c>
      <c r="J49" s="334" t="s">
        <v>489</v>
      </c>
      <c r="K49" s="334" t="s">
        <v>489</v>
      </c>
      <c r="L49" s="334" t="s">
        <v>489</v>
      </c>
      <c r="M49" s="335" t="s">
        <v>489</v>
      </c>
    </row>
    <row r="50" spans="2:13" ht="27.75" customHeight="1" x14ac:dyDescent="0.15">
      <c r="B50" s="1182" t="s">
        <v>40</v>
      </c>
      <c r="C50" s="1183"/>
      <c r="D50" s="107"/>
      <c r="E50" s="1177" t="s">
        <v>41</v>
      </c>
      <c r="F50" s="1177"/>
      <c r="G50" s="1177"/>
      <c r="H50" s="1178"/>
      <c r="I50" s="333">
        <v>5919</v>
      </c>
      <c r="J50" s="334">
        <v>5607</v>
      </c>
      <c r="K50" s="334">
        <v>4620</v>
      </c>
      <c r="L50" s="334">
        <v>3500</v>
      </c>
      <c r="M50" s="335">
        <v>2436</v>
      </c>
    </row>
    <row r="51" spans="2:13" ht="27.75" customHeight="1" x14ac:dyDescent="0.15">
      <c r="B51" s="1171"/>
      <c r="C51" s="1172"/>
      <c r="D51" s="104"/>
      <c r="E51" s="1177" t="s">
        <v>42</v>
      </c>
      <c r="F51" s="1177"/>
      <c r="G51" s="1177"/>
      <c r="H51" s="1178"/>
      <c r="I51" s="333">
        <v>253</v>
      </c>
      <c r="J51" s="334">
        <v>204</v>
      </c>
      <c r="K51" s="334">
        <v>174</v>
      </c>
      <c r="L51" s="334">
        <v>190</v>
      </c>
      <c r="M51" s="335">
        <v>172</v>
      </c>
    </row>
    <row r="52" spans="2:13" ht="27.75" customHeight="1" x14ac:dyDescent="0.15">
      <c r="B52" s="1173"/>
      <c r="C52" s="1174"/>
      <c r="D52" s="104"/>
      <c r="E52" s="1177" t="s">
        <v>43</v>
      </c>
      <c r="F52" s="1177"/>
      <c r="G52" s="1177"/>
      <c r="H52" s="1178"/>
      <c r="I52" s="333">
        <v>26993</v>
      </c>
      <c r="J52" s="334">
        <v>27047</v>
      </c>
      <c r="K52" s="334">
        <v>25725</v>
      </c>
      <c r="L52" s="334">
        <v>26103</v>
      </c>
      <c r="M52" s="335">
        <v>25278</v>
      </c>
    </row>
    <row r="53" spans="2:13" ht="27.75" customHeight="1" thickBot="1" x14ac:dyDescent="0.2">
      <c r="B53" s="1184" t="s">
        <v>19</v>
      </c>
      <c r="C53" s="1185"/>
      <c r="D53" s="108"/>
      <c r="E53" s="1186" t="s">
        <v>44</v>
      </c>
      <c r="F53" s="1186"/>
      <c r="G53" s="1186"/>
      <c r="H53" s="1187"/>
      <c r="I53" s="336">
        <v>6716</v>
      </c>
      <c r="J53" s="337">
        <v>7279</v>
      </c>
      <c r="K53" s="337">
        <v>8067</v>
      </c>
      <c r="L53" s="337">
        <v>8627</v>
      </c>
      <c r="M53" s="338">
        <v>10304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UVMk+9xWsfbPS/c0a4Dw1SQNcz1RcJnNjyXZyvR/lgLvpUZozbNLQFO9OHe71Xyzm3y3VwhjimMngS16jpIxgg==" saltValue="YvfqRxs19BSeuKq7XjYx8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44" zoomScale="70" zoomScaleNormal="70" zoomScaleSheetLayoutView="100" workbookViewId="0">
      <selection activeCell="J55" sqref="J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1877</v>
      </c>
      <c r="G55" s="339">
        <v>879</v>
      </c>
      <c r="H55" s="340">
        <v>556</v>
      </c>
    </row>
    <row r="56" spans="2:8" ht="52.5" customHeight="1" x14ac:dyDescent="0.15">
      <c r="B56" s="120"/>
      <c r="C56" s="1198" t="s">
        <v>47</v>
      </c>
      <c r="D56" s="1198"/>
      <c r="E56" s="1199"/>
      <c r="F56" s="341">
        <v>850</v>
      </c>
      <c r="G56" s="341">
        <v>820</v>
      </c>
      <c r="H56" s="342">
        <v>187</v>
      </c>
    </row>
    <row r="57" spans="2:8" ht="53.25" customHeight="1" x14ac:dyDescent="0.15">
      <c r="B57" s="120"/>
      <c r="C57" s="1200" t="s">
        <v>48</v>
      </c>
      <c r="D57" s="1200"/>
      <c r="E57" s="1201"/>
      <c r="F57" s="343">
        <v>1406</v>
      </c>
      <c r="G57" s="343">
        <v>1434</v>
      </c>
      <c r="H57" s="344">
        <v>1390</v>
      </c>
    </row>
    <row r="58" spans="2:8" ht="45.75" customHeight="1" x14ac:dyDescent="0.15">
      <c r="B58" s="121"/>
      <c r="C58" s="1188" t="s">
        <v>567</v>
      </c>
      <c r="D58" s="1189"/>
      <c r="E58" s="1190"/>
      <c r="F58" s="345">
        <v>143</v>
      </c>
      <c r="G58" s="345">
        <v>115</v>
      </c>
      <c r="H58" s="346">
        <v>161</v>
      </c>
    </row>
    <row r="59" spans="2:8" ht="45.75" customHeight="1" x14ac:dyDescent="0.15">
      <c r="B59" s="121"/>
      <c r="C59" s="1188" t="s">
        <v>568</v>
      </c>
      <c r="D59" s="1189"/>
      <c r="E59" s="1190"/>
      <c r="F59" s="345">
        <v>231</v>
      </c>
      <c r="G59" s="345">
        <v>209</v>
      </c>
      <c r="H59" s="346">
        <v>196</v>
      </c>
    </row>
    <row r="60" spans="2:8" ht="45.75" customHeight="1" x14ac:dyDescent="0.15">
      <c r="B60" s="121"/>
      <c r="C60" s="1188" t="s">
        <v>569</v>
      </c>
      <c r="D60" s="1189"/>
      <c r="E60" s="1190"/>
      <c r="F60" s="345">
        <v>343</v>
      </c>
      <c r="G60" s="345">
        <v>390</v>
      </c>
      <c r="H60" s="346">
        <v>439</v>
      </c>
    </row>
    <row r="61" spans="2:8" ht="45.75" customHeight="1" x14ac:dyDescent="0.15">
      <c r="B61" s="121"/>
      <c r="C61" s="1188" t="s">
        <v>570</v>
      </c>
      <c r="D61" s="1189"/>
      <c r="E61" s="1190"/>
      <c r="F61" s="345">
        <v>45</v>
      </c>
      <c r="G61" s="345">
        <v>66</v>
      </c>
      <c r="H61" s="346">
        <v>96</v>
      </c>
    </row>
    <row r="62" spans="2:8" ht="45.75" customHeight="1" thickBot="1" x14ac:dyDescent="0.2">
      <c r="B62" s="122"/>
      <c r="C62" s="1191" t="s">
        <v>571</v>
      </c>
      <c r="D62" s="1192"/>
      <c r="E62" s="1193"/>
      <c r="F62" s="347">
        <v>57</v>
      </c>
      <c r="G62" s="347">
        <v>86</v>
      </c>
      <c r="H62" s="348">
        <v>114</v>
      </c>
    </row>
    <row r="63" spans="2:8" ht="52.5" customHeight="1" thickBot="1" x14ac:dyDescent="0.2">
      <c r="B63" s="123"/>
      <c r="C63" s="1194" t="s">
        <v>49</v>
      </c>
      <c r="D63" s="1194"/>
      <c r="E63" s="1195"/>
      <c r="F63" s="349">
        <v>4132</v>
      </c>
      <c r="G63" s="349">
        <v>3133</v>
      </c>
      <c r="H63" s="350">
        <v>2133</v>
      </c>
    </row>
    <row r="64" spans="2:8" x14ac:dyDescent="0.15"/>
  </sheetData>
  <sheetProtection algorithmName="SHA-512" hashValue="DLn0GnD8znGRDZQdh0GkX8/F4HHrfs978Q5vuk6S+KuyIn7h2CLwpn3czKOEdgGeqJFYgPMwHmvu9jy6cBIG7g==" saltValue="X1ak/Ff4JboTTvkSDqpg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68867</v>
      </c>
      <c r="E3" s="142"/>
      <c r="F3" s="143">
        <v>92632</v>
      </c>
      <c r="G3" s="144"/>
      <c r="H3" s="145"/>
    </row>
    <row r="4" spans="1:8" x14ac:dyDescent="0.15">
      <c r="A4" s="146"/>
      <c r="B4" s="147"/>
      <c r="C4" s="148"/>
      <c r="D4" s="149">
        <v>40655</v>
      </c>
      <c r="E4" s="150"/>
      <c r="F4" s="151">
        <v>47978</v>
      </c>
      <c r="G4" s="152"/>
      <c r="H4" s="153"/>
    </row>
    <row r="5" spans="1:8" x14ac:dyDescent="0.15">
      <c r="A5" s="134" t="s">
        <v>522</v>
      </c>
      <c r="B5" s="139"/>
      <c r="C5" s="140"/>
      <c r="D5" s="141">
        <v>82789</v>
      </c>
      <c r="E5" s="142"/>
      <c r="F5" s="143">
        <v>96469</v>
      </c>
      <c r="G5" s="144"/>
      <c r="H5" s="145"/>
    </row>
    <row r="6" spans="1:8" x14ac:dyDescent="0.15">
      <c r="A6" s="146"/>
      <c r="B6" s="147"/>
      <c r="C6" s="148"/>
      <c r="D6" s="149">
        <v>53216</v>
      </c>
      <c r="E6" s="150"/>
      <c r="F6" s="151">
        <v>49775</v>
      </c>
      <c r="G6" s="152"/>
      <c r="H6" s="153"/>
    </row>
    <row r="7" spans="1:8" x14ac:dyDescent="0.15">
      <c r="A7" s="134" t="s">
        <v>523</v>
      </c>
      <c r="B7" s="139"/>
      <c r="C7" s="140"/>
      <c r="D7" s="141">
        <v>65647</v>
      </c>
      <c r="E7" s="142"/>
      <c r="F7" s="143">
        <v>85743</v>
      </c>
      <c r="G7" s="144"/>
      <c r="H7" s="145"/>
    </row>
    <row r="8" spans="1:8" x14ac:dyDescent="0.15">
      <c r="A8" s="146"/>
      <c r="B8" s="147"/>
      <c r="C8" s="148"/>
      <c r="D8" s="149">
        <v>38660</v>
      </c>
      <c r="E8" s="150"/>
      <c r="F8" s="151">
        <v>45231</v>
      </c>
      <c r="G8" s="152"/>
      <c r="H8" s="153"/>
    </row>
    <row r="9" spans="1:8" x14ac:dyDescent="0.15">
      <c r="A9" s="134" t="s">
        <v>524</v>
      </c>
      <c r="B9" s="139"/>
      <c r="C9" s="140"/>
      <c r="D9" s="141">
        <v>72753</v>
      </c>
      <c r="E9" s="142"/>
      <c r="F9" s="143">
        <v>92509</v>
      </c>
      <c r="G9" s="144"/>
      <c r="H9" s="145"/>
    </row>
    <row r="10" spans="1:8" x14ac:dyDescent="0.15">
      <c r="A10" s="146"/>
      <c r="B10" s="147"/>
      <c r="C10" s="148"/>
      <c r="D10" s="149">
        <v>39500</v>
      </c>
      <c r="E10" s="150"/>
      <c r="F10" s="151">
        <v>52274</v>
      </c>
      <c r="G10" s="152"/>
      <c r="H10" s="153"/>
    </row>
    <row r="11" spans="1:8" x14ac:dyDescent="0.15">
      <c r="A11" s="134" t="s">
        <v>525</v>
      </c>
      <c r="B11" s="139"/>
      <c r="C11" s="140"/>
      <c r="D11" s="141">
        <v>66473</v>
      </c>
      <c r="E11" s="142"/>
      <c r="F11" s="143">
        <v>98544</v>
      </c>
      <c r="G11" s="144"/>
      <c r="H11" s="145"/>
    </row>
    <row r="12" spans="1:8" x14ac:dyDescent="0.15">
      <c r="A12" s="146"/>
      <c r="B12" s="147"/>
      <c r="C12" s="154"/>
      <c r="D12" s="149">
        <v>41314</v>
      </c>
      <c r="E12" s="150"/>
      <c r="F12" s="151">
        <v>55816</v>
      </c>
      <c r="G12" s="152"/>
      <c r="H12" s="153"/>
    </row>
    <row r="13" spans="1:8" x14ac:dyDescent="0.15">
      <c r="A13" s="134"/>
      <c r="B13" s="139"/>
      <c r="C13" s="140"/>
      <c r="D13" s="141">
        <v>71306</v>
      </c>
      <c r="E13" s="142"/>
      <c r="F13" s="143">
        <v>93179</v>
      </c>
      <c r="G13" s="155"/>
      <c r="H13" s="145"/>
    </row>
    <row r="14" spans="1:8" x14ac:dyDescent="0.15">
      <c r="A14" s="146"/>
      <c r="B14" s="147"/>
      <c r="C14" s="148"/>
      <c r="D14" s="149">
        <v>42669</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2.72</v>
      </c>
      <c r="C19" s="156">
        <f>ROUND(VALUE(SUBSTITUTE(実質収支比率等に係る経年分析!G$48,"▲","-")),2)</f>
        <v>4.78</v>
      </c>
      <c r="D19" s="156">
        <f>ROUND(VALUE(SUBSTITUTE(実質収支比率等に係る経年分析!H$48,"▲","-")),2)</f>
        <v>4.53</v>
      </c>
      <c r="E19" s="156">
        <f>ROUND(VALUE(SUBSTITUTE(実質収支比率等に係る経年分析!I$48,"▲","-")),2)</f>
        <v>2.0299999999999998</v>
      </c>
      <c r="F19" s="156">
        <f>ROUND(VALUE(SUBSTITUTE(実質収支比率等に係る経年分析!J$48,"▲","-")),2)</f>
        <v>2.29</v>
      </c>
    </row>
    <row r="20" spans="1:11" x14ac:dyDescent="0.15">
      <c r="A20" s="156" t="s">
        <v>53</v>
      </c>
      <c r="B20" s="156">
        <f>ROUND(VALUE(SUBSTITUTE(実質収支比率等に係る経年分析!F$47,"▲","-")),2)</f>
        <v>12.74</v>
      </c>
      <c r="C20" s="156">
        <f>ROUND(VALUE(SUBSTITUTE(実質収支比率等に係る経年分析!G$47,"▲","-")),2)</f>
        <v>14.03</v>
      </c>
      <c r="D20" s="156">
        <f>ROUND(VALUE(SUBSTITUTE(実質収支比率等に係る経年分析!H$47,"▲","-")),2)</f>
        <v>12.16</v>
      </c>
      <c r="E20" s="156">
        <f>ROUND(VALUE(SUBSTITUTE(実質収支比率等に係る経年分析!I$47,"▲","-")),2)</f>
        <v>5.73</v>
      </c>
      <c r="F20" s="156">
        <f>ROUND(VALUE(SUBSTITUTE(実質収支比率等に係る経年分析!J$47,"▲","-")),2)</f>
        <v>3.56</v>
      </c>
    </row>
    <row r="21" spans="1:11" x14ac:dyDescent="0.15">
      <c r="A21" s="156" t="s">
        <v>54</v>
      </c>
      <c r="B21" s="156">
        <f>IF(ISNUMBER(VALUE(SUBSTITUTE(実質収支比率等に係る経年分析!F$49,"▲","-"))),ROUND(VALUE(SUBSTITUTE(実質収支比率等に係る経年分析!F$49,"▲","-")),2),NA())</f>
        <v>-4.01</v>
      </c>
      <c r="C21" s="156">
        <f>IF(ISNUMBER(VALUE(SUBSTITUTE(実質収支比率等に係る経年分析!G$49,"▲","-"))),ROUND(VALUE(SUBSTITUTE(実質収支比率等に係る経年分析!G$49,"▲","-")),2),NA())</f>
        <v>3.83</v>
      </c>
      <c r="D21" s="156">
        <f>IF(ISNUMBER(VALUE(SUBSTITUTE(実質収支比率等に係る経年分析!H$49,"▲","-"))),ROUND(VALUE(SUBSTITUTE(実質収支比率等に係る経年分析!H$49,"▲","-")),2),NA())</f>
        <v>-2.68</v>
      </c>
      <c r="E21" s="156">
        <f>IF(ISNUMBER(VALUE(SUBSTITUTE(実質収支比率等に係る経年分析!I$49,"▲","-"))),ROUND(VALUE(SUBSTITUTE(実質収支比率等に係る経年分析!I$49,"▲","-")),2),NA())</f>
        <v>-9.0399999999999991</v>
      </c>
      <c r="F21" s="156">
        <f>IF(ISNUMBER(VALUE(SUBSTITUTE(実質収支比率等に係る経年分析!J$49,"▲","-"))),ROUND(VALUE(SUBSTITUTE(実質収支比率等に係る経年分析!J$49,"▲","-")),2),NA())</f>
        <v>-1.77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公有林整備事業特別会計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1.1200000000000001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0.45</v>
      </c>
    </row>
    <row r="32" spans="1:11" x14ac:dyDescent="0.15">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1.51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0.89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0.53</v>
      </c>
    </row>
    <row r="33" spans="1:16" x14ac:dyDescent="0.15">
      <c r="A33" s="157" t="str">
        <f>IF(連結実質赤字比率に係る赤字・黒字の構成分析!C$37="",NA(),連結実質赤字比率に係る赤字・黒字の構成分析!C$37)</f>
        <v>工業団地造成事業特別会計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1.28</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1.04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1.33</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2.71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4.7699999999999996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4.53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2.02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2.2000000000000002</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7.16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8.26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8.59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7.13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6.28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2230</v>
      </c>
      <c r="E42" s="158"/>
      <c r="F42" s="158"/>
      <c r="G42" s="158">
        <f>'実質公債費比率（分子）の構造'!L$52</f>
        <v>2237</v>
      </c>
      <c r="H42" s="158"/>
      <c r="I42" s="158"/>
      <c r="J42" s="158">
        <f>'実質公債費比率（分子）の構造'!M$52</f>
        <v>2242</v>
      </c>
      <c r="K42" s="158"/>
      <c r="L42" s="158"/>
      <c r="M42" s="158">
        <f>'実質公債費比率（分子）の構造'!N$52</f>
        <v>2209</v>
      </c>
      <c r="N42" s="158"/>
      <c r="O42" s="158"/>
      <c r="P42" s="158">
        <f>'実質公債費比率（分子）の構造'!O$52</f>
        <v>2119</v>
      </c>
    </row>
    <row r="43" spans="1:16" x14ac:dyDescent="0.15">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5</v>
      </c>
      <c r="C44" s="158"/>
      <c r="D44" s="158"/>
      <c r="E44" s="158">
        <f>'実質公債費比率（分子）の構造'!L$50</f>
        <v>31</v>
      </c>
      <c r="F44" s="158"/>
      <c r="G44" s="158"/>
      <c r="H44" s="158">
        <f>'実質公債費比率（分子）の構造'!M$50</f>
        <v>22</v>
      </c>
      <c r="I44" s="158"/>
      <c r="J44" s="158"/>
      <c r="K44" s="158">
        <f>'実質公債費比率（分子）の構造'!N$50</f>
        <v>61</v>
      </c>
      <c r="L44" s="158"/>
      <c r="M44" s="158"/>
      <c r="N44" s="158">
        <f>'実質公債費比率（分子）の構造'!O$50</f>
        <v>2</v>
      </c>
      <c r="O44" s="158"/>
      <c r="P44" s="158"/>
    </row>
    <row r="45" spans="1:16" x14ac:dyDescent="0.15">
      <c r="A45" s="158" t="s">
        <v>63</v>
      </c>
      <c r="B45" s="158">
        <f>'実質公債費比率（分子）の構造'!K$49</f>
        <v>175</v>
      </c>
      <c r="C45" s="158"/>
      <c r="D45" s="158"/>
      <c r="E45" s="158">
        <f>'実質公債費比率（分子）の構造'!L$49</f>
        <v>148</v>
      </c>
      <c r="F45" s="158"/>
      <c r="G45" s="158"/>
      <c r="H45" s="158">
        <f>'実質公債費比率（分子）の構造'!M$49</f>
        <v>191</v>
      </c>
      <c r="I45" s="158"/>
      <c r="J45" s="158"/>
      <c r="K45" s="158">
        <f>'実質公債費比率（分子）の構造'!N$49</f>
        <v>209</v>
      </c>
      <c r="L45" s="158"/>
      <c r="M45" s="158"/>
      <c r="N45" s="158">
        <f>'実質公債費比率（分子）の構造'!O$49</f>
        <v>196</v>
      </c>
      <c r="O45" s="158"/>
      <c r="P45" s="158"/>
    </row>
    <row r="46" spans="1:16" x14ac:dyDescent="0.15">
      <c r="A46" s="158" t="s">
        <v>64</v>
      </c>
      <c r="B46" s="158">
        <f>'実質公債費比率（分子）の構造'!K$48</f>
        <v>576</v>
      </c>
      <c r="C46" s="158"/>
      <c r="D46" s="158"/>
      <c r="E46" s="158">
        <f>'実質公債費比率（分子）の構造'!L$48</f>
        <v>566</v>
      </c>
      <c r="F46" s="158"/>
      <c r="G46" s="158"/>
      <c r="H46" s="158">
        <f>'実質公債費比率（分子）の構造'!M$48</f>
        <v>538</v>
      </c>
      <c r="I46" s="158"/>
      <c r="J46" s="158"/>
      <c r="K46" s="158">
        <f>'実質公債費比率（分子）の構造'!N$48</f>
        <v>499</v>
      </c>
      <c r="L46" s="158"/>
      <c r="M46" s="158"/>
      <c r="N46" s="158">
        <f>'実質公債費比率（分子）の構造'!O$48</f>
        <v>506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2281</v>
      </c>
      <c r="C49" s="158"/>
      <c r="D49" s="158"/>
      <c r="E49" s="158">
        <f>'実質公債費比率（分子）の構造'!L$45</f>
        <v>2350</v>
      </c>
      <c r="F49" s="158"/>
      <c r="G49" s="158"/>
      <c r="H49" s="158">
        <f>'実質公債費比率（分子）の構造'!M$45</f>
        <v>2388</v>
      </c>
      <c r="I49" s="158"/>
      <c r="J49" s="158"/>
      <c r="K49" s="158">
        <f>'実質公債費比率（分子）の構造'!N$45</f>
        <v>2348</v>
      </c>
      <c r="L49" s="158"/>
      <c r="M49" s="158"/>
      <c r="N49" s="158">
        <f>'実質公債費比率（分子）の構造'!O$45</f>
        <v>2394</v>
      </c>
      <c r="O49" s="158"/>
      <c r="P49" s="158"/>
    </row>
    <row r="50" spans="1:16" x14ac:dyDescent="0.15">
      <c r="A50" s="158" t="s">
        <v>67</v>
      </c>
      <c r="B50" s="158" t="e">
        <f>NA()</f>
        <v>#N/A</v>
      </c>
      <c r="C50" s="158">
        <f>IF(ISNUMBER('実質公債費比率（分子）の構造'!K$53),'実質公債費比率（分子）の構造'!K$53,NA())</f>
        <v>807</v>
      </c>
      <c r="D50" s="158" t="e">
        <f>NA()</f>
        <v>#N/A</v>
      </c>
      <c r="E50" s="158" t="e">
        <f>NA()</f>
        <v>#N/A</v>
      </c>
      <c r="F50" s="158">
        <f>IF(ISNUMBER('実質公債費比率（分子）の構造'!L$53),'実質公債費比率（分子）の構造'!L$53,NA())</f>
        <v>858</v>
      </c>
      <c r="G50" s="158" t="e">
        <f>NA()</f>
        <v>#N/A</v>
      </c>
      <c r="H50" s="158" t="e">
        <f>NA()</f>
        <v>#N/A</v>
      </c>
      <c r="I50" s="158">
        <f>IF(ISNUMBER('実質公債費比率（分子）の構造'!M$53),'実質公債費比率（分子）の構造'!M$53,NA())</f>
        <v>897</v>
      </c>
      <c r="J50" s="158" t="e">
        <f>NA()</f>
        <v>#N/A</v>
      </c>
      <c r="K50" s="158" t="e">
        <f>NA()</f>
        <v>#N/A</v>
      </c>
      <c r="L50" s="158">
        <f>IF(ISNUMBER('実質公債費比率（分子）の構造'!N$53),'実質公債費比率（分子）の構造'!N$53,NA())</f>
        <v>908</v>
      </c>
      <c r="M50" s="158" t="e">
        <f>NA()</f>
        <v>#N/A</v>
      </c>
      <c r="N50" s="158" t="e">
        <f>NA()</f>
        <v>#N/A</v>
      </c>
      <c r="O50" s="158">
        <f>IF(ISNUMBER('実質公債費比率（分子）の構造'!O$53),'実質公債費比率（分子）の構造'!O$53,NA())</f>
        <v>979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26993</v>
      </c>
      <c r="E56" s="157"/>
      <c r="F56" s="157"/>
      <c r="G56" s="157">
        <f>'将来負担比率（分子）の構造'!J$52</f>
        <v>27047</v>
      </c>
      <c r="H56" s="157"/>
      <c r="I56" s="157"/>
      <c r="J56" s="157">
        <f>'将来負担比率（分子）の構造'!K$52</f>
        <v>25725</v>
      </c>
      <c r="K56" s="157"/>
      <c r="L56" s="157"/>
      <c r="M56" s="157">
        <f>'将来負担比率（分子）の構造'!L$52</f>
        <v>26103</v>
      </c>
      <c r="N56" s="157"/>
      <c r="O56" s="157"/>
      <c r="P56" s="157">
        <f>'将来負担比率（分子）の構造'!M$52</f>
        <v>25278</v>
      </c>
    </row>
    <row r="57" spans="1:16" x14ac:dyDescent="0.15">
      <c r="A57" s="157" t="s">
        <v>42</v>
      </c>
      <c r="B57" s="157"/>
      <c r="C57" s="157"/>
      <c r="D57" s="157">
        <f>'将来負担比率（分子）の構造'!I$51</f>
        <v>253</v>
      </c>
      <c r="E57" s="157"/>
      <c r="F57" s="157"/>
      <c r="G57" s="157">
        <f>'将来負担比率（分子）の構造'!J$51</f>
        <v>204</v>
      </c>
      <c r="H57" s="157"/>
      <c r="I57" s="157"/>
      <c r="J57" s="157">
        <f>'将来負担比率（分子）の構造'!K$51</f>
        <v>174</v>
      </c>
      <c r="K57" s="157"/>
      <c r="L57" s="157"/>
      <c r="M57" s="157">
        <f>'将来負担比率（分子）の構造'!L$51</f>
        <v>190</v>
      </c>
      <c r="N57" s="157"/>
      <c r="O57" s="157"/>
      <c r="P57" s="157">
        <f>'将来負担比率（分子）の構造'!M$51</f>
        <v>172</v>
      </c>
    </row>
    <row r="58" spans="1:16" x14ac:dyDescent="0.15">
      <c r="A58" s="157" t="s">
        <v>41</v>
      </c>
      <c r="B58" s="157"/>
      <c r="C58" s="157"/>
      <c r="D58" s="157">
        <f>'将来負担比率（分子）の構造'!I$50</f>
        <v>5919</v>
      </c>
      <c r="E58" s="157"/>
      <c r="F58" s="157"/>
      <c r="G58" s="157">
        <f>'将来負担比率（分子）の構造'!J$50</f>
        <v>5607</v>
      </c>
      <c r="H58" s="157"/>
      <c r="I58" s="157"/>
      <c r="J58" s="157">
        <f>'将来負担比率（分子）の構造'!K$50</f>
        <v>4620</v>
      </c>
      <c r="K58" s="157"/>
      <c r="L58" s="157"/>
      <c r="M58" s="157">
        <f>'将来負担比率（分子）の構造'!L$50</f>
        <v>3500</v>
      </c>
      <c r="N58" s="157"/>
      <c r="O58" s="157"/>
      <c r="P58" s="157">
        <f>'将来負担比率（分子）の構造'!M$50</f>
        <v>2436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4188</v>
      </c>
      <c r="C62" s="157"/>
      <c r="D62" s="157"/>
      <c r="E62" s="157">
        <f>'将来負担比率（分子）の構造'!J$45</f>
        <v>4068</v>
      </c>
      <c r="F62" s="157"/>
      <c r="G62" s="157"/>
      <c r="H62" s="157">
        <f>'将来負担比率（分子）の構造'!K$45</f>
        <v>4001</v>
      </c>
      <c r="I62" s="157"/>
      <c r="J62" s="157"/>
      <c r="K62" s="157">
        <f>'将来負担比率（分子）の構造'!L$45</f>
        <v>3959</v>
      </c>
      <c r="L62" s="157"/>
      <c r="M62" s="157"/>
      <c r="N62" s="157">
        <f>'将来負担比率（分子）の構造'!M$45</f>
        <v>3833</v>
      </c>
      <c r="O62" s="157"/>
      <c r="P62" s="157"/>
    </row>
    <row r="63" spans="1:16" x14ac:dyDescent="0.15">
      <c r="A63" s="157" t="s">
        <v>34</v>
      </c>
      <c r="B63" s="157">
        <f>'将来負担比率（分子）の構造'!I$44</f>
        <v>2342</v>
      </c>
      <c r="C63" s="157"/>
      <c r="D63" s="157"/>
      <c r="E63" s="157">
        <f>'将来負担比率（分子）の構造'!J$44</f>
        <v>3098</v>
      </c>
      <c r="F63" s="157"/>
      <c r="G63" s="157"/>
      <c r="H63" s="157">
        <f>'将来負担比率（分子）の構造'!K$44</f>
        <v>2983</v>
      </c>
      <c r="I63" s="157"/>
      <c r="J63" s="157"/>
      <c r="K63" s="157">
        <f>'将来負担比率（分子）の構造'!L$44</f>
        <v>2881</v>
      </c>
      <c r="L63" s="157"/>
      <c r="M63" s="157"/>
      <c r="N63" s="157">
        <f>'将来負担比率（分子）の構造'!M$44</f>
        <v>2815</v>
      </c>
      <c r="O63" s="157"/>
      <c r="P63" s="157"/>
    </row>
    <row r="64" spans="1:16" x14ac:dyDescent="0.15">
      <c r="A64" s="157" t="s">
        <v>33</v>
      </c>
      <c r="B64" s="157">
        <f>'将来負担比率（分子）の構造'!I$43</f>
        <v>7450</v>
      </c>
      <c r="C64" s="157"/>
      <c r="D64" s="157"/>
      <c r="E64" s="157">
        <f>'将来負担比率（分子）の構造'!J$43</f>
        <v>6299</v>
      </c>
      <c r="F64" s="157"/>
      <c r="G64" s="157"/>
      <c r="H64" s="157">
        <f>'将来負担比率（分子）の構造'!K$43</f>
        <v>5212</v>
      </c>
      <c r="I64" s="157"/>
      <c r="J64" s="157"/>
      <c r="K64" s="157">
        <f>'将来負担比率（分子）の構造'!L$43</f>
        <v>5421</v>
      </c>
      <c r="L64" s="157"/>
      <c r="M64" s="157"/>
      <c r="N64" s="157">
        <f>'将来負担比率（分子）の構造'!M$43</f>
        <v>5909</v>
      </c>
      <c r="O64" s="157"/>
      <c r="P64" s="157"/>
    </row>
    <row r="65" spans="1:16" x14ac:dyDescent="0.15">
      <c r="A65" s="157" t="s">
        <v>32</v>
      </c>
      <c r="B65" s="157">
        <f>'将来負担比率（分子）の構造'!I$42</f>
        <v>13</v>
      </c>
      <c r="C65" s="157"/>
      <c r="D65" s="157"/>
      <c r="E65" s="157">
        <f>'将来負担比率（分子）の構造'!J$42</f>
        <v>8</v>
      </c>
      <c r="F65" s="157"/>
      <c r="G65" s="157"/>
      <c r="H65" s="157">
        <f>'将来負担比率（分子）の構造'!K$42</f>
        <v>6</v>
      </c>
      <c r="I65" s="157"/>
      <c r="J65" s="157"/>
      <c r="K65" s="157">
        <f>'将来負担比率（分子）の構造'!L$42</f>
        <v>4</v>
      </c>
      <c r="L65" s="157"/>
      <c r="M65" s="157"/>
      <c r="N65" s="157">
        <f>'将来負担比率（分子）の構造'!M$42</f>
        <v>2</v>
      </c>
      <c r="O65" s="157"/>
      <c r="P65" s="157"/>
    </row>
    <row r="66" spans="1:16" x14ac:dyDescent="0.15">
      <c r="A66" s="157" t="s">
        <v>31</v>
      </c>
      <c r="B66" s="157">
        <f>'将来負担比率（分子）の構造'!I$41</f>
        <v>25889</v>
      </c>
      <c r="C66" s="157"/>
      <c r="D66" s="157"/>
      <c r="E66" s="157">
        <f>'将来負担比率（分子）の構造'!J$41</f>
        <v>26664</v>
      </c>
      <c r="F66" s="157"/>
      <c r="G66" s="157"/>
      <c r="H66" s="157">
        <f>'将来負担比率（分子）の構造'!K$41</f>
        <v>26384</v>
      </c>
      <c r="I66" s="157"/>
      <c r="J66" s="157"/>
      <c r="K66" s="157">
        <f>'将来負担比率（分子）の構造'!L$41</f>
        <v>26156</v>
      </c>
      <c r="L66" s="157"/>
      <c r="M66" s="157"/>
      <c r="N66" s="157">
        <f>'将来負担比率（分子）の構造'!M$41</f>
        <v>25631</v>
      </c>
      <c r="O66" s="157"/>
      <c r="P66" s="157"/>
    </row>
    <row r="67" spans="1:16" x14ac:dyDescent="0.15">
      <c r="A67" s="157" t="s">
        <v>71</v>
      </c>
      <c r="B67" s="157" t="e">
        <f>NA()</f>
        <v>#N/A</v>
      </c>
      <c r="C67" s="157">
        <f>IF(ISNUMBER('将来負担比率（分子）の構造'!I$53), IF('将来負担比率（分子）の構造'!I$53 &lt; 0, 0, '将来負担比率（分子）の構造'!I$53), NA())</f>
        <v>6716</v>
      </c>
      <c r="D67" s="157" t="e">
        <f>NA()</f>
        <v>#N/A</v>
      </c>
      <c r="E67" s="157" t="e">
        <f>NA()</f>
        <v>#N/A</v>
      </c>
      <c r="F67" s="157">
        <f>IF(ISNUMBER('将来負担比率（分子）の構造'!J$53), IF('将来負担比率（分子）の構造'!J$53 &lt; 0, 0, '将来負担比率（分子）の構造'!J$53), NA())</f>
        <v>7279</v>
      </c>
      <c r="G67" s="157" t="e">
        <f>NA()</f>
        <v>#N/A</v>
      </c>
      <c r="H67" s="157" t="e">
        <f>NA()</f>
        <v>#N/A</v>
      </c>
      <c r="I67" s="157">
        <f>IF(ISNUMBER('将来負担比率（分子）の構造'!K$53), IF('将来負担比率（分子）の構造'!K$53 &lt; 0, 0, '将来負担比率（分子）の構造'!K$53), NA())</f>
        <v>8067</v>
      </c>
      <c r="J67" s="157" t="e">
        <f>NA()</f>
        <v>#N/A</v>
      </c>
      <c r="K67" s="157" t="e">
        <f>NA()</f>
        <v>#N/A</v>
      </c>
      <c r="L67" s="157">
        <f>IF(ISNUMBER('将来負担比率（分子）の構造'!L$53), IF('将来負担比率（分子）の構造'!L$53 &lt; 0, 0, '将来負担比率（分子）の構造'!L$53), NA())</f>
        <v>8627</v>
      </c>
      <c r="M67" s="157" t="e">
        <f>NA()</f>
        <v>#N/A</v>
      </c>
      <c r="N67" s="157" t="e">
        <f>NA()</f>
        <v>#N/A</v>
      </c>
      <c r="O67" s="157">
        <f>IF(ISNUMBER('将来負担比率（分子）の構造'!M$53), IF('将来負担比率（分子）の構造'!M$53 &lt; 0, 0, '将来負担比率（分子）の構造'!M$53), NA())</f>
        <v>10304</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1877</v>
      </c>
      <c r="C72" s="161">
        <f>基金残高に係る経年分析!G55</f>
        <v>879</v>
      </c>
      <c r="D72" s="161">
        <f>基金残高に係る経年分析!H55</f>
        <v>556</v>
      </c>
    </row>
    <row r="73" spans="1:16" x14ac:dyDescent="0.15">
      <c r="A73" s="160" t="s">
        <v>74</v>
      </c>
      <c r="B73" s="161">
        <f>基金残高に係る経年分析!F56</f>
        <v>850</v>
      </c>
      <c r="C73" s="161">
        <f>基金残高に係る経年分析!G56</f>
        <v>820</v>
      </c>
      <c r="D73" s="161">
        <f>基金残高に係る経年分析!H56</f>
        <v>187</v>
      </c>
    </row>
    <row r="74" spans="1:16" x14ac:dyDescent="0.15">
      <c r="A74" s="160" t="s">
        <v>75</v>
      </c>
      <c r="B74" s="161">
        <f>基金残高に係る経年分析!F57</f>
        <v>1406</v>
      </c>
      <c r="C74" s="161">
        <f>基金残高に係る経年分析!G57</f>
        <v>1434</v>
      </c>
      <c r="D74" s="161">
        <f>基金残高に係る経年分析!H57</f>
        <v>1390</v>
      </c>
    </row>
  </sheetData>
  <sheetProtection algorithmName="SHA-512" hashValue="Q02sbkOttbnk7V9oXs3vD48lnwAeqCkzVnYBZjM5JMxglm62svNWBb0UUOCGxITUxzXixt2pa/1yYtwAFMbeUQ==" saltValue="XQa5m36I/v1JC2iT/m5j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W29" sqref="CW29"/>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4823610</v>
      </c>
      <c r="S5" s="600"/>
      <c r="T5" s="600"/>
      <c r="U5" s="600"/>
      <c r="V5" s="600"/>
      <c r="W5" s="600"/>
      <c r="X5" s="600"/>
      <c r="Y5" s="601"/>
      <c r="Z5" s="602">
        <v>16.3</v>
      </c>
      <c r="AA5" s="602"/>
      <c r="AB5" s="602"/>
      <c r="AC5" s="602"/>
      <c r="AD5" s="603">
        <v>4823610</v>
      </c>
      <c r="AE5" s="603"/>
      <c r="AF5" s="603"/>
      <c r="AG5" s="603"/>
      <c r="AH5" s="603"/>
      <c r="AI5" s="603"/>
      <c r="AJ5" s="603"/>
      <c r="AK5" s="603"/>
      <c r="AL5" s="604">
        <v>30.6</v>
      </c>
      <c r="AM5" s="605"/>
      <c r="AN5" s="605"/>
      <c r="AO5" s="606"/>
      <c r="AP5" s="596" t="s">
        <v>216</v>
      </c>
      <c r="AQ5" s="597"/>
      <c r="AR5" s="597"/>
      <c r="AS5" s="597"/>
      <c r="AT5" s="597"/>
      <c r="AU5" s="597"/>
      <c r="AV5" s="597"/>
      <c r="AW5" s="597"/>
      <c r="AX5" s="597"/>
      <c r="AY5" s="597"/>
      <c r="AZ5" s="597"/>
      <c r="BA5" s="597"/>
      <c r="BB5" s="597"/>
      <c r="BC5" s="597"/>
      <c r="BD5" s="597"/>
      <c r="BE5" s="597"/>
      <c r="BF5" s="598"/>
      <c r="BG5" s="610">
        <v>4780351</v>
      </c>
      <c r="BH5" s="611"/>
      <c r="BI5" s="611"/>
      <c r="BJ5" s="611"/>
      <c r="BK5" s="611"/>
      <c r="BL5" s="611"/>
      <c r="BM5" s="611"/>
      <c r="BN5" s="612"/>
      <c r="BO5" s="613">
        <v>99.1</v>
      </c>
      <c r="BP5" s="613"/>
      <c r="BQ5" s="613"/>
      <c r="BR5" s="613"/>
      <c r="BS5" s="614">
        <v>79854</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299109</v>
      </c>
      <c r="S6" s="611"/>
      <c r="T6" s="611"/>
      <c r="U6" s="611"/>
      <c r="V6" s="611"/>
      <c r="W6" s="611"/>
      <c r="X6" s="611"/>
      <c r="Y6" s="612"/>
      <c r="Z6" s="613">
        <v>1</v>
      </c>
      <c r="AA6" s="613"/>
      <c r="AB6" s="613"/>
      <c r="AC6" s="613"/>
      <c r="AD6" s="614">
        <v>299109</v>
      </c>
      <c r="AE6" s="614"/>
      <c r="AF6" s="614"/>
      <c r="AG6" s="614"/>
      <c r="AH6" s="614"/>
      <c r="AI6" s="614"/>
      <c r="AJ6" s="614"/>
      <c r="AK6" s="614"/>
      <c r="AL6" s="615">
        <v>1.9</v>
      </c>
      <c r="AM6" s="616"/>
      <c r="AN6" s="616"/>
      <c r="AO6" s="617"/>
      <c r="AP6" s="607" t="s">
        <v>221</v>
      </c>
      <c r="AQ6" s="608"/>
      <c r="AR6" s="608"/>
      <c r="AS6" s="608"/>
      <c r="AT6" s="608"/>
      <c r="AU6" s="608"/>
      <c r="AV6" s="608"/>
      <c r="AW6" s="608"/>
      <c r="AX6" s="608"/>
      <c r="AY6" s="608"/>
      <c r="AZ6" s="608"/>
      <c r="BA6" s="608"/>
      <c r="BB6" s="608"/>
      <c r="BC6" s="608"/>
      <c r="BD6" s="608"/>
      <c r="BE6" s="608"/>
      <c r="BF6" s="609"/>
      <c r="BG6" s="610">
        <v>4780351</v>
      </c>
      <c r="BH6" s="611"/>
      <c r="BI6" s="611"/>
      <c r="BJ6" s="611"/>
      <c r="BK6" s="611"/>
      <c r="BL6" s="611"/>
      <c r="BM6" s="611"/>
      <c r="BN6" s="612"/>
      <c r="BO6" s="613">
        <v>99.1</v>
      </c>
      <c r="BP6" s="613"/>
      <c r="BQ6" s="613"/>
      <c r="BR6" s="613"/>
      <c r="BS6" s="614">
        <v>79854</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240647</v>
      </c>
      <c r="CS6" s="611"/>
      <c r="CT6" s="611"/>
      <c r="CU6" s="611"/>
      <c r="CV6" s="611"/>
      <c r="CW6" s="611"/>
      <c r="CX6" s="611"/>
      <c r="CY6" s="612"/>
      <c r="CZ6" s="604">
        <v>0.8</v>
      </c>
      <c r="DA6" s="605"/>
      <c r="DB6" s="605"/>
      <c r="DC6" s="621"/>
      <c r="DD6" s="619">
        <v>361</v>
      </c>
      <c r="DE6" s="611"/>
      <c r="DF6" s="611"/>
      <c r="DG6" s="611"/>
      <c r="DH6" s="611"/>
      <c r="DI6" s="611"/>
      <c r="DJ6" s="611"/>
      <c r="DK6" s="611"/>
      <c r="DL6" s="611"/>
      <c r="DM6" s="611"/>
      <c r="DN6" s="611"/>
      <c r="DO6" s="611"/>
      <c r="DP6" s="612"/>
      <c r="DQ6" s="619">
        <v>240647</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1785</v>
      </c>
      <c r="S7" s="611"/>
      <c r="T7" s="611"/>
      <c r="U7" s="611"/>
      <c r="V7" s="611"/>
      <c r="W7" s="611"/>
      <c r="X7" s="611"/>
      <c r="Y7" s="612"/>
      <c r="Z7" s="613">
        <v>0</v>
      </c>
      <c r="AA7" s="613"/>
      <c r="AB7" s="613"/>
      <c r="AC7" s="613"/>
      <c r="AD7" s="614">
        <v>1785</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1837783</v>
      </c>
      <c r="BH7" s="611"/>
      <c r="BI7" s="611"/>
      <c r="BJ7" s="611"/>
      <c r="BK7" s="611"/>
      <c r="BL7" s="611"/>
      <c r="BM7" s="611"/>
      <c r="BN7" s="612"/>
      <c r="BO7" s="613">
        <v>38.1</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3764858</v>
      </c>
      <c r="CS7" s="611"/>
      <c r="CT7" s="611"/>
      <c r="CU7" s="611"/>
      <c r="CV7" s="611"/>
      <c r="CW7" s="611"/>
      <c r="CX7" s="611"/>
      <c r="CY7" s="612"/>
      <c r="CZ7" s="613">
        <v>12.9</v>
      </c>
      <c r="DA7" s="613"/>
      <c r="DB7" s="613"/>
      <c r="DC7" s="613"/>
      <c r="DD7" s="619">
        <v>79775</v>
      </c>
      <c r="DE7" s="611"/>
      <c r="DF7" s="611"/>
      <c r="DG7" s="611"/>
      <c r="DH7" s="611"/>
      <c r="DI7" s="611"/>
      <c r="DJ7" s="611"/>
      <c r="DK7" s="611"/>
      <c r="DL7" s="611"/>
      <c r="DM7" s="611"/>
      <c r="DN7" s="611"/>
      <c r="DO7" s="611"/>
      <c r="DP7" s="612"/>
      <c r="DQ7" s="619">
        <v>3024873</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28409</v>
      </c>
      <c r="S8" s="611"/>
      <c r="T8" s="611"/>
      <c r="U8" s="611"/>
      <c r="V8" s="611"/>
      <c r="W8" s="611"/>
      <c r="X8" s="611"/>
      <c r="Y8" s="612"/>
      <c r="Z8" s="613">
        <v>0.1</v>
      </c>
      <c r="AA8" s="613"/>
      <c r="AB8" s="613"/>
      <c r="AC8" s="613"/>
      <c r="AD8" s="614">
        <v>28409</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66327</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9292117</v>
      </c>
      <c r="CS8" s="611"/>
      <c r="CT8" s="611"/>
      <c r="CU8" s="611"/>
      <c r="CV8" s="611"/>
      <c r="CW8" s="611"/>
      <c r="CX8" s="611"/>
      <c r="CY8" s="612"/>
      <c r="CZ8" s="613">
        <v>31.9</v>
      </c>
      <c r="DA8" s="613"/>
      <c r="DB8" s="613"/>
      <c r="DC8" s="613"/>
      <c r="DD8" s="619">
        <v>100338</v>
      </c>
      <c r="DE8" s="611"/>
      <c r="DF8" s="611"/>
      <c r="DG8" s="611"/>
      <c r="DH8" s="611"/>
      <c r="DI8" s="611"/>
      <c r="DJ8" s="611"/>
      <c r="DK8" s="611"/>
      <c r="DL8" s="611"/>
      <c r="DM8" s="611"/>
      <c r="DN8" s="611"/>
      <c r="DO8" s="611"/>
      <c r="DP8" s="612"/>
      <c r="DQ8" s="619">
        <v>5361623</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36687</v>
      </c>
      <c r="S9" s="611"/>
      <c r="T9" s="611"/>
      <c r="U9" s="611"/>
      <c r="V9" s="611"/>
      <c r="W9" s="611"/>
      <c r="X9" s="611"/>
      <c r="Y9" s="612"/>
      <c r="Z9" s="613">
        <v>0.1</v>
      </c>
      <c r="AA9" s="613"/>
      <c r="AB9" s="613"/>
      <c r="AC9" s="613"/>
      <c r="AD9" s="614">
        <v>36687</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1580959</v>
      </c>
      <c r="BH9" s="611"/>
      <c r="BI9" s="611"/>
      <c r="BJ9" s="611"/>
      <c r="BK9" s="611"/>
      <c r="BL9" s="611"/>
      <c r="BM9" s="611"/>
      <c r="BN9" s="612"/>
      <c r="BO9" s="613">
        <v>32.799999999999997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1764994</v>
      </c>
      <c r="CS9" s="611"/>
      <c r="CT9" s="611"/>
      <c r="CU9" s="611"/>
      <c r="CV9" s="611"/>
      <c r="CW9" s="611"/>
      <c r="CX9" s="611"/>
      <c r="CY9" s="612"/>
      <c r="CZ9" s="613">
        <v>6.1</v>
      </c>
      <c r="DA9" s="613"/>
      <c r="DB9" s="613"/>
      <c r="DC9" s="613"/>
      <c r="DD9" s="619">
        <v>195699</v>
      </c>
      <c r="DE9" s="611"/>
      <c r="DF9" s="611"/>
      <c r="DG9" s="611"/>
      <c r="DH9" s="611"/>
      <c r="DI9" s="611"/>
      <c r="DJ9" s="611"/>
      <c r="DK9" s="611"/>
      <c r="DL9" s="611"/>
      <c r="DM9" s="611"/>
      <c r="DN9" s="611"/>
      <c r="DO9" s="611"/>
      <c r="DP9" s="612"/>
      <c r="DQ9" s="619">
        <v>1498571</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110589</v>
      </c>
      <c r="BH10" s="611"/>
      <c r="BI10" s="611"/>
      <c r="BJ10" s="611"/>
      <c r="BK10" s="611"/>
      <c r="BL10" s="611"/>
      <c r="BM10" s="611"/>
      <c r="BN10" s="612"/>
      <c r="BO10" s="613">
        <v>2.2999999999999998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27512</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27512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1158437</v>
      </c>
      <c r="S11" s="611"/>
      <c r="T11" s="611"/>
      <c r="U11" s="611"/>
      <c r="V11" s="611"/>
      <c r="W11" s="611"/>
      <c r="X11" s="611"/>
      <c r="Y11" s="612"/>
      <c r="Z11" s="615">
        <v>3.9</v>
      </c>
      <c r="AA11" s="616"/>
      <c r="AB11" s="616"/>
      <c r="AC11" s="622"/>
      <c r="AD11" s="619">
        <v>1158437</v>
      </c>
      <c r="AE11" s="611"/>
      <c r="AF11" s="611"/>
      <c r="AG11" s="611"/>
      <c r="AH11" s="611"/>
      <c r="AI11" s="611"/>
      <c r="AJ11" s="611"/>
      <c r="AK11" s="612"/>
      <c r="AL11" s="615">
        <v>7.3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79908</v>
      </c>
      <c r="BH11" s="611"/>
      <c r="BI11" s="611"/>
      <c r="BJ11" s="611"/>
      <c r="BK11" s="611"/>
      <c r="BL11" s="611"/>
      <c r="BM11" s="611"/>
      <c r="BN11" s="612"/>
      <c r="BO11" s="613">
        <v>1.7</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1295308</v>
      </c>
      <c r="CS11" s="611"/>
      <c r="CT11" s="611"/>
      <c r="CU11" s="611"/>
      <c r="CV11" s="611"/>
      <c r="CW11" s="611"/>
      <c r="CX11" s="611"/>
      <c r="CY11" s="612"/>
      <c r="CZ11" s="613">
        <v>4.4000000000000004</v>
      </c>
      <c r="DA11" s="613"/>
      <c r="DB11" s="613"/>
      <c r="DC11" s="613"/>
      <c r="DD11" s="619">
        <v>62071</v>
      </c>
      <c r="DE11" s="611"/>
      <c r="DF11" s="611"/>
      <c r="DG11" s="611"/>
      <c r="DH11" s="611"/>
      <c r="DI11" s="611"/>
      <c r="DJ11" s="611"/>
      <c r="DK11" s="611"/>
      <c r="DL11" s="611"/>
      <c r="DM11" s="611"/>
      <c r="DN11" s="611"/>
      <c r="DO11" s="611"/>
      <c r="DP11" s="612"/>
      <c r="DQ11" s="619">
        <v>707680</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2395118</v>
      </c>
      <c r="BH12" s="611"/>
      <c r="BI12" s="611"/>
      <c r="BJ12" s="611"/>
      <c r="BK12" s="611"/>
      <c r="BL12" s="611"/>
      <c r="BM12" s="611"/>
      <c r="BN12" s="612"/>
      <c r="BO12" s="613">
        <v>49.7</v>
      </c>
      <c r="BP12" s="613"/>
      <c r="BQ12" s="613"/>
      <c r="BR12" s="613"/>
      <c r="BS12" s="614">
        <v>79854</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1152468</v>
      </c>
      <c r="CS12" s="611"/>
      <c r="CT12" s="611"/>
      <c r="CU12" s="611"/>
      <c r="CV12" s="611"/>
      <c r="CW12" s="611"/>
      <c r="CX12" s="611"/>
      <c r="CY12" s="612"/>
      <c r="CZ12" s="613">
        <v>4</v>
      </c>
      <c r="DA12" s="613"/>
      <c r="DB12" s="613"/>
      <c r="DC12" s="613"/>
      <c r="DD12" s="619">
        <v>199285</v>
      </c>
      <c r="DE12" s="611"/>
      <c r="DF12" s="611"/>
      <c r="DG12" s="611"/>
      <c r="DH12" s="611"/>
      <c r="DI12" s="611"/>
      <c r="DJ12" s="611"/>
      <c r="DK12" s="611"/>
      <c r="DL12" s="611"/>
      <c r="DM12" s="611"/>
      <c r="DN12" s="611"/>
      <c r="DO12" s="611"/>
      <c r="DP12" s="612"/>
      <c r="DQ12" s="619">
        <v>673786</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2363974</v>
      </c>
      <c r="BH13" s="611"/>
      <c r="BI13" s="611"/>
      <c r="BJ13" s="611"/>
      <c r="BK13" s="611"/>
      <c r="BL13" s="611"/>
      <c r="BM13" s="611"/>
      <c r="BN13" s="612"/>
      <c r="BO13" s="613">
        <v>49</v>
      </c>
      <c r="BP13" s="613"/>
      <c r="BQ13" s="613"/>
      <c r="BR13" s="613"/>
      <c r="BS13" s="614">
        <v>79854</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3847461</v>
      </c>
      <c r="CS13" s="611"/>
      <c r="CT13" s="611"/>
      <c r="CU13" s="611"/>
      <c r="CV13" s="611"/>
      <c r="CW13" s="611"/>
      <c r="CX13" s="611"/>
      <c r="CY13" s="612"/>
      <c r="CZ13" s="613">
        <v>13.2</v>
      </c>
      <c r="DA13" s="613"/>
      <c r="DB13" s="613"/>
      <c r="DC13" s="613"/>
      <c r="DD13" s="619">
        <v>1152675</v>
      </c>
      <c r="DE13" s="611"/>
      <c r="DF13" s="611"/>
      <c r="DG13" s="611"/>
      <c r="DH13" s="611"/>
      <c r="DI13" s="611"/>
      <c r="DJ13" s="611"/>
      <c r="DK13" s="611"/>
      <c r="DL13" s="611"/>
      <c r="DM13" s="611"/>
      <c r="DN13" s="611"/>
      <c r="DO13" s="611"/>
      <c r="DP13" s="612"/>
      <c r="DQ13" s="619">
        <v>2482291</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192348</v>
      </c>
      <c r="BH14" s="611"/>
      <c r="BI14" s="611"/>
      <c r="BJ14" s="611"/>
      <c r="BK14" s="611"/>
      <c r="BL14" s="611"/>
      <c r="BM14" s="611"/>
      <c r="BN14" s="612"/>
      <c r="BO14" s="613">
        <v>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1083395</v>
      </c>
      <c r="CS14" s="611"/>
      <c r="CT14" s="611"/>
      <c r="CU14" s="611"/>
      <c r="CV14" s="611"/>
      <c r="CW14" s="611"/>
      <c r="CX14" s="611"/>
      <c r="CY14" s="612"/>
      <c r="CZ14" s="613">
        <v>3.7</v>
      </c>
      <c r="DA14" s="613"/>
      <c r="DB14" s="613"/>
      <c r="DC14" s="613"/>
      <c r="DD14" s="619">
        <v>45458</v>
      </c>
      <c r="DE14" s="611"/>
      <c r="DF14" s="611"/>
      <c r="DG14" s="611"/>
      <c r="DH14" s="611"/>
      <c r="DI14" s="611"/>
      <c r="DJ14" s="611"/>
      <c r="DK14" s="611"/>
      <c r="DL14" s="611"/>
      <c r="DM14" s="611"/>
      <c r="DN14" s="611"/>
      <c r="DO14" s="611"/>
      <c r="DP14" s="612"/>
      <c r="DQ14" s="619">
        <v>909153</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24730</v>
      </c>
      <c r="S15" s="611"/>
      <c r="T15" s="611"/>
      <c r="U15" s="611"/>
      <c r="V15" s="611"/>
      <c r="W15" s="611"/>
      <c r="X15" s="611"/>
      <c r="Y15" s="612"/>
      <c r="Z15" s="613">
        <v>0.1</v>
      </c>
      <c r="AA15" s="613"/>
      <c r="AB15" s="613"/>
      <c r="AC15" s="613"/>
      <c r="AD15" s="614">
        <v>24730</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355102</v>
      </c>
      <c r="BH15" s="611"/>
      <c r="BI15" s="611"/>
      <c r="BJ15" s="611"/>
      <c r="BK15" s="611"/>
      <c r="BL15" s="611"/>
      <c r="BM15" s="611"/>
      <c r="BN15" s="612"/>
      <c r="BO15" s="613">
        <v>7.4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3617216</v>
      </c>
      <c r="CS15" s="611"/>
      <c r="CT15" s="611"/>
      <c r="CU15" s="611"/>
      <c r="CV15" s="611"/>
      <c r="CW15" s="611"/>
      <c r="CX15" s="611"/>
      <c r="CY15" s="612"/>
      <c r="CZ15" s="613">
        <v>12.4</v>
      </c>
      <c r="DA15" s="613"/>
      <c r="DB15" s="613"/>
      <c r="DC15" s="613"/>
      <c r="DD15" s="619">
        <v>1057188</v>
      </c>
      <c r="DE15" s="611"/>
      <c r="DF15" s="611"/>
      <c r="DG15" s="611"/>
      <c r="DH15" s="611"/>
      <c r="DI15" s="611"/>
      <c r="DJ15" s="611"/>
      <c r="DK15" s="611"/>
      <c r="DL15" s="611"/>
      <c r="DM15" s="611"/>
      <c r="DN15" s="611"/>
      <c r="DO15" s="611"/>
      <c r="DP15" s="612"/>
      <c r="DQ15" s="619">
        <v>2671653</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99108</v>
      </c>
      <c r="S16" s="611"/>
      <c r="T16" s="611"/>
      <c r="U16" s="611"/>
      <c r="V16" s="611"/>
      <c r="W16" s="611"/>
      <c r="X16" s="611"/>
      <c r="Y16" s="612"/>
      <c r="Z16" s="613">
        <v>0.3</v>
      </c>
      <c r="AA16" s="613"/>
      <c r="AB16" s="613"/>
      <c r="AC16" s="613"/>
      <c r="AD16" s="614">
        <v>99108</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645520</v>
      </c>
      <c r="CS16" s="611"/>
      <c r="CT16" s="611"/>
      <c r="CU16" s="611"/>
      <c r="CV16" s="611"/>
      <c r="CW16" s="611"/>
      <c r="CX16" s="611"/>
      <c r="CY16" s="612"/>
      <c r="CZ16" s="613">
        <v>2.2000000000000002</v>
      </c>
      <c r="DA16" s="613"/>
      <c r="DB16" s="613"/>
      <c r="DC16" s="613"/>
      <c r="DD16" s="619" t="s">
        <v>122</v>
      </c>
      <c r="DE16" s="611"/>
      <c r="DF16" s="611"/>
      <c r="DG16" s="611"/>
      <c r="DH16" s="611"/>
      <c r="DI16" s="611"/>
      <c r="DJ16" s="611"/>
      <c r="DK16" s="611"/>
      <c r="DL16" s="611"/>
      <c r="DM16" s="611"/>
      <c r="DN16" s="611"/>
      <c r="DO16" s="611"/>
      <c r="DP16" s="612"/>
      <c r="DQ16" s="619">
        <v>122230</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219426</v>
      </c>
      <c r="S17" s="611"/>
      <c r="T17" s="611"/>
      <c r="U17" s="611"/>
      <c r="V17" s="611"/>
      <c r="W17" s="611"/>
      <c r="X17" s="611"/>
      <c r="Y17" s="612"/>
      <c r="Z17" s="613">
        <v>0.7</v>
      </c>
      <c r="AA17" s="613"/>
      <c r="AB17" s="613"/>
      <c r="AC17" s="613"/>
      <c r="AD17" s="614">
        <v>219426</v>
      </c>
      <c r="AE17" s="614"/>
      <c r="AF17" s="614"/>
      <c r="AG17" s="614"/>
      <c r="AH17" s="614"/>
      <c r="AI17" s="614"/>
      <c r="AJ17" s="614"/>
      <c r="AK17" s="614"/>
      <c r="AL17" s="615">
        <v>1.4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2394404</v>
      </c>
      <c r="CS17" s="611"/>
      <c r="CT17" s="611"/>
      <c r="CU17" s="611"/>
      <c r="CV17" s="611"/>
      <c r="CW17" s="611"/>
      <c r="CX17" s="611"/>
      <c r="CY17" s="612"/>
      <c r="CZ17" s="613">
        <v>8.1999999999999993</v>
      </c>
      <c r="DA17" s="613"/>
      <c r="DB17" s="613"/>
      <c r="DC17" s="613"/>
      <c r="DD17" s="619" t="s">
        <v>122</v>
      </c>
      <c r="DE17" s="611"/>
      <c r="DF17" s="611"/>
      <c r="DG17" s="611"/>
      <c r="DH17" s="611"/>
      <c r="DI17" s="611"/>
      <c r="DJ17" s="611"/>
      <c r="DK17" s="611"/>
      <c r="DL17" s="611"/>
      <c r="DM17" s="611"/>
      <c r="DN17" s="611"/>
      <c r="DO17" s="611"/>
      <c r="DP17" s="612"/>
      <c r="DQ17" s="619">
        <v>2374239</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36355</v>
      </c>
      <c r="S18" s="611"/>
      <c r="T18" s="611"/>
      <c r="U18" s="611"/>
      <c r="V18" s="611"/>
      <c r="W18" s="611"/>
      <c r="X18" s="611"/>
      <c r="Y18" s="612"/>
      <c r="Z18" s="613">
        <v>0.1</v>
      </c>
      <c r="AA18" s="613"/>
      <c r="AB18" s="613"/>
      <c r="AC18" s="613"/>
      <c r="AD18" s="614">
        <v>36355</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178486</v>
      </c>
      <c r="S19" s="611"/>
      <c r="T19" s="611"/>
      <c r="U19" s="611"/>
      <c r="V19" s="611"/>
      <c r="W19" s="611"/>
      <c r="X19" s="611"/>
      <c r="Y19" s="612"/>
      <c r="Z19" s="613">
        <v>0.6</v>
      </c>
      <c r="AA19" s="613"/>
      <c r="AB19" s="613"/>
      <c r="AC19" s="613"/>
      <c r="AD19" s="614">
        <v>178486</v>
      </c>
      <c r="AE19" s="614"/>
      <c r="AF19" s="614"/>
      <c r="AG19" s="614"/>
      <c r="AH19" s="614"/>
      <c r="AI19" s="614"/>
      <c r="AJ19" s="614"/>
      <c r="AK19" s="614"/>
      <c r="AL19" s="615">
        <v>1.1000000000000001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43259</v>
      </c>
      <c r="BH19" s="611"/>
      <c r="BI19" s="611"/>
      <c r="BJ19" s="611"/>
      <c r="BK19" s="611"/>
      <c r="BL19" s="611"/>
      <c r="BM19" s="611"/>
      <c r="BN19" s="612"/>
      <c r="BO19" s="613">
        <v>0.9</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4585</v>
      </c>
      <c r="S20" s="611"/>
      <c r="T20" s="611"/>
      <c r="U20" s="611"/>
      <c r="V20" s="611"/>
      <c r="W20" s="611"/>
      <c r="X20" s="611"/>
      <c r="Y20" s="612"/>
      <c r="Z20" s="613">
        <v>0</v>
      </c>
      <c r="AA20" s="613"/>
      <c r="AB20" s="613"/>
      <c r="AC20" s="613"/>
      <c r="AD20" s="614">
        <v>4585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43259</v>
      </c>
      <c r="BH20" s="611"/>
      <c r="BI20" s="611"/>
      <c r="BJ20" s="611"/>
      <c r="BK20" s="611"/>
      <c r="BL20" s="611"/>
      <c r="BM20" s="611"/>
      <c r="BN20" s="612"/>
      <c r="BO20" s="613">
        <v>0.9</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29125900</v>
      </c>
      <c r="CS20" s="611"/>
      <c r="CT20" s="611"/>
      <c r="CU20" s="611"/>
      <c r="CV20" s="611"/>
      <c r="CW20" s="611"/>
      <c r="CX20" s="611"/>
      <c r="CY20" s="612"/>
      <c r="CZ20" s="613">
        <v>100</v>
      </c>
      <c r="DA20" s="613"/>
      <c r="DB20" s="613"/>
      <c r="DC20" s="613"/>
      <c r="DD20" s="619">
        <v>2892850</v>
      </c>
      <c r="DE20" s="611"/>
      <c r="DF20" s="611"/>
      <c r="DG20" s="611"/>
      <c r="DH20" s="611"/>
      <c r="DI20" s="611"/>
      <c r="DJ20" s="611"/>
      <c r="DK20" s="611"/>
      <c r="DL20" s="611"/>
      <c r="DM20" s="611"/>
      <c r="DN20" s="611"/>
      <c r="DO20" s="611"/>
      <c r="DP20" s="612"/>
      <c r="DQ20" s="619">
        <v>20094258</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11159417</v>
      </c>
      <c r="S21" s="611"/>
      <c r="T21" s="611"/>
      <c r="U21" s="611"/>
      <c r="V21" s="611"/>
      <c r="W21" s="611"/>
      <c r="X21" s="611"/>
      <c r="Y21" s="612"/>
      <c r="Z21" s="613">
        <v>37.799999999999997</v>
      </c>
      <c r="AA21" s="613"/>
      <c r="AB21" s="613"/>
      <c r="AC21" s="613"/>
      <c r="AD21" s="614">
        <v>9039972</v>
      </c>
      <c r="AE21" s="614"/>
      <c r="AF21" s="614"/>
      <c r="AG21" s="614"/>
      <c r="AH21" s="614"/>
      <c r="AI21" s="614"/>
      <c r="AJ21" s="614"/>
      <c r="AK21" s="614"/>
      <c r="AL21" s="615">
        <v>57.3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43259</v>
      </c>
      <c r="BH21" s="611"/>
      <c r="BI21" s="611"/>
      <c r="BJ21" s="611"/>
      <c r="BK21" s="611"/>
      <c r="BL21" s="611"/>
      <c r="BM21" s="611"/>
      <c r="BN21" s="612"/>
      <c r="BO21" s="613">
        <v>0.9</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9039972</v>
      </c>
      <c r="S22" s="611"/>
      <c r="T22" s="611"/>
      <c r="U22" s="611"/>
      <c r="V22" s="611"/>
      <c r="W22" s="611"/>
      <c r="X22" s="611"/>
      <c r="Y22" s="612"/>
      <c r="Z22" s="613">
        <v>30.6</v>
      </c>
      <c r="AA22" s="613"/>
      <c r="AB22" s="613"/>
      <c r="AC22" s="613"/>
      <c r="AD22" s="614">
        <v>9039972</v>
      </c>
      <c r="AE22" s="614"/>
      <c r="AF22" s="614"/>
      <c r="AG22" s="614"/>
      <c r="AH22" s="614"/>
      <c r="AI22" s="614"/>
      <c r="AJ22" s="614"/>
      <c r="AK22" s="614"/>
      <c r="AL22" s="615">
        <v>57.3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2079748</v>
      </c>
      <c r="S23" s="611"/>
      <c r="T23" s="611"/>
      <c r="U23" s="611"/>
      <c r="V23" s="611"/>
      <c r="W23" s="611"/>
      <c r="X23" s="611"/>
      <c r="Y23" s="612"/>
      <c r="Z23" s="613">
        <v>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39697</v>
      </c>
      <c r="S24" s="611"/>
      <c r="T24" s="611"/>
      <c r="U24" s="611"/>
      <c r="V24" s="611"/>
      <c r="W24" s="611"/>
      <c r="X24" s="611"/>
      <c r="Y24" s="612"/>
      <c r="Z24" s="613">
        <v>0.1</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12609990</v>
      </c>
      <c r="CS24" s="600"/>
      <c r="CT24" s="600"/>
      <c r="CU24" s="600"/>
      <c r="CV24" s="600"/>
      <c r="CW24" s="600"/>
      <c r="CX24" s="600"/>
      <c r="CY24" s="601"/>
      <c r="CZ24" s="604">
        <v>43.3</v>
      </c>
      <c r="DA24" s="605"/>
      <c r="DB24" s="605"/>
      <c r="DC24" s="621"/>
      <c r="DD24" s="640">
        <v>9219541</v>
      </c>
      <c r="DE24" s="600"/>
      <c r="DF24" s="600"/>
      <c r="DG24" s="600"/>
      <c r="DH24" s="600"/>
      <c r="DI24" s="600"/>
      <c r="DJ24" s="600"/>
      <c r="DK24" s="601"/>
      <c r="DL24" s="640">
        <v>7783712</v>
      </c>
      <c r="DM24" s="600"/>
      <c r="DN24" s="600"/>
      <c r="DO24" s="600"/>
      <c r="DP24" s="600"/>
      <c r="DQ24" s="600"/>
      <c r="DR24" s="600"/>
      <c r="DS24" s="600"/>
      <c r="DT24" s="600"/>
      <c r="DU24" s="600"/>
      <c r="DV24" s="601"/>
      <c r="DW24" s="604">
        <v>49.2</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17850718</v>
      </c>
      <c r="S25" s="611"/>
      <c r="T25" s="611"/>
      <c r="U25" s="611"/>
      <c r="V25" s="611"/>
      <c r="W25" s="611"/>
      <c r="X25" s="611"/>
      <c r="Y25" s="612"/>
      <c r="Z25" s="613">
        <v>60.5</v>
      </c>
      <c r="AA25" s="613"/>
      <c r="AB25" s="613"/>
      <c r="AC25" s="613"/>
      <c r="AD25" s="614">
        <v>15731273</v>
      </c>
      <c r="AE25" s="614"/>
      <c r="AF25" s="614"/>
      <c r="AG25" s="614"/>
      <c r="AH25" s="614"/>
      <c r="AI25" s="614"/>
      <c r="AJ25" s="614"/>
      <c r="AK25" s="614"/>
      <c r="AL25" s="615">
        <v>99.8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5357721</v>
      </c>
      <c r="CS25" s="643"/>
      <c r="CT25" s="643"/>
      <c r="CU25" s="643"/>
      <c r="CV25" s="643"/>
      <c r="CW25" s="643"/>
      <c r="CX25" s="643"/>
      <c r="CY25" s="644"/>
      <c r="CZ25" s="615">
        <v>18.399999999999999</v>
      </c>
      <c r="DA25" s="641"/>
      <c r="DB25" s="641"/>
      <c r="DC25" s="645"/>
      <c r="DD25" s="619">
        <v>5108529</v>
      </c>
      <c r="DE25" s="643"/>
      <c r="DF25" s="643"/>
      <c r="DG25" s="643"/>
      <c r="DH25" s="643"/>
      <c r="DI25" s="643"/>
      <c r="DJ25" s="643"/>
      <c r="DK25" s="644"/>
      <c r="DL25" s="619">
        <v>4239848</v>
      </c>
      <c r="DM25" s="643"/>
      <c r="DN25" s="643"/>
      <c r="DO25" s="643"/>
      <c r="DP25" s="643"/>
      <c r="DQ25" s="643"/>
      <c r="DR25" s="643"/>
      <c r="DS25" s="643"/>
      <c r="DT25" s="643"/>
      <c r="DU25" s="643"/>
      <c r="DV25" s="644"/>
      <c r="DW25" s="615">
        <v>26.8</v>
      </c>
      <c r="DX25" s="641"/>
      <c r="DY25" s="641"/>
      <c r="DZ25" s="641"/>
      <c r="EA25" s="641"/>
      <c r="EB25" s="641"/>
      <c r="EC25" s="642"/>
    </row>
    <row r="26" spans="2:133" ht="11.25" customHeight="1" x14ac:dyDescent="0.15">
      <c r="B26" s="607" t="s">
        <v>283</v>
      </c>
      <c r="C26" s="608"/>
      <c r="D26" s="608"/>
      <c r="E26" s="608"/>
      <c r="F26" s="608"/>
      <c r="G26" s="608"/>
      <c r="H26" s="608"/>
      <c r="I26" s="608"/>
      <c r="J26" s="608"/>
      <c r="K26" s="608"/>
      <c r="L26" s="608"/>
      <c r="M26" s="608"/>
      <c r="N26" s="608"/>
      <c r="O26" s="608"/>
      <c r="P26" s="608"/>
      <c r="Q26" s="609"/>
      <c r="R26" s="610">
        <v>4433</v>
      </c>
      <c r="S26" s="611"/>
      <c r="T26" s="611"/>
      <c r="U26" s="611"/>
      <c r="V26" s="611"/>
      <c r="W26" s="611"/>
      <c r="X26" s="611"/>
      <c r="Y26" s="612"/>
      <c r="Z26" s="613">
        <v>0</v>
      </c>
      <c r="AA26" s="613"/>
      <c r="AB26" s="613"/>
      <c r="AC26" s="613"/>
      <c r="AD26" s="614">
        <v>4433</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3075914</v>
      </c>
      <c r="CS26" s="611"/>
      <c r="CT26" s="611"/>
      <c r="CU26" s="611"/>
      <c r="CV26" s="611"/>
      <c r="CW26" s="611"/>
      <c r="CX26" s="611"/>
      <c r="CY26" s="612"/>
      <c r="CZ26" s="615">
        <v>10.6</v>
      </c>
      <c r="DA26" s="641"/>
      <c r="DB26" s="641"/>
      <c r="DC26" s="645"/>
      <c r="DD26" s="619">
        <v>2938317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15">
      <c r="B27" s="607" t="s">
        <v>286</v>
      </c>
      <c r="C27" s="608"/>
      <c r="D27" s="608"/>
      <c r="E27" s="608"/>
      <c r="F27" s="608"/>
      <c r="G27" s="608"/>
      <c r="H27" s="608"/>
      <c r="I27" s="608"/>
      <c r="J27" s="608"/>
      <c r="K27" s="608"/>
      <c r="L27" s="608"/>
      <c r="M27" s="608"/>
      <c r="N27" s="608"/>
      <c r="O27" s="608"/>
      <c r="P27" s="608"/>
      <c r="Q27" s="609"/>
      <c r="R27" s="610">
        <v>91463</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4823610</v>
      </c>
      <c r="BH27" s="611"/>
      <c r="BI27" s="611"/>
      <c r="BJ27" s="611"/>
      <c r="BK27" s="611"/>
      <c r="BL27" s="611"/>
      <c r="BM27" s="611"/>
      <c r="BN27" s="612"/>
      <c r="BO27" s="613">
        <v>100</v>
      </c>
      <c r="BP27" s="613"/>
      <c r="BQ27" s="613"/>
      <c r="BR27" s="613"/>
      <c r="BS27" s="614">
        <v>79854</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4857865</v>
      </c>
      <c r="CS27" s="643"/>
      <c r="CT27" s="643"/>
      <c r="CU27" s="643"/>
      <c r="CV27" s="643"/>
      <c r="CW27" s="643"/>
      <c r="CX27" s="643"/>
      <c r="CY27" s="644"/>
      <c r="CZ27" s="615">
        <v>16.7</v>
      </c>
      <c r="DA27" s="641"/>
      <c r="DB27" s="641"/>
      <c r="DC27" s="645"/>
      <c r="DD27" s="619">
        <v>1736773</v>
      </c>
      <c r="DE27" s="643"/>
      <c r="DF27" s="643"/>
      <c r="DG27" s="643"/>
      <c r="DH27" s="643"/>
      <c r="DI27" s="643"/>
      <c r="DJ27" s="643"/>
      <c r="DK27" s="644"/>
      <c r="DL27" s="619">
        <v>1169625</v>
      </c>
      <c r="DM27" s="643"/>
      <c r="DN27" s="643"/>
      <c r="DO27" s="643"/>
      <c r="DP27" s="643"/>
      <c r="DQ27" s="643"/>
      <c r="DR27" s="643"/>
      <c r="DS27" s="643"/>
      <c r="DT27" s="643"/>
      <c r="DU27" s="643"/>
      <c r="DV27" s="644"/>
      <c r="DW27" s="615">
        <v>7.4</v>
      </c>
      <c r="DX27" s="641"/>
      <c r="DY27" s="641"/>
      <c r="DZ27" s="641"/>
      <c r="EA27" s="641"/>
      <c r="EB27" s="641"/>
      <c r="EC27" s="642"/>
    </row>
    <row r="28" spans="2:133" ht="11.25" customHeight="1" x14ac:dyDescent="0.15">
      <c r="B28" s="607" t="s">
        <v>289</v>
      </c>
      <c r="C28" s="608"/>
      <c r="D28" s="608"/>
      <c r="E28" s="608"/>
      <c r="F28" s="608"/>
      <c r="G28" s="608"/>
      <c r="H28" s="608"/>
      <c r="I28" s="608"/>
      <c r="J28" s="608"/>
      <c r="K28" s="608"/>
      <c r="L28" s="608"/>
      <c r="M28" s="608"/>
      <c r="N28" s="608"/>
      <c r="O28" s="608"/>
      <c r="P28" s="608"/>
      <c r="Q28" s="609"/>
      <c r="R28" s="610">
        <v>182995</v>
      </c>
      <c r="S28" s="611"/>
      <c r="T28" s="611"/>
      <c r="U28" s="611"/>
      <c r="V28" s="611"/>
      <c r="W28" s="611"/>
      <c r="X28" s="611"/>
      <c r="Y28" s="612"/>
      <c r="Z28" s="613">
        <v>0.6</v>
      </c>
      <c r="AA28" s="613"/>
      <c r="AB28" s="613"/>
      <c r="AC28" s="613"/>
      <c r="AD28" s="614">
        <v>14529</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2394404</v>
      </c>
      <c r="CS28" s="611"/>
      <c r="CT28" s="611"/>
      <c r="CU28" s="611"/>
      <c r="CV28" s="611"/>
      <c r="CW28" s="611"/>
      <c r="CX28" s="611"/>
      <c r="CY28" s="612"/>
      <c r="CZ28" s="615">
        <v>8.1999999999999993</v>
      </c>
      <c r="DA28" s="641"/>
      <c r="DB28" s="641"/>
      <c r="DC28" s="645"/>
      <c r="DD28" s="619">
        <v>2374239</v>
      </c>
      <c r="DE28" s="611"/>
      <c r="DF28" s="611"/>
      <c r="DG28" s="611"/>
      <c r="DH28" s="611"/>
      <c r="DI28" s="611"/>
      <c r="DJ28" s="611"/>
      <c r="DK28" s="612"/>
      <c r="DL28" s="619">
        <v>2374239</v>
      </c>
      <c r="DM28" s="611"/>
      <c r="DN28" s="611"/>
      <c r="DO28" s="611"/>
      <c r="DP28" s="611"/>
      <c r="DQ28" s="611"/>
      <c r="DR28" s="611"/>
      <c r="DS28" s="611"/>
      <c r="DT28" s="611"/>
      <c r="DU28" s="611"/>
      <c r="DV28" s="612"/>
      <c r="DW28" s="615">
        <v>15</v>
      </c>
      <c r="DX28" s="641"/>
      <c r="DY28" s="641"/>
      <c r="DZ28" s="641"/>
      <c r="EA28" s="641"/>
      <c r="EB28" s="641"/>
      <c r="EC28" s="642"/>
    </row>
    <row r="29" spans="2:133" ht="11.25" customHeight="1" x14ac:dyDescent="0.15">
      <c r="B29" s="607" t="s">
        <v>291</v>
      </c>
      <c r="C29" s="608"/>
      <c r="D29" s="608"/>
      <c r="E29" s="608"/>
      <c r="F29" s="608"/>
      <c r="G29" s="608"/>
      <c r="H29" s="608"/>
      <c r="I29" s="608"/>
      <c r="J29" s="608"/>
      <c r="K29" s="608"/>
      <c r="L29" s="608"/>
      <c r="M29" s="608"/>
      <c r="N29" s="608"/>
      <c r="O29" s="608"/>
      <c r="P29" s="608"/>
      <c r="Q29" s="609"/>
      <c r="R29" s="610">
        <v>59765</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2394358</v>
      </c>
      <c r="CS29" s="643"/>
      <c r="CT29" s="643"/>
      <c r="CU29" s="643"/>
      <c r="CV29" s="643"/>
      <c r="CW29" s="643"/>
      <c r="CX29" s="643"/>
      <c r="CY29" s="644"/>
      <c r="CZ29" s="615">
        <v>8.1999999999999993</v>
      </c>
      <c r="DA29" s="641"/>
      <c r="DB29" s="641"/>
      <c r="DC29" s="645"/>
      <c r="DD29" s="619">
        <v>2374193</v>
      </c>
      <c r="DE29" s="643"/>
      <c r="DF29" s="643"/>
      <c r="DG29" s="643"/>
      <c r="DH29" s="643"/>
      <c r="DI29" s="643"/>
      <c r="DJ29" s="643"/>
      <c r="DK29" s="644"/>
      <c r="DL29" s="619">
        <v>2374193</v>
      </c>
      <c r="DM29" s="643"/>
      <c r="DN29" s="643"/>
      <c r="DO29" s="643"/>
      <c r="DP29" s="643"/>
      <c r="DQ29" s="643"/>
      <c r="DR29" s="643"/>
      <c r="DS29" s="643"/>
      <c r="DT29" s="643"/>
      <c r="DU29" s="643"/>
      <c r="DV29" s="644"/>
      <c r="DW29" s="615">
        <v>15</v>
      </c>
      <c r="DX29" s="641"/>
      <c r="DY29" s="641"/>
      <c r="DZ29" s="641"/>
      <c r="EA29" s="641"/>
      <c r="EB29" s="641"/>
      <c r="EC29" s="642"/>
    </row>
    <row r="30" spans="2:133" ht="11.25" customHeight="1" x14ac:dyDescent="0.15">
      <c r="B30" s="607" t="s">
        <v>293</v>
      </c>
      <c r="C30" s="608"/>
      <c r="D30" s="608"/>
      <c r="E30" s="608"/>
      <c r="F30" s="608"/>
      <c r="G30" s="608"/>
      <c r="H30" s="608"/>
      <c r="I30" s="608"/>
      <c r="J30" s="608"/>
      <c r="K30" s="608"/>
      <c r="L30" s="608"/>
      <c r="M30" s="608"/>
      <c r="N30" s="608"/>
      <c r="O30" s="608"/>
      <c r="P30" s="608"/>
      <c r="Q30" s="609"/>
      <c r="R30" s="610">
        <v>4021084</v>
      </c>
      <c r="S30" s="611"/>
      <c r="T30" s="611"/>
      <c r="U30" s="611"/>
      <c r="V30" s="611"/>
      <c r="W30" s="611"/>
      <c r="X30" s="611"/>
      <c r="Y30" s="612"/>
      <c r="Z30" s="613">
        <v>13.6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2294182</v>
      </c>
      <c r="CS30" s="611"/>
      <c r="CT30" s="611"/>
      <c r="CU30" s="611"/>
      <c r="CV30" s="611"/>
      <c r="CW30" s="611"/>
      <c r="CX30" s="611"/>
      <c r="CY30" s="612"/>
      <c r="CZ30" s="615">
        <v>7.9</v>
      </c>
      <c r="DA30" s="641"/>
      <c r="DB30" s="641"/>
      <c r="DC30" s="645"/>
      <c r="DD30" s="619">
        <v>2275420</v>
      </c>
      <c r="DE30" s="611"/>
      <c r="DF30" s="611"/>
      <c r="DG30" s="611"/>
      <c r="DH30" s="611"/>
      <c r="DI30" s="611"/>
      <c r="DJ30" s="611"/>
      <c r="DK30" s="612"/>
      <c r="DL30" s="619">
        <v>2275420</v>
      </c>
      <c r="DM30" s="611"/>
      <c r="DN30" s="611"/>
      <c r="DO30" s="611"/>
      <c r="DP30" s="611"/>
      <c r="DQ30" s="611"/>
      <c r="DR30" s="611"/>
      <c r="DS30" s="611"/>
      <c r="DT30" s="611"/>
      <c r="DU30" s="611"/>
      <c r="DV30" s="612"/>
      <c r="DW30" s="615">
        <v>14.4</v>
      </c>
      <c r="DX30" s="641"/>
      <c r="DY30" s="641"/>
      <c r="DZ30" s="641"/>
      <c r="EA30" s="641"/>
      <c r="EB30" s="641"/>
      <c r="EC30" s="642"/>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98.9</v>
      </c>
      <c r="BH31" s="654"/>
      <c r="BI31" s="654"/>
      <c r="BJ31" s="654"/>
      <c r="BK31" s="654"/>
      <c r="BL31" s="654"/>
      <c r="BM31" s="605">
        <v>96.8</v>
      </c>
      <c r="BN31" s="654"/>
      <c r="BO31" s="654"/>
      <c r="BP31" s="654"/>
      <c r="BQ31" s="655"/>
      <c r="BR31" s="666">
        <v>99.2</v>
      </c>
      <c r="BS31" s="654"/>
      <c r="BT31" s="654"/>
      <c r="BU31" s="654"/>
      <c r="BV31" s="654"/>
      <c r="BW31" s="654"/>
      <c r="BX31" s="605">
        <v>97.1</v>
      </c>
      <c r="BY31" s="654"/>
      <c r="BZ31" s="654"/>
      <c r="CA31" s="654"/>
      <c r="CB31" s="655"/>
      <c r="CD31" s="648"/>
      <c r="CE31" s="649"/>
      <c r="CF31" s="607" t="s">
        <v>300</v>
      </c>
      <c r="CG31" s="608"/>
      <c r="CH31" s="608"/>
      <c r="CI31" s="608"/>
      <c r="CJ31" s="608"/>
      <c r="CK31" s="608"/>
      <c r="CL31" s="608"/>
      <c r="CM31" s="608"/>
      <c r="CN31" s="608"/>
      <c r="CO31" s="608"/>
      <c r="CP31" s="608"/>
      <c r="CQ31" s="609"/>
      <c r="CR31" s="610">
        <v>100176</v>
      </c>
      <c r="CS31" s="643"/>
      <c r="CT31" s="643"/>
      <c r="CU31" s="643"/>
      <c r="CV31" s="643"/>
      <c r="CW31" s="643"/>
      <c r="CX31" s="643"/>
      <c r="CY31" s="644"/>
      <c r="CZ31" s="615">
        <v>0.3</v>
      </c>
      <c r="DA31" s="641"/>
      <c r="DB31" s="641"/>
      <c r="DC31" s="645"/>
      <c r="DD31" s="619">
        <v>98773</v>
      </c>
      <c r="DE31" s="643"/>
      <c r="DF31" s="643"/>
      <c r="DG31" s="643"/>
      <c r="DH31" s="643"/>
      <c r="DI31" s="643"/>
      <c r="DJ31" s="643"/>
      <c r="DK31" s="644"/>
      <c r="DL31" s="619">
        <v>98773</v>
      </c>
      <c r="DM31" s="643"/>
      <c r="DN31" s="643"/>
      <c r="DO31" s="643"/>
      <c r="DP31" s="643"/>
      <c r="DQ31" s="643"/>
      <c r="DR31" s="643"/>
      <c r="DS31" s="643"/>
      <c r="DT31" s="643"/>
      <c r="DU31" s="643"/>
      <c r="DV31" s="644"/>
      <c r="DW31" s="615">
        <v>0.6</v>
      </c>
      <c r="DX31" s="641"/>
      <c r="DY31" s="641"/>
      <c r="DZ31" s="641"/>
      <c r="EA31" s="641"/>
      <c r="EB31" s="641"/>
      <c r="EC31" s="642"/>
    </row>
    <row r="32" spans="2:133" ht="11.25" customHeight="1" x14ac:dyDescent="0.15">
      <c r="B32" s="607" t="s">
        <v>301</v>
      </c>
      <c r="C32" s="608"/>
      <c r="D32" s="608"/>
      <c r="E32" s="608"/>
      <c r="F32" s="608"/>
      <c r="G32" s="608"/>
      <c r="H32" s="608"/>
      <c r="I32" s="608"/>
      <c r="J32" s="608"/>
      <c r="K32" s="608"/>
      <c r="L32" s="608"/>
      <c r="M32" s="608"/>
      <c r="N32" s="608"/>
      <c r="O32" s="608"/>
      <c r="P32" s="608"/>
      <c r="Q32" s="609"/>
      <c r="R32" s="610">
        <v>2683123</v>
      </c>
      <c r="S32" s="611"/>
      <c r="T32" s="611"/>
      <c r="U32" s="611"/>
      <c r="V32" s="611"/>
      <c r="W32" s="611"/>
      <c r="X32" s="611"/>
      <c r="Y32" s="612"/>
      <c r="Z32" s="613">
        <v>9.1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98.8</v>
      </c>
      <c r="BH32" s="643"/>
      <c r="BI32" s="643"/>
      <c r="BJ32" s="643"/>
      <c r="BK32" s="643"/>
      <c r="BL32" s="643"/>
      <c r="BM32" s="616">
        <v>97.4</v>
      </c>
      <c r="BN32" s="643"/>
      <c r="BO32" s="643"/>
      <c r="BP32" s="643"/>
      <c r="BQ32" s="665"/>
      <c r="BR32" s="667">
        <v>99.4</v>
      </c>
      <c r="BS32" s="643"/>
      <c r="BT32" s="643"/>
      <c r="BU32" s="643"/>
      <c r="BV32" s="643"/>
      <c r="BW32" s="643"/>
      <c r="BX32" s="616">
        <v>98</v>
      </c>
      <c r="BY32" s="643"/>
      <c r="BZ32" s="643"/>
      <c r="CA32" s="643"/>
      <c r="CB32" s="665"/>
      <c r="CD32" s="650"/>
      <c r="CE32" s="651"/>
      <c r="CF32" s="607" t="s">
        <v>304</v>
      </c>
      <c r="CG32" s="608"/>
      <c r="CH32" s="608"/>
      <c r="CI32" s="608"/>
      <c r="CJ32" s="608"/>
      <c r="CK32" s="608"/>
      <c r="CL32" s="608"/>
      <c r="CM32" s="608"/>
      <c r="CN32" s="608"/>
      <c r="CO32" s="608"/>
      <c r="CP32" s="608"/>
      <c r="CQ32" s="609"/>
      <c r="CR32" s="610">
        <v>46</v>
      </c>
      <c r="CS32" s="611"/>
      <c r="CT32" s="611"/>
      <c r="CU32" s="611"/>
      <c r="CV32" s="611"/>
      <c r="CW32" s="611"/>
      <c r="CX32" s="611"/>
      <c r="CY32" s="612"/>
      <c r="CZ32" s="615">
        <v>0</v>
      </c>
      <c r="DA32" s="641"/>
      <c r="DB32" s="641"/>
      <c r="DC32" s="645"/>
      <c r="DD32" s="619">
        <v>46</v>
      </c>
      <c r="DE32" s="611"/>
      <c r="DF32" s="611"/>
      <c r="DG32" s="611"/>
      <c r="DH32" s="611"/>
      <c r="DI32" s="611"/>
      <c r="DJ32" s="611"/>
      <c r="DK32" s="612"/>
      <c r="DL32" s="619">
        <v>46</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15">
      <c r="B33" s="607" t="s">
        <v>305</v>
      </c>
      <c r="C33" s="608"/>
      <c r="D33" s="608"/>
      <c r="E33" s="608"/>
      <c r="F33" s="608"/>
      <c r="G33" s="608"/>
      <c r="H33" s="608"/>
      <c r="I33" s="608"/>
      <c r="J33" s="608"/>
      <c r="K33" s="608"/>
      <c r="L33" s="608"/>
      <c r="M33" s="608"/>
      <c r="N33" s="608"/>
      <c r="O33" s="608"/>
      <c r="P33" s="608"/>
      <c r="Q33" s="609"/>
      <c r="R33" s="610">
        <v>46022</v>
      </c>
      <c r="S33" s="611"/>
      <c r="T33" s="611"/>
      <c r="U33" s="611"/>
      <c r="V33" s="611"/>
      <c r="W33" s="611"/>
      <c r="X33" s="611"/>
      <c r="Y33" s="612"/>
      <c r="Z33" s="613">
        <v>0.2</v>
      </c>
      <c r="AA33" s="613"/>
      <c r="AB33" s="613"/>
      <c r="AC33" s="613"/>
      <c r="AD33" s="614">
        <v>6313</v>
      </c>
      <c r="AE33" s="614"/>
      <c r="AF33" s="614"/>
      <c r="AG33" s="614"/>
      <c r="AH33" s="614"/>
      <c r="AI33" s="614"/>
      <c r="AJ33" s="614"/>
      <c r="AK33" s="614"/>
      <c r="AL33" s="615">
        <v>0</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98.7</v>
      </c>
      <c r="BH33" s="669"/>
      <c r="BI33" s="669"/>
      <c r="BJ33" s="669"/>
      <c r="BK33" s="669"/>
      <c r="BL33" s="669"/>
      <c r="BM33" s="670">
        <v>95.7</v>
      </c>
      <c r="BN33" s="669"/>
      <c r="BO33" s="669"/>
      <c r="BP33" s="669"/>
      <c r="BQ33" s="671"/>
      <c r="BR33" s="668">
        <v>98.9</v>
      </c>
      <c r="BS33" s="669"/>
      <c r="BT33" s="669"/>
      <c r="BU33" s="669"/>
      <c r="BV33" s="669"/>
      <c r="BW33" s="669"/>
      <c r="BX33" s="670">
        <v>95.7</v>
      </c>
      <c r="BY33" s="669"/>
      <c r="BZ33" s="669"/>
      <c r="CA33" s="669"/>
      <c r="CB33" s="671"/>
      <c r="CD33" s="607" t="s">
        <v>307</v>
      </c>
      <c r="CE33" s="608"/>
      <c r="CF33" s="608"/>
      <c r="CG33" s="608"/>
      <c r="CH33" s="608"/>
      <c r="CI33" s="608"/>
      <c r="CJ33" s="608"/>
      <c r="CK33" s="608"/>
      <c r="CL33" s="608"/>
      <c r="CM33" s="608"/>
      <c r="CN33" s="608"/>
      <c r="CO33" s="608"/>
      <c r="CP33" s="608"/>
      <c r="CQ33" s="609"/>
      <c r="CR33" s="610">
        <v>12977540</v>
      </c>
      <c r="CS33" s="643"/>
      <c r="CT33" s="643"/>
      <c r="CU33" s="643"/>
      <c r="CV33" s="643"/>
      <c r="CW33" s="643"/>
      <c r="CX33" s="643"/>
      <c r="CY33" s="644"/>
      <c r="CZ33" s="615">
        <v>44.6</v>
      </c>
      <c r="DA33" s="641"/>
      <c r="DB33" s="641"/>
      <c r="DC33" s="645"/>
      <c r="DD33" s="619">
        <v>10007298</v>
      </c>
      <c r="DE33" s="643"/>
      <c r="DF33" s="643"/>
      <c r="DG33" s="643"/>
      <c r="DH33" s="643"/>
      <c r="DI33" s="643"/>
      <c r="DJ33" s="643"/>
      <c r="DK33" s="644"/>
      <c r="DL33" s="619">
        <v>7571925</v>
      </c>
      <c r="DM33" s="643"/>
      <c r="DN33" s="643"/>
      <c r="DO33" s="643"/>
      <c r="DP33" s="643"/>
      <c r="DQ33" s="643"/>
      <c r="DR33" s="643"/>
      <c r="DS33" s="643"/>
      <c r="DT33" s="643"/>
      <c r="DU33" s="643"/>
      <c r="DV33" s="644"/>
      <c r="DW33" s="615">
        <v>47.9</v>
      </c>
      <c r="DX33" s="641"/>
      <c r="DY33" s="641"/>
      <c r="DZ33" s="641"/>
      <c r="EA33" s="641"/>
      <c r="EB33" s="641"/>
      <c r="EC33" s="642"/>
    </row>
    <row r="34" spans="2:133" ht="11.25" customHeight="1" x14ac:dyDescent="0.15">
      <c r="B34" s="607" t="s">
        <v>308</v>
      </c>
      <c r="C34" s="608"/>
      <c r="D34" s="608"/>
      <c r="E34" s="608"/>
      <c r="F34" s="608"/>
      <c r="G34" s="608"/>
      <c r="H34" s="608"/>
      <c r="I34" s="608"/>
      <c r="J34" s="608"/>
      <c r="K34" s="608"/>
      <c r="L34" s="608"/>
      <c r="M34" s="608"/>
      <c r="N34" s="608"/>
      <c r="O34" s="608"/>
      <c r="P34" s="608"/>
      <c r="Q34" s="609"/>
      <c r="R34" s="610">
        <v>191130</v>
      </c>
      <c r="S34" s="611"/>
      <c r="T34" s="611"/>
      <c r="U34" s="611"/>
      <c r="V34" s="611"/>
      <c r="W34" s="611"/>
      <c r="X34" s="611"/>
      <c r="Y34" s="612"/>
      <c r="Z34" s="613">
        <v>0.6</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4040020</v>
      </c>
      <c r="CS34" s="611"/>
      <c r="CT34" s="611"/>
      <c r="CU34" s="611"/>
      <c r="CV34" s="611"/>
      <c r="CW34" s="611"/>
      <c r="CX34" s="611"/>
      <c r="CY34" s="612"/>
      <c r="CZ34" s="615">
        <v>13.9</v>
      </c>
      <c r="DA34" s="641"/>
      <c r="DB34" s="641"/>
      <c r="DC34" s="645"/>
      <c r="DD34" s="619">
        <v>3315151</v>
      </c>
      <c r="DE34" s="611"/>
      <c r="DF34" s="611"/>
      <c r="DG34" s="611"/>
      <c r="DH34" s="611"/>
      <c r="DI34" s="611"/>
      <c r="DJ34" s="611"/>
      <c r="DK34" s="612"/>
      <c r="DL34" s="619">
        <v>3022623</v>
      </c>
      <c r="DM34" s="611"/>
      <c r="DN34" s="611"/>
      <c r="DO34" s="611"/>
      <c r="DP34" s="611"/>
      <c r="DQ34" s="611"/>
      <c r="DR34" s="611"/>
      <c r="DS34" s="611"/>
      <c r="DT34" s="611"/>
      <c r="DU34" s="611"/>
      <c r="DV34" s="612"/>
      <c r="DW34" s="615">
        <v>19.100000000000001</v>
      </c>
      <c r="DX34" s="641"/>
      <c r="DY34" s="641"/>
      <c r="DZ34" s="641"/>
      <c r="EA34" s="641"/>
      <c r="EB34" s="641"/>
      <c r="EC34" s="642"/>
    </row>
    <row r="35" spans="2:133" ht="11.25" customHeight="1" x14ac:dyDescent="0.15">
      <c r="B35" s="607" t="s">
        <v>310</v>
      </c>
      <c r="C35" s="608"/>
      <c r="D35" s="608"/>
      <c r="E35" s="608"/>
      <c r="F35" s="608"/>
      <c r="G35" s="608"/>
      <c r="H35" s="608"/>
      <c r="I35" s="608"/>
      <c r="J35" s="608"/>
      <c r="K35" s="608"/>
      <c r="L35" s="608"/>
      <c r="M35" s="608"/>
      <c r="N35" s="608"/>
      <c r="O35" s="608"/>
      <c r="P35" s="608"/>
      <c r="Q35" s="609"/>
      <c r="R35" s="610">
        <v>1671803</v>
      </c>
      <c r="S35" s="611"/>
      <c r="T35" s="611"/>
      <c r="U35" s="611"/>
      <c r="V35" s="611"/>
      <c r="W35" s="611"/>
      <c r="X35" s="611"/>
      <c r="Y35" s="612"/>
      <c r="Z35" s="613">
        <v>5.7</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1549425</v>
      </c>
      <c r="CS35" s="643"/>
      <c r="CT35" s="643"/>
      <c r="CU35" s="643"/>
      <c r="CV35" s="643"/>
      <c r="CW35" s="643"/>
      <c r="CX35" s="643"/>
      <c r="CY35" s="644"/>
      <c r="CZ35" s="615">
        <v>5.3</v>
      </c>
      <c r="DA35" s="641"/>
      <c r="DB35" s="641"/>
      <c r="DC35" s="645"/>
      <c r="DD35" s="619">
        <v>1146779</v>
      </c>
      <c r="DE35" s="643"/>
      <c r="DF35" s="643"/>
      <c r="DG35" s="643"/>
      <c r="DH35" s="643"/>
      <c r="DI35" s="643"/>
      <c r="DJ35" s="643"/>
      <c r="DK35" s="644"/>
      <c r="DL35" s="619">
        <v>396206</v>
      </c>
      <c r="DM35" s="643"/>
      <c r="DN35" s="643"/>
      <c r="DO35" s="643"/>
      <c r="DP35" s="643"/>
      <c r="DQ35" s="643"/>
      <c r="DR35" s="643"/>
      <c r="DS35" s="643"/>
      <c r="DT35" s="643"/>
      <c r="DU35" s="643"/>
      <c r="DV35" s="644"/>
      <c r="DW35" s="615">
        <v>2.5</v>
      </c>
      <c r="DX35" s="641"/>
      <c r="DY35" s="641"/>
      <c r="DZ35" s="641"/>
      <c r="EA35" s="641"/>
      <c r="EB35" s="641"/>
      <c r="EC35" s="642"/>
    </row>
    <row r="36" spans="2:133" ht="11.25" customHeight="1" x14ac:dyDescent="0.15">
      <c r="B36" s="607" t="s">
        <v>314</v>
      </c>
      <c r="C36" s="608"/>
      <c r="D36" s="608"/>
      <c r="E36" s="608"/>
      <c r="F36" s="608"/>
      <c r="G36" s="608"/>
      <c r="H36" s="608"/>
      <c r="I36" s="608"/>
      <c r="J36" s="608"/>
      <c r="K36" s="608"/>
      <c r="L36" s="608"/>
      <c r="M36" s="608"/>
      <c r="N36" s="608"/>
      <c r="O36" s="608"/>
      <c r="P36" s="608"/>
      <c r="Q36" s="609"/>
      <c r="R36" s="610">
        <v>437554</v>
      </c>
      <c r="S36" s="611"/>
      <c r="T36" s="611"/>
      <c r="U36" s="611"/>
      <c r="V36" s="611"/>
      <c r="W36" s="611"/>
      <c r="X36" s="611"/>
      <c r="Y36" s="612"/>
      <c r="Z36" s="613">
        <v>1.5</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2939655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71712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4157867</v>
      </c>
      <c r="CS36" s="611"/>
      <c r="CT36" s="611"/>
      <c r="CU36" s="611"/>
      <c r="CV36" s="611"/>
      <c r="CW36" s="611"/>
      <c r="CX36" s="611"/>
      <c r="CY36" s="612"/>
      <c r="CZ36" s="615">
        <v>14.3</v>
      </c>
      <c r="DA36" s="641"/>
      <c r="DB36" s="641"/>
      <c r="DC36" s="645"/>
      <c r="DD36" s="619">
        <v>3217899</v>
      </c>
      <c r="DE36" s="611"/>
      <c r="DF36" s="611"/>
      <c r="DG36" s="611"/>
      <c r="DH36" s="611"/>
      <c r="DI36" s="611"/>
      <c r="DJ36" s="611"/>
      <c r="DK36" s="612"/>
      <c r="DL36" s="619">
        <v>2442004</v>
      </c>
      <c r="DM36" s="611"/>
      <c r="DN36" s="611"/>
      <c r="DO36" s="611"/>
      <c r="DP36" s="611"/>
      <c r="DQ36" s="611"/>
      <c r="DR36" s="611"/>
      <c r="DS36" s="611"/>
      <c r="DT36" s="611"/>
      <c r="DU36" s="611"/>
      <c r="DV36" s="612"/>
      <c r="DW36" s="615">
        <v>15.4</v>
      </c>
      <c r="DX36" s="641"/>
      <c r="DY36" s="641"/>
      <c r="DZ36" s="641"/>
      <c r="EA36" s="641"/>
      <c r="EB36" s="641"/>
      <c r="EC36" s="642"/>
    </row>
    <row r="37" spans="2:133" ht="11.25" customHeight="1" x14ac:dyDescent="0.15">
      <c r="B37" s="607" t="s">
        <v>318</v>
      </c>
      <c r="C37" s="608"/>
      <c r="D37" s="608"/>
      <c r="E37" s="608"/>
      <c r="F37" s="608"/>
      <c r="G37" s="608"/>
      <c r="H37" s="608"/>
      <c r="I37" s="608"/>
      <c r="J37" s="608"/>
      <c r="K37" s="608"/>
      <c r="L37" s="608"/>
      <c r="M37" s="608"/>
      <c r="N37" s="608"/>
      <c r="O37" s="608"/>
      <c r="P37" s="608"/>
      <c r="Q37" s="609"/>
      <c r="R37" s="610">
        <v>508815</v>
      </c>
      <c r="S37" s="611"/>
      <c r="T37" s="611"/>
      <c r="U37" s="611"/>
      <c r="V37" s="611"/>
      <c r="W37" s="611"/>
      <c r="X37" s="611"/>
      <c r="Y37" s="612"/>
      <c r="Z37" s="613">
        <v>1.7</v>
      </c>
      <c r="AA37" s="613"/>
      <c r="AB37" s="613"/>
      <c r="AC37" s="613"/>
      <c r="AD37" s="614">
        <v>11142</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617556</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-3622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1909006</v>
      </c>
      <c r="CS37" s="643"/>
      <c r="CT37" s="643"/>
      <c r="CU37" s="643"/>
      <c r="CV37" s="643"/>
      <c r="CW37" s="643"/>
      <c r="CX37" s="643"/>
      <c r="CY37" s="644"/>
      <c r="CZ37" s="615">
        <v>6.6</v>
      </c>
      <c r="DA37" s="641"/>
      <c r="DB37" s="641"/>
      <c r="DC37" s="645"/>
      <c r="DD37" s="619">
        <v>1777461</v>
      </c>
      <c r="DE37" s="643"/>
      <c r="DF37" s="643"/>
      <c r="DG37" s="643"/>
      <c r="DH37" s="643"/>
      <c r="DI37" s="643"/>
      <c r="DJ37" s="643"/>
      <c r="DK37" s="644"/>
      <c r="DL37" s="619">
        <v>1526124</v>
      </c>
      <c r="DM37" s="643"/>
      <c r="DN37" s="643"/>
      <c r="DO37" s="643"/>
      <c r="DP37" s="643"/>
      <c r="DQ37" s="643"/>
      <c r="DR37" s="643"/>
      <c r="DS37" s="643"/>
      <c r="DT37" s="643"/>
      <c r="DU37" s="643"/>
      <c r="DV37" s="644"/>
      <c r="DW37" s="615">
        <v>9.6999999999999993</v>
      </c>
      <c r="DX37" s="641"/>
      <c r="DY37" s="641"/>
      <c r="DZ37" s="641"/>
      <c r="EA37" s="641"/>
      <c r="EB37" s="641"/>
      <c r="EC37" s="642"/>
    </row>
    <row r="38" spans="2:133" ht="11.25" customHeight="1" x14ac:dyDescent="0.15">
      <c r="B38" s="607" t="s">
        <v>322</v>
      </c>
      <c r="C38" s="608"/>
      <c r="D38" s="608"/>
      <c r="E38" s="608"/>
      <c r="F38" s="608"/>
      <c r="G38" s="608"/>
      <c r="H38" s="608"/>
      <c r="I38" s="608"/>
      <c r="J38" s="608"/>
      <c r="K38" s="608"/>
      <c r="L38" s="608"/>
      <c r="M38" s="608"/>
      <c r="N38" s="608"/>
      <c r="O38" s="608"/>
      <c r="P38" s="608"/>
      <c r="Q38" s="609"/>
      <c r="R38" s="610">
        <v>1769041</v>
      </c>
      <c r="S38" s="611"/>
      <c r="T38" s="611"/>
      <c r="U38" s="611"/>
      <c r="V38" s="611"/>
      <c r="W38" s="611"/>
      <c r="X38" s="611"/>
      <c r="Y38" s="612"/>
      <c r="Z38" s="613">
        <v>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58173</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6079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2263926</v>
      </c>
      <c r="CS38" s="611"/>
      <c r="CT38" s="611"/>
      <c r="CU38" s="611"/>
      <c r="CV38" s="611"/>
      <c r="CW38" s="611"/>
      <c r="CX38" s="611"/>
      <c r="CY38" s="612"/>
      <c r="CZ38" s="615">
        <v>7.8</v>
      </c>
      <c r="DA38" s="641"/>
      <c r="DB38" s="641"/>
      <c r="DC38" s="645"/>
      <c r="DD38" s="619">
        <v>1841333</v>
      </c>
      <c r="DE38" s="611"/>
      <c r="DF38" s="611"/>
      <c r="DG38" s="611"/>
      <c r="DH38" s="611"/>
      <c r="DI38" s="611"/>
      <c r="DJ38" s="611"/>
      <c r="DK38" s="612"/>
      <c r="DL38" s="619">
        <v>1711092</v>
      </c>
      <c r="DM38" s="611"/>
      <c r="DN38" s="611"/>
      <c r="DO38" s="611"/>
      <c r="DP38" s="611"/>
      <c r="DQ38" s="611"/>
      <c r="DR38" s="611"/>
      <c r="DS38" s="611"/>
      <c r="DT38" s="611"/>
      <c r="DU38" s="611"/>
      <c r="DV38" s="612"/>
      <c r="DW38" s="615">
        <v>10.8</v>
      </c>
      <c r="DX38" s="641"/>
      <c r="DY38" s="641"/>
      <c r="DZ38" s="641"/>
      <c r="EA38" s="641"/>
      <c r="EB38" s="641"/>
      <c r="EC38" s="642"/>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907</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9029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636941</v>
      </c>
      <c r="CS39" s="643"/>
      <c r="CT39" s="643"/>
      <c r="CU39" s="643"/>
      <c r="CV39" s="643"/>
      <c r="CW39" s="643"/>
      <c r="CX39" s="643"/>
      <c r="CY39" s="644"/>
      <c r="CZ39" s="615">
        <v>2.2000000000000002</v>
      </c>
      <c r="DA39" s="641"/>
      <c r="DB39" s="641"/>
      <c r="DC39" s="645"/>
      <c r="DD39" s="619">
        <v>375775</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15">
      <c r="B40" s="607" t="s">
        <v>330</v>
      </c>
      <c r="C40" s="608"/>
      <c r="D40" s="608"/>
      <c r="E40" s="608"/>
      <c r="F40" s="608"/>
      <c r="G40" s="608"/>
      <c r="H40" s="608"/>
      <c r="I40" s="608"/>
      <c r="J40" s="608"/>
      <c r="K40" s="608"/>
      <c r="L40" s="608"/>
      <c r="M40" s="608"/>
      <c r="N40" s="608"/>
      <c r="O40" s="608"/>
      <c r="P40" s="608"/>
      <c r="Q40" s="609"/>
      <c r="R40" s="610">
        <v>40241</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89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329361</v>
      </c>
      <c r="CS40" s="611"/>
      <c r="CT40" s="611"/>
      <c r="CU40" s="611"/>
      <c r="CV40" s="611"/>
      <c r="CW40" s="611"/>
      <c r="CX40" s="611"/>
      <c r="CY40" s="612"/>
      <c r="CZ40" s="615">
        <v>1.1000000000000001</v>
      </c>
      <c r="DA40" s="641"/>
      <c r="DB40" s="641"/>
      <c r="DC40" s="645"/>
      <c r="DD40" s="619">
        <v>110361</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1"/>
      <c r="DY40" s="641"/>
      <c r="DZ40" s="641"/>
      <c r="EA40" s="641"/>
      <c r="EB40" s="641"/>
      <c r="EC40" s="642"/>
    </row>
    <row r="41" spans="2:133" ht="11.25" customHeight="1" x14ac:dyDescent="0.15">
      <c r="B41" s="631" t="s">
        <v>335</v>
      </c>
      <c r="C41" s="632"/>
      <c r="D41" s="632"/>
      <c r="E41" s="632"/>
      <c r="F41" s="632"/>
      <c r="G41" s="632"/>
      <c r="H41" s="632"/>
      <c r="I41" s="632"/>
      <c r="J41" s="632"/>
      <c r="K41" s="632"/>
      <c r="L41" s="632"/>
      <c r="M41" s="632"/>
      <c r="N41" s="632"/>
      <c r="O41" s="632"/>
      <c r="P41" s="632"/>
      <c r="Q41" s="633"/>
      <c r="R41" s="682">
        <v>29517946</v>
      </c>
      <c r="S41" s="683"/>
      <c r="T41" s="683"/>
      <c r="U41" s="683"/>
      <c r="V41" s="683"/>
      <c r="W41" s="683"/>
      <c r="X41" s="683"/>
      <c r="Y41" s="687"/>
      <c r="Z41" s="688">
        <v>100</v>
      </c>
      <c r="AA41" s="688"/>
      <c r="AB41" s="688"/>
      <c r="AC41" s="688"/>
      <c r="AD41" s="689">
        <v>15767690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477575</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1785444</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391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3538370</v>
      </c>
      <c r="CS42" s="643"/>
      <c r="CT42" s="643"/>
      <c r="CU42" s="643"/>
      <c r="CV42" s="643"/>
      <c r="CW42" s="643"/>
      <c r="CX42" s="643"/>
      <c r="CY42" s="644"/>
      <c r="CZ42" s="615">
        <v>12.1</v>
      </c>
      <c r="DA42" s="641"/>
      <c r="DB42" s="641"/>
      <c r="DC42" s="645"/>
      <c r="DD42" s="619">
        <v>867419</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28995</v>
      </c>
      <c r="CS43" s="643"/>
      <c r="CT43" s="643"/>
      <c r="CU43" s="643"/>
      <c r="CV43" s="643"/>
      <c r="CW43" s="643"/>
      <c r="CX43" s="643"/>
      <c r="CY43" s="644"/>
      <c r="CZ43" s="615">
        <v>0.1</v>
      </c>
      <c r="DA43" s="641"/>
      <c r="DB43" s="641"/>
      <c r="DC43" s="645"/>
      <c r="DD43" s="619">
        <v>28995</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2892850</v>
      </c>
      <c r="CS44" s="611"/>
      <c r="CT44" s="611"/>
      <c r="CU44" s="611"/>
      <c r="CV44" s="611"/>
      <c r="CW44" s="611"/>
      <c r="CX44" s="611"/>
      <c r="CY44" s="612"/>
      <c r="CZ44" s="615">
        <v>9.9</v>
      </c>
      <c r="DA44" s="616"/>
      <c r="DB44" s="616"/>
      <c r="DC44" s="622"/>
      <c r="DD44" s="619">
        <v>745189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1059625</v>
      </c>
      <c r="CS45" s="643"/>
      <c r="CT45" s="643"/>
      <c r="CU45" s="643"/>
      <c r="CV45" s="643"/>
      <c r="CW45" s="643"/>
      <c r="CX45" s="643"/>
      <c r="CY45" s="644"/>
      <c r="CZ45" s="615">
        <v>3.6</v>
      </c>
      <c r="DA45" s="641"/>
      <c r="DB45" s="641"/>
      <c r="DC45" s="645"/>
      <c r="DD45" s="619">
        <v>153727</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1797957</v>
      </c>
      <c r="CS46" s="611"/>
      <c r="CT46" s="611"/>
      <c r="CU46" s="611"/>
      <c r="CV46" s="611"/>
      <c r="CW46" s="611"/>
      <c r="CX46" s="611"/>
      <c r="CY46" s="612"/>
      <c r="CZ46" s="615">
        <v>6.2</v>
      </c>
      <c r="DA46" s="616"/>
      <c r="DB46" s="616"/>
      <c r="DC46" s="622"/>
      <c r="DD46" s="619">
        <v>590394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645520</v>
      </c>
      <c r="CS47" s="643"/>
      <c r="CT47" s="643"/>
      <c r="CU47" s="643"/>
      <c r="CV47" s="643"/>
      <c r="CW47" s="643"/>
      <c r="CX47" s="643"/>
      <c r="CY47" s="644"/>
      <c r="CZ47" s="615">
        <v>2.2000000000000002</v>
      </c>
      <c r="DA47" s="641"/>
      <c r="DB47" s="641"/>
      <c r="DC47" s="645"/>
      <c r="DD47" s="619">
        <v>122230</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29125900</v>
      </c>
      <c r="CS49" s="669"/>
      <c r="CT49" s="669"/>
      <c r="CU49" s="669"/>
      <c r="CV49" s="669"/>
      <c r="CW49" s="669"/>
      <c r="CX49" s="669"/>
      <c r="CY49" s="698"/>
      <c r="CZ49" s="690">
        <v>100</v>
      </c>
      <c r="DA49" s="699"/>
      <c r="DB49" s="699"/>
      <c r="DC49" s="700"/>
      <c r="DD49" s="701">
        <v>20094258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UerTZppqjuU/jIS4Oj7+HwjiT5iN/0nDv+wy+8/4J5hMbnzqKmpm5rddP+3RLzziMWWGnns7A1yzec4WeAj2+Q==" saltValue="n4unZZy018dL62tBBPsWh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F5" zoomScale="55" zoomScaleNormal="55" zoomScaleSheetLayoutView="70" workbookViewId="0">
      <selection activeCell="AA7" sqref="AA7:AE7"/>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29545</v>
      </c>
      <c r="R7" s="740"/>
      <c r="S7" s="740"/>
      <c r="T7" s="740"/>
      <c r="U7" s="740"/>
      <c r="V7" s="740">
        <v>29153</v>
      </c>
      <c r="W7" s="740"/>
      <c r="X7" s="740"/>
      <c r="Y7" s="740"/>
      <c r="Z7" s="740"/>
      <c r="AA7" s="740">
        <v>392</v>
      </c>
      <c r="AB7" s="740"/>
      <c r="AC7" s="740"/>
      <c r="AD7" s="740"/>
      <c r="AE7" s="741"/>
      <c r="AF7" s="742">
        <v>344</v>
      </c>
      <c r="AG7" s="743"/>
      <c r="AH7" s="743"/>
      <c r="AI7" s="743"/>
      <c r="AJ7" s="744"/>
      <c r="AK7" s="745">
        <v>1669</v>
      </c>
      <c r="AL7" s="746"/>
      <c r="AM7" s="746"/>
      <c r="AN7" s="746"/>
      <c r="AO7" s="746"/>
      <c r="AP7" s="746">
        <v>26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553</v>
      </c>
      <c r="BT7" s="734"/>
      <c r="BU7" s="734"/>
      <c r="BV7" s="734"/>
      <c r="BW7" s="734"/>
      <c r="BX7" s="734"/>
      <c r="BY7" s="734"/>
      <c r="BZ7" s="734"/>
      <c r="CA7" s="734"/>
      <c r="CB7" s="734"/>
      <c r="CC7" s="734"/>
      <c r="CD7" s="734"/>
      <c r="CE7" s="734"/>
      <c r="CF7" s="734"/>
      <c r="CG7" s="749"/>
      <c r="CH7" s="730">
        <v>0</v>
      </c>
      <c r="CI7" s="731"/>
      <c r="CJ7" s="731"/>
      <c r="CK7" s="731"/>
      <c r="CL7" s="732"/>
      <c r="CM7" s="730">
        <v>42</v>
      </c>
      <c r="CN7" s="731"/>
      <c r="CO7" s="731"/>
      <c r="CP7" s="731"/>
      <c r="CQ7" s="732"/>
      <c r="CR7" s="730">
        <v>17</v>
      </c>
      <c r="CS7" s="731"/>
      <c r="CT7" s="731"/>
      <c r="CU7" s="731"/>
      <c r="CV7" s="732"/>
      <c r="CW7" s="730">
        <v>25</v>
      </c>
      <c r="CX7" s="731"/>
      <c r="CY7" s="731"/>
      <c r="CZ7" s="731"/>
      <c r="DA7" s="732"/>
      <c r="DB7" s="730" t="s">
        <v>552</v>
      </c>
      <c r="DC7" s="731"/>
      <c r="DD7" s="731"/>
      <c r="DE7" s="731"/>
      <c r="DF7" s="732"/>
      <c r="DG7" s="730" t="s">
        <v>552</v>
      </c>
      <c r="DH7" s="731"/>
      <c r="DI7" s="731"/>
      <c r="DJ7" s="731"/>
      <c r="DK7" s="732"/>
      <c r="DL7" s="730" t="s">
        <v>552</v>
      </c>
      <c r="DM7" s="731"/>
      <c r="DN7" s="731"/>
      <c r="DO7" s="731"/>
      <c r="DP7" s="732"/>
      <c r="DQ7" s="730" t="s">
        <v>552</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5</v>
      </c>
      <c r="R8" s="771"/>
      <c r="S8" s="771"/>
      <c r="T8" s="771"/>
      <c r="U8" s="771"/>
      <c r="V8" s="771">
        <v>5</v>
      </c>
      <c r="W8" s="771"/>
      <c r="X8" s="771"/>
      <c r="Y8" s="771"/>
      <c r="Z8" s="771"/>
      <c r="AA8" s="771" t="s">
        <v>552</v>
      </c>
      <c r="AB8" s="771"/>
      <c r="AC8" s="771"/>
      <c r="AD8" s="771"/>
      <c r="AE8" s="772"/>
      <c r="AF8" s="773" t="s">
        <v>122</v>
      </c>
      <c r="AG8" s="774"/>
      <c r="AH8" s="774"/>
      <c r="AI8" s="774"/>
      <c r="AJ8" s="775"/>
      <c r="AK8" s="756">
        <v>1</v>
      </c>
      <c r="AL8" s="757"/>
      <c r="AM8" s="757"/>
      <c r="AN8" s="757"/>
      <c r="AO8" s="757"/>
      <c r="AP8" s="757" t="s">
        <v>552</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554</v>
      </c>
      <c r="BT8" s="761"/>
      <c r="BU8" s="761"/>
      <c r="BV8" s="761"/>
      <c r="BW8" s="761"/>
      <c r="BX8" s="761"/>
      <c r="BY8" s="761"/>
      <c r="BZ8" s="761"/>
      <c r="CA8" s="761"/>
      <c r="CB8" s="761"/>
      <c r="CC8" s="761"/>
      <c r="CD8" s="761"/>
      <c r="CE8" s="761"/>
      <c r="CF8" s="761"/>
      <c r="CG8" s="762"/>
      <c r="CH8" s="763">
        <v>1</v>
      </c>
      <c r="CI8" s="764"/>
      <c r="CJ8" s="764"/>
      <c r="CK8" s="764"/>
      <c r="CL8" s="765"/>
      <c r="CM8" s="763">
        <v>223</v>
      </c>
      <c r="CN8" s="764"/>
      <c r="CO8" s="764"/>
      <c r="CP8" s="764"/>
      <c r="CQ8" s="765"/>
      <c r="CR8" s="763">
        <v>174</v>
      </c>
      <c r="CS8" s="764"/>
      <c r="CT8" s="764"/>
      <c r="CU8" s="764"/>
      <c r="CV8" s="765"/>
      <c r="CW8" s="763" t="s">
        <v>552</v>
      </c>
      <c r="CX8" s="764"/>
      <c r="CY8" s="764"/>
      <c r="CZ8" s="764"/>
      <c r="DA8" s="765"/>
      <c r="DB8" s="763" t="s">
        <v>552</v>
      </c>
      <c r="DC8" s="764"/>
      <c r="DD8" s="764"/>
      <c r="DE8" s="764"/>
      <c r="DF8" s="765"/>
      <c r="DG8" s="763" t="s">
        <v>552</v>
      </c>
      <c r="DH8" s="764"/>
      <c r="DI8" s="764"/>
      <c r="DJ8" s="764"/>
      <c r="DK8" s="765"/>
      <c r="DL8" s="763" t="s">
        <v>552</v>
      </c>
      <c r="DM8" s="764"/>
      <c r="DN8" s="764"/>
      <c r="DO8" s="764"/>
      <c r="DP8" s="765"/>
      <c r="DQ8" s="763" t="s">
        <v>552</v>
      </c>
      <c r="DR8" s="764"/>
      <c r="DS8" s="764"/>
      <c r="DT8" s="764"/>
      <c r="DU8" s="765"/>
      <c r="DV8" s="760"/>
      <c r="DW8" s="761"/>
      <c r="DX8" s="761"/>
      <c r="DY8" s="761"/>
      <c r="DZ8" s="766"/>
      <c r="EA8" s="217"/>
    </row>
    <row r="9" spans="1:131" s="218" customFormat="1" ht="26.25" customHeight="1" x14ac:dyDescent="0.15">
      <c r="A9" s="221">
        <v>3</v>
      </c>
      <c r="B9" s="767" t="s">
        <v>376</v>
      </c>
      <c r="C9" s="768"/>
      <c r="D9" s="768"/>
      <c r="E9" s="768"/>
      <c r="F9" s="768"/>
      <c r="G9" s="768"/>
      <c r="H9" s="768"/>
      <c r="I9" s="768"/>
      <c r="J9" s="768"/>
      <c r="K9" s="768"/>
      <c r="L9" s="768"/>
      <c r="M9" s="768"/>
      <c r="N9" s="768"/>
      <c r="O9" s="768"/>
      <c r="P9" s="769"/>
      <c r="Q9" s="770">
        <v>0</v>
      </c>
      <c r="R9" s="771"/>
      <c r="S9" s="771"/>
      <c r="T9" s="771"/>
      <c r="U9" s="771"/>
      <c r="V9" s="771">
        <v>0</v>
      </c>
      <c r="W9" s="771"/>
      <c r="X9" s="771"/>
      <c r="Y9" s="771"/>
      <c r="Z9" s="771"/>
      <c r="AA9" s="771" t="s">
        <v>552</v>
      </c>
      <c r="AB9" s="771"/>
      <c r="AC9" s="771"/>
      <c r="AD9" s="771"/>
      <c r="AE9" s="772"/>
      <c r="AF9" s="773" t="s">
        <v>122</v>
      </c>
      <c r="AG9" s="774"/>
      <c r="AH9" s="774"/>
      <c r="AI9" s="774"/>
      <c r="AJ9" s="775"/>
      <c r="AK9" s="756">
        <v>0</v>
      </c>
      <c r="AL9" s="757"/>
      <c r="AM9" s="757"/>
      <c r="AN9" s="757"/>
      <c r="AO9" s="757"/>
      <c r="AP9" s="757" t="s">
        <v>552</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555</v>
      </c>
      <c r="BT9" s="761"/>
      <c r="BU9" s="761"/>
      <c r="BV9" s="761"/>
      <c r="BW9" s="761"/>
      <c r="BX9" s="761"/>
      <c r="BY9" s="761"/>
      <c r="BZ9" s="761"/>
      <c r="CA9" s="761"/>
      <c r="CB9" s="761"/>
      <c r="CC9" s="761"/>
      <c r="CD9" s="761"/>
      <c r="CE9" s="761"/>
      <c r="CF9" s="761"/>
      <c r="CG9" s="762"/>
      <c r="CH9" s="763">
        <v>0</v>
      </c>
      <c r="CI9" s="764"/>
      <c r="CJ9" s="764"/>
      <c r="CK9" s="764"/>
      <c r="CL9" s="765"/>
      <c r="CM9" s="763">
        <v>20</v>
      </c>
      <c r="CN9" s="764"/>
      <c r="CO9" s="764"/>
      <c r="CP9" s="764"/>
      <c r="CQ9" s="765"/>
      <c r="CR9" s="763">
        <v>7</v>
      </c>
      <c r="CS9" s="764"/>
      <c r="CT9" s="764"/>
      <c r="CU9" s="764"/>
      <c r="CV9" s="765"/>
      <c r="CW9" s="763" t="s">
        <v>552</v>
      </c>
      <c r="CX9" s="764"/>
      <c r="CY9" s="764"/>
      <c r="CZ9" s="764"/>
      <c r="DA9" s="765"/>
      <c r="DB9" s="763" t="s">
        <v>552</v>
      </c>
      <c r="DC9" s="764"/>
      <c r="DD9" s="764"/>
      <c r="DE9" s="764"/>
      <c r="DF9" s="765"/>
      <c r="DG9" s="763" t="s">
        <v>552</v>
      </c>
      <c r="DH9" s="764"/>
      <c r="DI9" s="764"/>
      <c r="DJ9" s="764"/>
      <c r="DK9" s="765"/>
      <c r="DL9" s="763" t="s">
        <v>552</v>
      </c>
      <c r="DM9" s="764"/>
      <c r="DN9" s="764"/>
      <c r="DO9" s="764"/>
      <c r="DP9" s="765"/>
      <c r="DQ9" s="763" t="s">
        <v>552</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378</v>
      </c>
      <c r="B23" s="776" t="s">
        <v>379</v>
      </c>
      <c r="C23" s="777"/>
      <c r="D23" s="777"/>
      <c r="E23" s="777"/>
      <c r="F23" s="777"/>
      <c r="G23" s="777"/>
      <c r="H23" s="777"/>
      <c r="I23" s="777"/>
      <c r="J23" s="777"/>
      <c r="K23" s="777"/>
      <c r="L23" s="777"/>
      <c r="M23" s="777"/>
      <c r="N23" s="777"/>
      <c r="O23" s="777"/>
      <c r="P23" s="778"/>
      <c r="Q23" s="779">
        <v>29550</v>
      </c>
      <c r="R23" s="780"/>
      <c r="S23" s="780"/>
      <c r="T23" s="780"/>
      <c r="U23" s="780"/>
      <c r="V23" s="780">
        <v>29158</v>
      </c>
      <c r="W23" s="780"/>
      <c r="X23" s="780"/>
      <c r="Y23" s="780"/>
      <c r="Z23" s="780"/>
      <c r="AA23" s="780">
        <v>392</v>
      </c>
      <c r="AB23" s="780"/>
      <c r="AC23" s="780"/>
      <c r="AD23" s="780"/>
      <c r="AE23" s="781"/>
      <c r="AF23" s="782">
        <v>344</v>
      </c>
      <c r="AG23" s="780"/>
      <c r="AH23" s="780"/>
      <c r="AI23" s="780"/>
      <c r="AJ23" s="783"/>
      <c r="AK23" s="784"/>
      <c r="AL23" s="785"/>
      <c r="AM23" s="785"/>
      <c r="AN23" s="785"/>
      <c r="AO23" s="785"/>
      <c r="AP23" s="780">
        <v>26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390</v>
      </c>
      <c r="C28" s="737"/>
      <c r="D28" s="737"/>
      <c r="E28" s="737"/>
      <c r="F28" s="737"/>
      <c r="G28" s="737"/>
      <c r="H28" s="737"/>
      <c r="I28" s="737"/>
      <c r="J28" s="737"/>
      <c r="K28" s="737"/>
      <c r="L28" s="737"/>
      <c r="M28" s="737"/>
      <c r="N28" s="737"/>
      <c r="O28" s="737"/>
      <c r="P28" s="738"/>
      <c r="Q28" s="809">
        <v>4962</v>
      </c>
      <c r="R28" s="810"/>
      <c r="S28" s="810"/>
      <c r="T28" s="810"/>
      <c r="U28" s="810"/>
      <c r="V28" s="810">
        <v>4890</v>
      </c>
      <c r="W28" s="810"/>
      <c r="X28" s="810"/>
      <c r="Y28" s="810"/>
      <c r="Z28" s="810"/>
      <c r="AA28" s="810">
        <v>72</v>
      </c>
      <c r="AB28" s="810"/>
      <c r="AC28" s="810"/>
      <c r="AD28" s="810"/>
      <c r="AE28" s="811"/>
      <c r="AF28" s="812">
        <v>72</v>
      </c>
      <c r="AG28" s="810"/>
      <c r="AH28" s="810"/>
      <c r="AI28" s="810"/>
      <c r="AJ28" s="813"/>
      <c r="AK28" s="814">
        <v>498</v>
      </c>
      <c r="AL28" s="815"/>
      <c r="AM28" s="815"/>
      <c r="AN28" s="815"/>
      <c r="AO28" s="815"/>
      <c r="AP28" s="815" t="s">
        <v>552</v>
      </c>
      <c r="AQ28" s="815"/>
      <c r="AR28" s="815"/>
      <c r="AS28" s="815"/>
      <c r="AT28" s="815"/>
      <c r="AU28" s="815" t="s">
        <v>489</v>
      </c>
      <c r="AV28" s="815"/>
      <c r="AW28" s="815"/>
      <c r="AX28" s="815"/>
      <c r="AY28" s="815"/>
      <c r="AZ28" s="816" t="s">
        <v>489</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391</v>
      </c>
      <c r="C29" s="768"/>
      <c r="D29" s="768"/>
      <c r="E29" s="768"/>
      <c r="F29" s="768"/>
      <c r="G29" s="768"/>
      <c r="H29" s="768"/>
      <c r="I29" s="768"/>
      <c r="J29" s="768"/>
      <c r="K29" s="768"/>
      <c r="L29" s="768"/>
      <c r="M29" s="768"/>
      <c r="N29" s="768"/>
      <c r="O29" s="768"/>
      <c r="P29" s="769"/>
      <c r="Q29" s="770">
        <v>5917</v>
      </c>
      <c r="R29" s="771"/>
      <c r="S29" s="771"/>
      <c r="T29" s="771"/>
      <c r="U29" s="771"/>
      <c r="V29" s="771">
        <v>5834</v>
      </c>
      <c r="W29" s="771"/>
      <c r="X29" s="771"/>
      <c r="Y29" s="771"/>
      <c r="Z29" s="771"/>
      <c r="AA29" s="771">
        <v>83</v>
      </c>
      <c r="AB29" s="771"/>
      <c r="AC29" s="771"/>
      <c r="AD29" s="771"/>
      <c r="AE29" s="772"/>
      <c r="AF29" s="773">
        <v>83</v>
      </c>
      <c r="AG29" s="774"/>
      <c r="AH29" s="774"/>
      <c r="AI29" s="774"/>
      <c r="AJ29" s="775"/>
      <c r="AK29" s="821">
        <v>1024</v>
      </c>
      <c r="AL29" s="817"/>
      <c r="AM29" s="817"/>
      <c r="AN29" s="817"/>
      <c r="AO29" s="817"/>
      <c r="AP29" s="817" t="s">
        <v>552</v>
      </c>
      <c r="AQ29" s="817"/>
      <c r="AR29" s="817"/>
      <c r="AS29" s="817"/>
      <c r="AT29" s="817"/>
      <c r="AU29" s="817" t="s">
        <v>489</v>
      </c>
      <c r="AV29" s="817"/>
      <c r="AW29" s="817"/>
      <c r="AX29" s="817"/>
      <c r="AY29" s="817"/>
      <c r="AZ29" s="818" t="s">
        <v>489</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392</v>
      </c>
      <c r="C30" s="768"/>
      <c r="D30" s="768"/>
      <c r="E30" s="768"/>
      <c r="F30" s="768"/>
      <c r="G30" s="768"/>
      <c r="H30" s="768"/>
      <c r="I30" s="768"/>
      <c r="J30" s="768"/>
      <c r="K30" s="768"/>
      <c r="L30" s="768"/>
      <c r="M30" s="768"/>
      <c r="N30" s="768"/>
      <c r="O30" s="768"/>
      <c r="P30" s="769"/>
      <c r="Q30" s="770">
        <v>644</v>
      </c>
      <c r="R30" s="771"/>
      <c r="S30" s="771"/>
      <c r="T30" s="771"/>
      <c r="U30" s="771"/>
      <c r="V30" s="771">
        <v>642</v>
      </c>
      <c r="W30" s="771"/>
      <c r="X30" s="771"/>
      <c r="Y30" s="771"/>
      <c r="Z30" s="771"/>
      <c r="AA30" s="771">
        <v>3</v>
      </c>
      <c r="AB30" s="771"/>
      <c r="AC30" s="771"/>
      <c r="AD30" s="771"/>
      <c r="AE30" s="772"/>
      <c r="AF30" s="773">
        <v>3</v>
      </c>
      <c r="AG30" s="774"/>
      <c r="AH30" s="774"/>
      <c r="AI30" s="774"/>
      <c r="AJ30" s="775"/>
      <c r="AK30" s="821">
        <v>188</v>
      </c>
      <c r="AL30" s="817"/>
      <c r="AM30" s="817"/>
      <c r="AN30" s="817"/>
      <c r="AO30" s="817"/>
      <c r="AP30" s="817" t="s">
        <v>552</v>
      </c>
      <c r="AQ30" s="817"/>
      <c r="AR30" s="817"/>
      <c r="AS30" s="817"/>
      <c r="AT30" s="817"/>
      <c r="AU30" s="817" t="s">
        <v>489</v>
      </c>
      <c r="AV30" s="817"/>
      <c r="AW30" s="817"/>
      <c r="AX30" s="817"/>
      <c r="AY30" s="817"/>
      <c r="AZ30" s="818" t="s">
        <v>489</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393</v>
      </c>
      <c r="C31" s="768"/>
      <c r="D31" s="768"/>
      <c r="E31" s="768"/>
      <c r="F31" s="768"/>
      <c r="G31" s="768"/>
      <c r="H31" s="768"/>
      <c r="I31" s="768"/>
      <c r="J31" s="768"/>
      <c r="K31" s="768"/>
      <c r="L31" s="768"/>
      <c r="M31" s="768"/>
      <c r="N31" s="768"/>
      <c r="O31" s="768"/>
      <c r="P31" s="769"/>
      <c r="Q31" s="770">
        <v>1170</v>
      </c>
      <c r="R31" s="771"/>
      <c r="S31" s="771"/>
      <c r="T31" s="771"/>
      <c r="U31" s="771"/>
      <c r="V31" s="771">
        <v>1200</v>
      </c>
      <c r="W31" s="771"/>
      <c r="X31" s="771"/>
      <c r="Y31" s="771"/>
      <c r="Z31" s="771"/>
      <c r="AA31" s="771">
        <v>30</v>
      </c>
      <c r="AB31" s="771"/>
      <c r="AC31" s="771"/>
      <c r="AD31" s="771"/>
      <c r="AE31" s="772"/>
      <c r="AF31" s="773">
        <v>981</v>
      </c>
      <c r="AG31" s="774"/>
      <c r="AH31" s="774"/>
      <c r="AI31" s="774"/>
      <c r="AJ31" s="775"/>
      <c r="AK31" s="821">
        <v>60</v>
      </c>
      <c r="AL31" s="817"/>
      <c r="AM31" s="817"/>
      <c r="AN31" s="817"/>
      <c r="AO31" s="817"/>
      <c r="AP31" s="817">
        <v>1544</v>
      </c>
      <c r="AQ31" s="817"/>
      <c r="AR31" s="817"/>
      <c r="AS31" s="817"/>
      <c r="AT31" s="817"/>
      <c r="AU31" s="817">
        <v>360</v>
      </c>
      <c r="AV31" s="817"/>
      <c r="AW31" s="817"/>
      <c r="AX31" s="817"/>
      <c r="AY31" s="817"/>
      <c r="AZ31" s="818" t="s">
        <v>489</v>
      </c>
      <c r="BA31" s="818"/>
      <c r="BB31" s="818"/>
      <c r="BC31" s="818"/>
      <c r="BD31" s="818"/>
      <c r="BE31" s="819" t="s">
        <v>394</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395</v>
      </c>
      <c r="C32" s="768"/>
      <c r="D32" s="768"/>
      <c r="E32" s="768"/>
      <c r="F32" s="768"/>
      <c r="G32" s="768"/>
      <c r="H32" s="768"/>
      <c r="I32" s="768"/>
      <c r="J32" s="768"/>
      <c r="K32" s="768"/>
      <c r="L32" s="768"/>
      <c r="M32" s="768"/>
      <c r="N32" s="768"/>
      <c r="O32" s="768"/>
      <c r="P32" s="769"/>
      <c r="Q32" s="770">
        <v>1166</v>
      </c>
      <c r="R32" s="771"/>
      <c r="S32" s="771"/>
      <c r="T32" s="771"/>
      <c r="U32" s="771"/>
      <c r="V32" s="771">
        <v>1144</v>
      </c>
      <c r="W32" s="771"/>
      <c r="X32" s="771"/>
      <c r="Y32" s="771"/>
      <c r="Z32" s="771"/>
      <c r="AA32" s="771">
        <v>22</v>
      </c>
      <c r="AB32" s="771"/>
      <c r="AC32" s="771"/>
      <c r="AD32" s="771"/>
      <c r="AE32" s="772"/>
      <c r="AF32" s="773">
        <v>209</v>
      </c>
      <c r="AG32" s="774"/>
      <c r="AH32" s="774"/>
      <c r="AI32" s="774"/>
      <c r="AJ32" s="775"/>
      <c r="AK32" s="821">
        <v>618</v>
      </c>
      <c r="AL32" s="817"/>
      <c r="AM32" s="817"/>
      <c r="AN32" s="817"/>
      <c r="AO32" s="817"/>
      <c r="AP32" s="817">
        <v>6850</v>
      </c>
      <c r="AQ32" s="817"/>
      <c r="AR32" s="817"/>
      <c r="AS32" s="817"/>
      <c r="AT32" s="817"/>
      <c r="AU32" s="817">
        <v>5549</v>
      </c>
      <c r="AV32" s="817"/>
      <c r="AW32" s="817"/>
      <c r="AX32" s="817"/>
      <c r="AY32" s="817"/>
      <c r="AZ32" s="818" t="s">
        <v>489</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396</v>
      </c>
      <c r="C33" s="768"/>
      <c r="D33" s="768"/>
      <c r="E33" s="768"/>
      <c r="F33" s="768"/>
      <c r="G33" s="768"/>
      <c r="H33" s="768"/>
      <c r="I33" s="768"/>
      <c r="J33" s="768"/>
      <c r="K33" s="768"/>
      <c r="L33" s="768"/>
      <c r="M33" s="768"/>
      <c r="N33" s="768"/>
      <c r="O33" s="768"/>
      <c r="P33" s="769"/>
      <c r="Q33" s="770">
        <v>152</v>
      </c>
      <c r="R33" s="771"/>
      <c r="S33" s="771"/>
      <c r="T33" s="771"/>
      <c r="U33" s="771"/>
      <c r="V33" s="771">
        <v>29</v>
      </c>
      <c r="W33" s="771"/>
      <c r="X33" s="771"/>
      <c r="Y33" s="771"/>
      <c r="Z33" s="771"/>
      <c r="AA33" s="771">
        <v>123</v>
      </c>
      <c r="AB33" s="771"/>
      <c r="AC33" s="771"/>
      <c r="AD33" s="771"/>
      <c r="AE33" s="772"/>
      <c r="AF33" s="773">
        <v>201</v>
      </c>
      <c r="AG33" s="774"/>
      <c r="AH33" s="774"/>
      <c r="AI33" s="774"/>
      <c r="AJ33" s="775"/>
      <c r="AK33" s="821">
        <v>1</v>
      </c>
      <c r="AL33" s="817"/>
      <c r="AM33" s="817"/>
      <c r="AN33" s="817"/>
      <c r="AO33" s="817"/>
      <c r="AP33" s="817">
        <v>210</v>
      </c>
      <c r="AQ33" s="817"/>
      <c r="AR33" s="817"/>
      <c r="AS33" s="817"/>
      <c r="AT33" s="817"/>
      <c r="AU33" s="817" t="s">
        <v>489</v>
      </c>
      <c r="AV33" s="817"/>
      <c r="AW33" s="817"/>
      <c r="AX33" s="817"/>
      <c r="AY33" s="817"/>
      <c r="AZ33" s="818" t="s">
        <v>489</v>
      </c>
      <c r="BA33" s="818"/>
      <c r="BB33" s="818"/>
      <c r="BC33" s="818"/>
      <c r="BD33" s="818"/>
      <c r="BE33" s="819" t="s">
        <v>397</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378</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1548</v>
      </c>
      <c r="AG63" s="831"/>
      <c r="AH63" s="831"/>
      <c r="AI63" s="831"/>
      <c r="AJ63" s="832"/>
      <c r="AK63" s="833"/>
      <c r="AL63" s="828"/>
      <c r="AM63" s="828"/>
      <c r="AN63" s="828"/>
      <c r="AO63" s="828"/>
      <c r="AP63" s="831">
        <v>8604</v>
      </c>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401</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402</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556</v>
      </c>
      <c r="C68" s="857"/>
      <c r="D68" s="857"/>
      <c r="E68" s="857"/>
      <c r="F68" s="857"/>
      <c r="G68" s="857"/>
      <c r="H68" s="857"/>
      <c r="I68" s="857"/>
      <c r="J68" s="857"/>
      <c r="K68" s="857"/>
      <c r="L68" s="857"/>
      <c r="M68" s="857"/>
      <c r="N68" s="857"/>
      <c r="O68" s="857"/>
      <c r="P68" s="858"/>
      <c r="Q68" s="859"/>
      <c r="R68" s="853"/>
      <c r="S68" s="853"/>
      <c r="T68" s="853"/>
      <c r="U68" s="853"/>
      <c r="V68" s="853"/>
      <c r="W68" s="853"/>
      <c r="X68" s="853"/>
      <c r="Y68" s="853"/>
      <c r="Z68" s="853"/>
      <c r="AA68" s="853"/>
      <c r="AB68" s="853"/>
      <c r="AC68" s="853"/>
      <c r="AD68" s="853"/>
      <c r="AE68" s="853"/>
      <c r="AF68" s="853"/>
      <c r="AG68" s="853"/>
      <c r="AH68" s="853"/>
      <c r="AI68" s="853"/>
      <c r="AJ68" s="853"/>
      <c r="AK68" s="853"/>
      <c r="AL68" s="853"/>
      <c r="AM68" s="853"/>
      <c r="AN68" s="853"/>
      <c r="AO68" s="853"/>
      <c r="AP68" s="853"/>
      <c r="AQ68" s="853"/>
      <c r="AR68" s="853"/>
      <c r="AS68" s="853"/>
      <c r="AT68" s="853"/>
      <c r="AU68" s="853"/>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557</v>
      </c>
      <c r="C69" s="861"/>
      <c r="D69" s="861"/>
      <c r="E69" s="861"/>
      <c r="F69" s="861"/>
      <c r="G69" s="861"/>
      <c r="H69" s="861"/>
      <c r="I69" s="861"/>
      <c r="J69" s="861"/>
      <c r="K69" s="861"/>
      <c r="L69" s="861"/>
      <c r="M69" s="861"/>
      <c r="N69" s="861"/>
      <c r="O69" s="861"/>
      <c r="P69" s="862"/>
      <c r="Q69" s="863">
        <v>2692</v>
      </c>
      <c r="R69" s="817"/>
      <c r="S69" s="817"/>
      <c r="T69" s="817"/>
      <c r="U69" s="817"/>
      <c r="V69" s="817">
        <v>2615</v>
      </c>
      <c r="W69" s="817"/>
      <c r="X69" s="817"/>
      <c r="Y69" s="817"/>
      <c r="Z69" s="817"/>
      <c r="AA69" s="817">
        <v>77</v>
      </c>
      <c r="AB69" s="817"/>
      <c r="AC69" s="817"/>
      <c r="AD69" s="817"/>
      <c r="AE69" s="817"/>
      <c r="AF69" s="817">
        <v>77</v>
      </c>
      <c r="AG69" s="817"/>
      <c r="AH69" s="817"/>
      <c r="AI69" s="817"/>
      <c r="AJ69" s="817"/>
      <c r="AK69" s="817">
        <v>12</v>
      </c>
      <c r="AL69" s="817"/>
      <c r="AM69" s="817"/>
      <c r="AN69" s="817"/>
      <c r="AO69" s="817"/>
      <c r="AP69" s="817">
        <v>3155</v>
      </c>
      <c r="AQ69" s="817"/>
      <c r="AR69" s="817"/>
      <c r="AS69" s="817"/>
      <c r="AT69" s="817"/>
      <c r="AU69" s="817" t="s">
        <v>489</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558</v>
      </c>
      <c r="C70" s="861"/>
      <c r="D70" s="861"/>
      <c r="E70" s="861"/>
      <c r="F70" s="861"/>
      <c r="G70" s="861"/>
      <c r="H70" s="861"/>
      <c r="I70" s="861"/>
      <c r="J70" s="861"/>
      <c r="K70" s="861"/>
      <c r="L70" s="861"/>
      <c r="M70" s="861"/>
      <c r="N70" s="861"/>
      <c r="O70" s="861"/>
      <c r="P70" s="862"/>
      <c r="Q70" s="863">
        <v>108</v>
      </c>
      <c r="R70" s="817"/>
      <c r="S70" s="817"/>
      <c r="T70" s="817"/>
      <c r="U70" s="817"/>
      <c r="V70" s="817">
        <v>102</v>
      </c>
      <c r="W70" s="817"/>
      <c r="X70" s="817"/>
      <c r="Y70" s="817"/>
      <c r="Z70" s="817"/>
      <c r="AA70" s="817">
        <v>6</v>
      </c>
      <c r="AB70" s="817"/>
      <c r="AC70" s="817"/>
      <c r="AD70" s="817"/>
      <c r="AE70" s="817"/>
      <c r="AF70" s="817">
        <v>6</v>
      </c>
      <c r="AG70" s="817"/>
      <c r="AH70" s="817"/>
      <c r="AI70" s="817"/>
      <c r="AJ70" s="817"/>
      <c r="AK70" s="817">
        <v>6</v>
      </c>
      <c r="AL70" s="817"/>
      <c r="AM70" s="817"/>
      <c r="AN70" s="817"/>
      <c r="AO70" s="817"/>
      <c r="AP70" s="817">
        <v>0</v>
      </c>
      <c r="AQ70" s="817"/>
      <c r="AR70" s="817"/>
      <c r="AS70" s="817"/>
      <c r="AT70" s="817"/>
      <c r="AU70" s="817" t="s">
        <v>489</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559</v>
      </c>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557</v>
      </c>
      <c r="C72" s="861"/>
      <c r="D72" s="861"/>
      <c r="E72" s="861"/>
      <c r="F72" s="861"/>
      <c r="G72" s="861"/>
      <c r="H72" s="861"/>
      <c r="I72" s="861"/>
      <c r="J72" s="861"/>
      <c r="K72" s="861"/>
      <c r="L72" s="861"/>
      <c r="M72" s="861"/>
      <c r="N72" s="861"/>
      <c r="O72" s="861"/>
      <c r="P72" s="862"/>
      <c r="Q72" s="863">
        <v>8445</v>
      </c>
      <c r="R72" s="817"/>
      <c r="S72" s="817"/>
      <c r="T72" s="817"/>
      <c r="U72" s="817"/>
      <c r="V72" s="817">
        <v>6617</v>
      </c>
      <c r="W72" s="817"/>
      <c r="X72" s="817"/>
      <c r="Y72" s="817"/>
      <c r="Z72" s="817"/>
      <c r="AA72" s="817">
        <v>1828</v>
      </c>
      <c r="AB72" s="817"/>
      <c r="AC72" s="817"/>
      <c r="AD72" s="817"/>
      <c r="AE72" s="817"/>
      <c r="AF72" s="817" t="s">
        <v>489</v>
      </c>
      <c r="AG72" s="817"/>
      <c r="AH72" s="817"/>
      <c r="AI72" s="817"/>
      <c r="AJ72" s="817"/>
      <c r="AK72" s="817">
        <v>14</v>
      </c>
      <c r="AL72" s="817"/>
      <c r="AM72" s="817"/>
      <c r="AN72" s="817"/>
      <c r="AO72" s="817"/>
      <c r="AP72" s="817" t="s">
        <v>489</v>
      </c>
      <c r="AQ72" s="817"/>
      <c r="AR72" s="817"/>
      <c r="AS72" s="817"/>
      <c r="AT72" s="817"/>
      <c r="AU72" s="817" t="s">
        <v>489</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560</v>
      </c>
      <c r="C73" s="861"/>
      <c r="D73" s="861"/>
      <c r="E73" s="861"/>
      <c r="F73" s="861"/>
      <c r="G73" s="861"/>
      <c r="H73" s="861"/>
      <c r="I73" s="861"/>
      <c r="J73" s="861"/>
      <c r="K73" s="861"/>
      <c r="L73" s="861"/>
      <c r="M73" s="861"/>
      <c r="N73" s="861"/>
      <c r="O73" s="861"/>
      <c r="P73" s="862"/>
      <c r="Q73" s="863">
        <v>1514</v>
      </c>
      <c r="R73" s="817"/>
      <c r="S73" s="817"/>
      <c r="T73" s="817"/>
      <c r="U73" s="817"/>
      <c r="V73" s="817">
        <v>1513</v>
      </c>
      <c r="W73" s="817"/>
      <c r="X73" s="817"/>
      <c r="Y73" s="817"/>
      <c r="Z73" s="817"/>
      <c r="AA73" s="817">
        <v>1</v>
      </c>
      <c r="AB73" s="817"/>
      <c r="AC73" s="817"/>
      <c r="AD73" s="817"/>
      <c r="AE73" s="817"/>
      <c r="AF73" s="817" t="s">
        <v>489</v>
      </c>
      <c r="AG73" s="817"/>
      <c r="AH73" s="817"/>
      <c r="AI73" s="817"/>
      <c r="AJ73" s="817"/>
      <c r="AK73" s="817" t="s">
        <v>489</v>
      </c>
      <c r="AL73" s="817"/>
      <c r="AM73" s="817"/>
      <c r="AN73" s="817"/>
      <c r="AO73" s="817"/>
      <c r="AP73" s="817" t="s">
        <v>489</v>
      </c>
      <c r="AQ73" s="817"/>
      <c r="AR73" s="817"/>
      <c r="AS73" s="817"/>
      <c r="AT73" s="817"/>
      <c r="AU73" s="817" t="s">
        <v>489</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561</v>
      </c>
      <c r="C74" s="861"/>
      <c r="D74" s="861"/>
      <c r="E74" s="861"/>
      <c r="F74" s="861"/>
      <c r="G74" s="861"/>
      <c r="H74" s="861"/>
      <c r="I74" s="861"/>
      <c r="J74" s="861"/>
      <c r="K74" s="861"/>
      <c r="L74" s="861"/>
      <c r="M74" s="861"/>
      <c r="N74" s="861"/>
      <c r="O74" s="861"/>
      <c r="P74" s="862"/>
      <c r="Q74" s="863">
        <v>2</v>
      </c>
      <c r="R74" s="817"/>
      <c r="S74" s="817"/>
      <c r="T74" s="817"/>
      <c r="U74" s="817"/>
      <c r="V74" s="817">
        <v>0</v>
      </c>
      <c r="W74" s="817"/>
      <c r="X74" s="817"/>
      <c r="Y74" s="817"/>
      <c r="Z74" s="817"/>
      <c r="AA74" s="817">
        <v>2</v>
      </c>
      <c r="AB74" s="817"/>
      <c r="AC74" s="817"/>
      <c r="AD74" s="817"/>
      <c r="AE74" s="817"/>
      <c r="AF74" s="817" t="s">
        <v>489</v>
      </c>
      <c r="AG74" s="817"/>
      <c r="AH74" s="817"/>
      <c r="AI74" s="817"/>
      <c r="AJ74" s="817"/>
      <c r="AK74" s="817" t="s">
        <v>489</v>
      </c>
      <c r="AL74" s="817"/>
      <c r="AM74" s="817"/>
      <c r="AN74" s="817"/>
      <c r="AO74" s="817"/>
      <c r="AP74" s="817" t="s">
        <v>489</v>
      </c>
      <c r="AQ74" s="817"/>
      <c r="AR74" s="817"/>
      <c r="AS74" s="817"/>
      <c r="AT74" s="817"/>
      <c r="AU74" s="817" t="s">
        <v>489</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562</v>
      </c>
      <c r="C75" s="861"/>
      <c r="D75" s="861"/>
      <c r="E75" s="861"/>
      <c r="F75" s="861"/>
      <c r="G75" s="861"/>
      <c r="H75" s="861"/>
      <c r="I75" s="861"/>
      <c r="J75" s="861"/>
      <c r="K75" s="861"/>
      <c r="L75" s="861"/>
      <c r="M75" s="861"/>
      <c r="N75" s="861"/>
      <c r="O75" s="861"/>
      <c r="P75" s="862"/>
      <c r="Q75" s="864">
        <v>53</v>
      </c>
      <c r="R75" s="865"/>
      <c r="S75" s="865"/>
      <c r="T75" s="865"/>
      <c r="U75" s="821"/>
      <c r="V75" s="866">
        <v>29</v>
      </c>
      <c r="W75" s="865"/>
      <c r="X75" s="865"/>
      <c r="Y75" s="865"/>
      <c r="Z75" s="821"/>
      <c r="AA75" s="866">
        <v>24</v>
      </c>
      <c r="AB75" s="865"/>
      <c r="AC75" s="865"/>
      <c r="AD75" s="865"/>
      <c r="AE75" s="821"/>
      <c r="AF75" s="866" t="s">
        <v>489</v>
      </c>
      <c r="AG75" s="865"/>
      <c r="AH75" s="865"/>
      <c r="AI75" s="865"/>
      <c r="AJ75" s="821"/>
      <c r="AK75" s="866" t="s">
        <v>489</v>
      </c>
      <c r="AL75" s="865"/>
      <c r="AM75" s="865"/>
      <c r="AN75" s="865"/>
      <c r="AO75" s="821"/>
      <c r="AP75" s="866" t="s">
        <v>489</v>
      </c>
      <c r="AQ75" s="865"/>
      <c r="AR75" s="865"/>
      <c r="AS75" s="865"/>
      <c r="AT75" s="821"/>
      <c r="AU75" s="866" t="s">
        <v>489</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563</v>
      </c>
      <c r="C76" s="861"/>
      <c r="D76" s="861"/>
      <c r="E76" s="861"/>
      <c r="F76" s="861"/>
      <c r="G76" s="861"/>
      <c r="H76" s="861"/>
      <c r="I76" s="861"/>
      <c r="J76" s="861"/>
      <c r="K76" s="861"/>
      <c r="L76" s="861"/>
      <c r="M76" s="861"/>
      <c r="N76" s="861"/>
      <c r="O76" s="861"/>
      <c r="P76" s="862"/>
      <c r="Q76" s="864">
        <v>43</v>
      </c>
      <c r="R76" s="865"/>
      <c r="S76" s="865"/>
      <c r="T76" s="865"/>
      <c r="U76" s="821"/>
      <c r="V76" s="866">
        <v>42</v>
      </c>
      <c r="W76" s="865"/>
      <c r="X76" s="865"/>
      <c r="Y76" s="865"/>
      <c r="Z76" s="821"/>
      <c r="AA76" s="866">
        <v>1</v>
      </c>
      <c r="AB76" s="865"/>
      <c r="AC76" s="865"/>
      <c r="AD76" s="865"/>
      <c r="AE76" s="821"/>
      <c r="AF76" s="866" t="s">
        <v>489</v>
      </c>
      <c r="AG76" s="865"/>
      <c r="AH76" s="865"/>
      <c r="AI76" s="865"/>
      <c r="AJ76" s="821"/>
      <c r="AK76" s="866" t="s">
        <v>489</v>
      </c>
      <c r="AL76" s="865"/>
      <c r="AM76" s="865"/>
      <c r="AN76" s="865"/>
      <c r="AO76" s="821"/>
      <c r="AP76" s="866" t="s">
        <v>489</v>
      </c>
      <c r="AQ76" s="865"/>
      <c r="AR76" s="865"/>
      <c r="AS76" s="865"/>
      <c r="AT76" s="821"/>
      <c r="AU76" s="866" t="s">
        <v>489</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t="s">
        <v>564</v>
      </c>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t="s">
        <v>557</v>
      </c>
      <c r="C78" s="861"/>
      <c r="D78" s="861"/>
      <c r="E78" s="861"/>
      <c r="F78" s="861"/>
      <c r="G78" s="861"/>
      <c r="H78" s="861"/>
      <c r="I78" s="861"/>
      <c r="J78" s="861"/>
      <c r="K78" s="861"/>
      <c r="L78" s="861"/>
      <c r="M78" s="861"/>
      <c r="N78" s="861"/>
      <c r="O78" s="861"/>
      <c r="P78" s="862"/>
      <c r="Q78" s="863">
        <v>997</v>
      </c>
      <c r="R78" s="817"/>
      <c r="S78" s="817"/>
      <c r="T78" s="817"/>
      <c r="U78" s="817"/>
      <c r="V78" s="817">
        <v>947</v>
      </c>
      <c r="W78" s="817"/>
      <c r="X78" s="817"/>
      <c r="Y78" s="817"/>
      <c r="Z78" s="817"/>
      <c r="AA78" s="817">
        <v>50</v>
      </c>
      <c r="AB78" s="817"/>
      <c r="AC78" s="817"/>
      <c r="AD78" s="817"/>
      <c r="AE78" s="817"/>
      <c r="AF78" s="817">
        <v>50</v>
      </c>
      <c r="AG78" s="817"/>
      <c r="AH78" s="817"/>
      <c r="AI78" s="817"/>
      <c r="AJ78" s="817"/>
      <c r="AK78" s="817">
        <v>0</v>
      </c>
      <c r="AL78" s="817"/>
      <c r="AM78" s="817"/>
      <c r="AN78" s="817"/>
      <c r="AO78" s="817"/>
      <c r="AP78" s="817">
        <v>0</v>
      </c>
      <c r="AQ78" s="817"/>
      <c r="AR78" s="817"/>
      <c r="AS78" s="817"/>
      <c r="AT78" s="817"/>
      <c r="AU78" s="817" t="s">
        <v>552</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t="s">
        <v>565</v>
      </c>
      <c r="C79" s="861"/>
      <c r="D79" s="861"/>
      <c r="E79" s="861"/>
      <c r="F79" s="861"/>
      <c r="G79" s="861"/>
      <c r="H79" s="861"/>
      <c r="I79" s="861"/>
      <c r="J79" s="861"/>
      <c r="K79" s="861"/>
      <c r="L79" s="861"/>
      <c r="M79" s="861"/>
      <c r="N79" s="861"/>
      <c r="O79" s="861"/>
      <c r="P79" s="862"/>
      <c r="Q79" s="863">
        <v>259339</v>
      </c>
      <c r="R79" s="817"/>
      <c r="S79" s="817"/>
      <c r="T79" s="817"/>
      <c r="U79" s="817"/>
      <c r="V79" s="817">
        <v>254515</v>
      </c>
      <c r="W79" s="817"/>
      <c r="X79" s="817"/>
      <c r="Y79" s="817"/>
      <c r="Z79" s="817"/>
      <c r="AA79" s="817">
        <v>4824</v>
      </c>
      <c r="AB79" s="817"/>
      <c r="AC79" s="817"/>
      <c r="AD79" s="817"/>
      <c r="AE79" s="817"/>
      <c r="AF79" s="817">
        <v>4824</v>
      </c>
      <c r="AG79" s="817"/>
      <c r="AH79" s="817"/>
      <c r="AI79" s="817"/>
      <c r="AJ79" s="817"/>
      <c r="AK79" s="817">
        <v>1141</v>
      </c>
      <c r="AL79" s="817"/>
      <c r="AM79" s="817"/>
      <c r="AN79" s="817"/>
      <c r="AO79" s="817"/>
      <c r="AP79" s="817">
        <v>0</v>
      </c>
      <c r="AQ79" s="817"/>
      <c r="AR79" s="817"/>
      <c r="AS79" s="817"/>
      <c r="AT79" s="817"/>
      <c r="AU79" s="817" t="s">
        <v>552</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t="s">
        <v>566</v>
      </c>
      <c r="C80" s="861"/>
      <c r="D80" s="861"/>
      <c r="E80" s="861"/>
      <c r="F80" s="861"/>
      <c r="G80" s="861"/>
      <c r="H80" s="861"/>
      <c r="I80" s="861"/>
      <c r="J80" s="861"/>
      <c r="K80" s="861"/>
      <c r="L80" s="861"/>
      <c r="M80" s="861"/>
      <c r="N80" s="861"/>
      <c r="O80" s="861"/>
      <c r="P80" s="862"/>
      <c r="Q80" s="863">
        <v>345</v>
      </c>
      <c r="R80" s="817"/>
      <c r="S80" s="817"/>
      <c r="T80" s="817"/>
      <c r="U80" s="817"/>
      <c r="V80" s="817">
        <v>187</v>
      </c>
      <c r="W80" s="817"/>
      <c r="X80" s="817"/>
      <c r="Y80" s="817"/>
      <c r="Z80" s="817"/>
      <c r="AA80" s="817">
        <v>158</v>
      </c>
      <c r="AB80" s="817"/>
      <c r="AC80" s="817"/>
      <c r="AD80" s="817"/>
      <c r="AE80" s="817"/>
      <c r="AF80" s="817">
        <v>158</v>
      </c>
      <c r="AG80" s="817"/>
      <c r="AH80" s="817"/>
      <c r="AI80" s="817"/>
      <c r="AJ80" s="817"/>
      <c r="AK80" s="817" t="s">
        <v>489</v>
      </c>
      <c r="AL80" s="817"/>
      <c r="AM80" s="817"/>
      <c r="AN80" s="817"/>
      <c r="AO80" s="817"/>
      <c r="AP80" s="817" t="s">
        <v>489</v>
      </c>
      <c r="AQ80" s="817"/>
      <c r="AR80" s="817"/>
      <c r="AS80" s="817"/>
      <c r="AT80" s="817"/>
      <c r="AU80" s="817" t="s">
        <v>489</v>
      </c>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378</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5115</v>
      </c>
      <c r="AG88" s="831"/>
      <c r="AH88" s="831"/>
      <c r="AI88" s="831"/>
      <c r="AJ88" s="831"/>
      <c r="AK88" s="828"/>
      <c r="AL88" s="828"/>
      <c r="AM88" s="828"/>
      <c r="AN88" s="828"/>
      <c r="AO88" s="828"/>
      <c r="AP88" s="831">
        <v>3155</v>
      </c>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198</v>
      </c>
      <c r="CS102" s="839"/>
      <c r="CT102" s="839"/>
      <c r="CU102" s="839"/>
      <c r="CV102" s="878"/>
      <c r="CW102" s="877">
        <v>25</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294</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294</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294</v>
      </c>
      <c r="DR109" s="880"/>
      <c r="DS109" s="880"/>
      <c r="DT109" s="880"/>
      <c r="DU109" s="881"/>
      <c r="DV109" s="879" t="s">
        <v>414</v>
      </c>
      <c r="DW109" s="880"/>
      <c r="DX109" s="880"/>
      <c r="DY109" s="880"/>
      <c r="DZ109" s="882"/>
    </row>
    <row r="110" spans="1:131" s="212" customFormat="1" ht="26.25" customHeight="1" x14ac:dyDescent="0.15">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2387846</v>
      </c>
      <c r="AB110" s="887"/>
      <c r="AC110" s="887"/>
      <c r="AD110" s="887"/>
      <c r="AE110" s="888"/>
      <c r="AF110" s="889">
        <v>2347835</v>
      </c>
      <c r="AG110" s="887"/>
      <c r="AH110" s="887"/>
      <c r="AI110" s="887"/>
      <c r="AJ110" s="888"/>
      <c r="AK110" s="889">
        <v>2394358</v>
      </c>
      <c r="AL110" s="887"/>
      <c r="AM110" s="887"/>
      <c r="AN110" s="887"/>
      <c r="AO110" s="888"/>
      <c r="AP110" s="890">
        <v>17.7</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26384258</v>
      </c>
      <c r="BR110" s="918"/>
      <c r="BS110" s="918"/>
      <c r="BT110" s="918"/>
      <c r="BU110" s="918"/>
      <c r="BV110" s="918">
        <v>26156325</v>
      </c>
      <c r="BW110" s="918"/>
      <c r="BX110" s="918"/>
      <c r="BY110" s="918"/>
      <c r="BZ110" s="918"/>
      <c r="CA110" s="918">
        <v>25631184</v>
      </c>
      <c r="CB110" s="918"/>
      <c r="CC110" s="918"/>
      <c r="CD110" s="918"/>
      <c r="CE110" s="918"/>
      <c r="CF110" s="931">
        <v>189.5</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v>5670</v>
      </c>
      <c r="BR111" s="913"/>
      <c r="BS111" s="913"/>
      <c r="BT111" s="913"/>
      <c r="BU111" s="913"/>
      <c r="BV111" s="913">
        <v>3684</v>
      </c>
      <c r="BW111" s="913"/>
      <c r="BX111" s="913"/>
      <c r="BY111" s="913"/>
      <c r="BZ111" s="913"/>
      <c r="CA111" s="913">
        <v>2074</v>
      </c>
      <c r="CB111" s="913"/>
      <c r="CC111" s="913"/>
      <c r="CD111" s="913"/>
      <c r="CE111" s="913"/>
      <c r="CF111" s="907">
        <v>0</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5212227</v>
      </c>
      <c r="BR112" s="913"/>
      <c r="BS112" s="913"/>
      <c r="BT112" s="913"/>
      <c r="BU112" s="913"/>
      <c r="BV112" s="913">
        <v>5421340</v>
      </c>
      <c r="BW112" s="913"/>
      <c r="BX112" s="913"/>
      <c r="BY112" s="913"/>
      <c r="BZ112" s="913"/>
      <c r="CA112" s="913">
        <v>5908512</v>
      </c>
      <c r="CB112" s="913"/>
      <c r="CC112" s="913"/>
      <c r="CD112" s="913"/>
      <c r="CE112" s="913"/>
      <c r="CF112" s="907">
        <v>43.7</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537781</v>
      </c>
      <c r="AB113" s="925"/>
      <c r="AC113" s="925"/>
      <c r="AD113" s="925"/>
      <c r="AE113" s="926"/>
      <c r="AF113" s="927">
        <v>498656</v>
      </c>
      <c r="AG113" s="925"/>
      <c r="AH113" s="925"/>
      <c r="AI113" s="925"/>
      <c r="AJ113" s="926"/>
      <c r="AK113" s="927">
        <v>505526</v>
      </c>
      <c r="AL113" s="925"/>
      <c r="AM113" s="925"/>
      <c r="AN113" s="925"/>
      <c r="AO113" s="926"/>
      <c r="AP113" s="928">
        <v>3.7</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2983100</v>
      </c>
      <c r="BR113" s="913"/>
      <c r="BS113" s="913"/>
      <c r="BT113" s="913"/>
      <c r="BU113" s="913"/>
      <c r="BV113" s="913">
        <v>2880623</v>
      </c>
      <c r="BW113" s="913"/>
      <c r="BX113" s="913"/>
      <c r="BY113" s="913"/>
      <c r="BZ113" s="913"/>
      <c r="CA113" s="913">
        <v>2814532</v>
      </c>
      <c r="CB113" s="913"/>
      <c r="CC113" s="913"/>
      <c r="CD113" s="913"/>
      <c r="CE113" s="913"/>
      <c r="CF113" s="907">
        <v>20.8</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191240</v>
      </c>
      <c r="AB114" s="946"/>
      <c r="AC114" s="946"/>
      <c r="AD114" s="946"/>
      <c r="AE114" s="947"/>
      <c r="AF114" s="948">
        <v>208847</v>
      </c>
      <c r="AG114" s="946"/>
      <c r="AH114" s="946"/>
      <c r="AI114" s="946"/>
      <c r="AJ114" s="947"/>
      <c r="AK114" s="948">
        <v>196119</v>
      </c>
      <c r="AL114" s="946"/>
      <c r="AM114" s="946"/>
      <c r="AN114" s="946"/>
      <c r="AO114" s="947"/>
      <c r="AP114" s="949">
        <v>1.5</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4001074</v>
      </c>
      <c r="BR114" s="913"/>
      <c r="BS114" s="913"/>
      <c r="BT114" s="913"/>
      <c r="BU114" s="913"/>
      <c r="BV114" s="913">
        <v>3959434</v>
      </c>
      <c r="BW114" s="913"/>
      <c r="BX114" s="913"/>
      <c r="BY114" s="913"/>
      <c r="BZ114" s="913"/>
      <c r="CA114" s="913">
        <v>3833475</v>
      </c>
      <c r="CB114" s="913"/>
      <c r="CC114" s="913"/>
      <c r="CD114" s="913"/>
      <c r="CE114" s="913"/>
      <c r="CF114" s="907">
        <v>28.3</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21592</v>
      </c>
      <c r="AB115" s="925"/>
      <c r="AC115" s="925"/>
      <c r="AD115" s="925"/>
      <c r="AE115" s="926"/>
      <c r="AF115" s="927">
        <v>61221</v>
      </c>
      <c r="AG115" s="925"/>
      <c r="AH115" s="925"/>
      <c r="AI115" s="925"/>
      <c r="AJ115" s="926"/>
      <c r="AK115" s="927">
        <v>1678</v>
      </c>
      <c r="AL115" s="925"/>
      <c r="AM115" s="925"/>
      <c r="AN115" s="925"/>
      <c r="AO115" s="926"/>
      <c r="AP115" s="928">
        <v>0</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3138459</v>
      </c>
      <c r="AB117" s="966"/>
      <c r="AC117" s="966"/>
      <c r="AD117" s="966"/>
      <c r="AE117" s="967"/>
      <c r="AF117" s="968">
        <v>3116559</v>
      </c>
      <c r="AG117" s="966"/>
      <c r="AH117" s="966"/>
      <c r="AI117" s="966"/>
      <c r="AJ117" s="967"/>
      <c r="AK117" s="968">
        <v>3097681</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294</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444</v>
      </c>
      <c r="BP119" s="992"/>
      <c r="BQ119" s="986">
        <v>38586329</v>
      </c>
      <c r="BR119" s="987"/>
      <c r="BS119" s="987"/>
      <c r="BT119" s="987"/>
      <c r="BU119" s="987"/>
      <c r="BV119" s="987">
        <v>38421406</v>
      </c>
      <c r="BW119" s="987"/>
      <c r="BX119" s="987"/>
      <c r="BY119" s="987"/>
      <c r="BZ119" s="987"/>
      <c r="CA119" s="987">
        <v>38189777</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5670</v>
      </c>
      <c r="DH119" s="973"/>
      <c r="DI119" s="973"/>
      <c r="DJ119" s="973"/>
      <c r="DK119" s="974"/>
      <c r="DL119" s="972">
        <v>3684</v>
      </c>
      <c r="DM119" s="973"/>
      <c r="DN119" s="973"/>
      <c r="DO119" s="973"/>
      <c r="DP119" s="974"/>
      <c r="DQ119" s="972">
        <v>2074</v>
      </c>
      <c r="DR119" s="973"/>
      <c r="DS119" s="973"/>
      <c r="DT119" s="973"/>
      <c r="DU119" s="974"/>
      <c r="DV119" s="975">
        <v>0</v>
      </c>
      <c r="DW119" s="976"/>
      <c r="DX119" s="976"/>
      <c r="DY119" s="976"/>
      <c r="DZ119" s="977"/>
    </row>
    <row r="120" spans="1:130" s="212" customFormat="1" ht="26.25" customHeight="1" x14ac:dyDescent="0.15">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4620245</v>
      </c>
      <c r="BR120" s="918"/>
      <c r="BS120" s="918"/>
      <c r="BT120" s="918"/>
      <c r="BU120" s="918"/>
      <c r="BV120" s="918">
        <v>3500282</v>
      </c>
      <c r="BW120" s="918"/>
      <c r="BX120" s="918"/>
      <c r="BY120" s="918"/>
      <c r="BZ120" s="918"/>
      <c r="CA120" s="918">
        <v>2435904</v>
      </c>
      <c r="CB120" s="918"/>
      <c r="CC120" s="918"/>
      <c r="CD120" s="918"/>
      <c r="CE120" s="918"/>
      <c r="CF120" s="931">
        <v>18</v>
      </c>
      <c r="CG120" s="932"/>
      <c r="CH120" s="932"/>
      <c r="CI120" s="932"/>
      <c r="CJ120" s="932"/>
      <c r="CK120" s="993" t="s">
        <v>448</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4723915</v>
      </c>
      <c r="DH120" s="918"/>
      <c r="DI120" s="918"/>
      <c r="DJ120" s="918"/>
      <c r="DK120" s="918"/>
      <c r="DL120" s="918">
        <v>5000924</v>
      </c>
      <c r="DM120" s="918"/>
      <c r="DN120" s="918"/>
      <c r="DO120" s="918"/>
      <c r="DP120" s="918"/>
      <c r="DQ120" s="918">
        <v>5548859</v>
      </c>
      <c r="DR120" s="918"/>
      <c r="DS120" s="918"/>
      <c r="DT120" s="918"/>
      <c r="DU120" s="918"/>
      <c r="DV120" s="919">
        <v>41</v>
      </c>
      <c r="DW120" s="919"/>
      <c r="DX120" s="919"/>
      <c r="DY120" s="919"/>
      <c r="DZ120" s="920"/>
    </row>
    <row r="121" spans="1:130" s="212" customFormat="1" ht="26.25" customHeight="1" x14ac:dyDescent="0.15">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174230</v>
      </c>
      <c r="BR121" s="913"/>
      <c r="BS121" s="913"/>
      <c r="BT121" s="913"/>
      <c r="BU121" s="913"/>
      <c r="BV121" s="913">
        <v>190411</v>
      </c>
      <c r="BW121" s="913"/>
      <c r="BX121" s="913"/>
      <c r="BY121" s="913"/>
      <c r="BZ121" s="913"/>
      <c r="CA121" s="913">
        <v>171648</v>
      </c>
      <c r="CB121" s="913"/>
      <c r="CC121" s="913"/>
      <c r="CD121" s="913"/>
      <c r="CE121" s="913"/>
      <c r="CF121" s="907">
        <v>1.3</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488312</v>
      </c>
      <c r="DH121" s="913"/>
      <c r="DI121" s="913"/>
      <c r="DJ121" s="913"/>
      <c r="DK121" s="913"/>
      <c r="DL121" s="913">
        <v>420416</v>
      </c>
      <c r="DM121" s="913"/>
      <c r="DN121" s="913"/>
      <c r="DO121" s="913"/>
      <c r="DP121" s="913"/>
      <c r="DQ121" s="913">
        <v>359653</v>
      </c>
      <c r="DR121" s="913"/>
      <c r="DS121" s="913"/>
      <c r="DT121" s="913"/>
      <c r="DU121" s="913"/>
      <c r="DV121" s="914">
        <v>2.7</v>
      </c>
      <c r="DW121" s="914"/>
      <c r="DX121" s="914"/>
      <c r="DY121" s="914"/>
      <c r="DZ121" s="915"/>
    </row>
    <row r="122" spans="1:130" s="212" customFormat="1" ht="26.25" customHeight="1" x14ac:dyDescent="0.15">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25725031</v>
      </c>
      <c r="BR122" s="987"/>
      <c r="BS122" s="987"/>
      <c r="BT122" s="987"/>
      <c r="BU122" s="987"/>
      <c r="BV122" s="987">
        <v>26103291</v>
      </c>
      <c r="BW122" s="987"/>
      <c r="BX122" s="987"/>
      <c r="BY122" s="987"/>
      <c r="BZ122" s="987"/>
      <c r="CA122" s="987">
        <v>25277733</v>
      </c>
      <c r="CB122" s="987"/>
      <c r="CC122" s="987"/>
      <c r="CD122" s="987"/>
      <c r="CE122" s="987"/>
      <c r="CF122" s="1004">
        <v>186.9</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452</v>
      </c>
      <c r="BP123" s="992"/>
      <c r="BQ123" s="1050">
        <v>30519506</v>
      </c>
      <c r="BR123" s="1051"/>
      <c r="BS123" s="1051"/>
      <c r="BT123" s="1051"/>
      <c r="BU123" s="1051"/>
      <c r="BV123" s="1051">
        <v>29793984</v>
      </c>
      <c r="BW123" s="1051"/>
      <c r="BX123" s="1051"/>
      <c r="BY123" s="1051"/>
      <c r="BZ123" s="1051"/>
      <c r="CA123" s="1051">
        <v>27885285</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61</v>
      </c>
      <c r="BR124" s="1014"/>
      <c r="BS124" s="1014"/>
      <c r="BT124" s="1014"/>
      <c r="BU124" s="1014"/>
      <c r="BV124" s="1014">
        <v>65.3</v>
      </c>
      <c r="BW124" s="1014"/>
      <c r="BX124" s="1014"/>
      <c r="BY124" s="1014"/>
      <c r="BZ124" s="1014"/>
      <c r="CA124" s="1014">
        <v>76.099999999999994</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21592</v>
      </c>
      <c r="AB126" s="946"/>
      <c r="AC126" s="946"/>
      <c r="AD126" s="946"/>
      <c r="AE126" s="947"/>
      <c r="AF126" s="948">
        <v>61221</v>
      </c>
      <c r="AG126" s="946"/>
      <c r="AH126" s="946"/>
      <c r="AI126" s="946"/>
      <c r="AJ126" s="947"/>
      <c r="AK126" s="948">
        <v>1678</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32093</v>
      </c>
      <c r="AB128" s="1033"/>
      <c r="AC128" s="1033"/>
      <c r="AD128" s="1033"/>
      <c r="AE128" s="1034"/>
      <c r="AF128" s="1035">
        <v>85505</v>
      </c>
      <c r="AG128" s="1033"/>
      <c r="AH128" s="1033"/>
      <c r="AI128" s="1033"/>
      <c r="AJ128" s="1034"/>
      <c r="AK128" s="1035">
        <v>20628</v>
      </c>
      <c r="AL128" s="1033"/>
      <c r="AM128" s="1033"/>
      <c r="AN128" s="1033"/>
      <c r="AO128" s="1034"/>
      <c r="AP128" s="1036"/>
      <c r="AQ128" s="1037"/>
      <c r="AR128" s="1037"/>
      <c r="AS128" s="1037"/>
      <c r="AT128" s="1038"/>
      <c r="AU128" s="214"/>
      <c r="AV128" s="214"/>
      <c r="AW128" s="214"/>
      <c r="AX128" s="883" t="s">
        <v>466</v>
      </c>
      <c r="AY128" s="884"/>
      <c r="AZ128" s="884"/>
      <c r="BA128" s="884"/>
      <c r="BB128" s="884"/>
      <c r="BC128" s="884"/>
      <c r="BD128" s="884"/>
      <c r="BE128" s="885"/>
      <c r="BF128" s="1039" t="s">
        <v>122</v>
      </c>
      <c r="BG128" s="1040"/>
      <c r="BH128" s="1040"/>
      <c r="BI128" s="1040"/>
      <c r="BJ128" s="1040"/>
      <c r="BK128" s="1040"/>
      <c r="BL128" s="1041"/>
      <c r="BM128" s="1039">
        <v>12.73</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15432271</v>
      </c>
      <c r="AB129" s="946"/>
      <c r="AC129" s="946"/>
      <c r="AD129" s="946"/>
      <c r="AE129" s="947"/>
      <c r="AF129" s="948">
        <v>15330635</v>
      </c>
      <c r="AG129" s="946"/>
      <c r="AH129" s="946"/>
      <c r="AI129" s="946"/>
      <c r="AJ129" s="947"/>
      <c r="AK129" s="948">
        <v>15621442</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122</v>
      </c>
      <c r="BG129" s="1054"/>
      <c r="BH129" s="1054"/>
      <c r="BI129" s="1054"/>
      <c r="BJ129" s="1054"/>
      <c r="BK129" s="1054"/>
      <c r="BL129" s="1055"/>
      <c r="BM129" s="1053">
        <v>17.73</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2210843</v>
      </c>
      <c r="AB130" s="946"/>
      <c r="AC130" s="946"/>
      <c r="AD130" s="946"/>
      <c r="AE130" s="947"/>
      <c r="AF130" s="948">
        <v>2123137</v>
      </c>
      <c r="AG130" s="946"/>
      <c r="AH130" s="946"/>
      <c r="AI130" s="946"/>
      <c r="AJ130" s="947"/>
      <c r="AK130" s="948">
        <v>2098228</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6.9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13221428</v>
      </c>
      <c r="AB131" s="973"/>
      <c r="AC131" s="973"/>
      <c r="AD131" s="973"/>
      <c r="AE131" s="974"/>
      <c r="AF131" s="972">
        <v>13207498</v>
      </c>
      <c r="AG131" s="973"/>
      <c r="AH131" s="973"/>
      <c r="AI131" s="973"/>
      <c r="AJ131" s="974"/>
      <c r="AK131" s="972">
        <v>13523214</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3"/>
      <c r="BF131" s="1071">
        <v>76.099999999999994</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6.7732698769999997</v>
      </c>
      <c r="AB132" s="1084"/>
      <c r="AC132" s="1084"/>
      <c r="AD132" s="1084"/>
      <c r="AE132" s="1085"/>
      <c r="AF132" s="1086">
        <v>6.8742543060000001</v>
      </c>
      <c r="AG132" s="1084"/>
      <c r="AH132" s="1084"/>
      <c r="AI132" s="1084"/>
      <c r="AJ132" s="1085"/>
      <c r="AK132" s="1086">
        <v>7.2381092249999996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6.3</v>
      </c>
      <c r="AB133" s="1067"/>
      <c r="AC133" s="1067"/>
      <c r="AD133" s="1067"/>
      <c r="AE133" s="1068"/>
      <c r="AF133" s="1066">
        <v>6.6</v>
      </c>
      <c r="AG133" s="1067"/>
      <c r="AH133" s="1067"/>
      <c r="AI133" s="1067"/>
      <c r="AJ133" s="1068"/>
      <c r="AK133" s="1066">
        <v>6.9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VSgSjvz3uNckq0xXVL1NLY8fYtmxR+koSThSsDnblFLeKqK87Cv6hSox6X1/nqQDXg/VkIlCdrtozfRiPp7Kw==" saltValue="OI+3v5KDBj81tj08ROxvq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Z25" zoomScale="85" zoomScaleNormal="85" zoomScaleSheetLayoutView="85" workbookViewId="0">
      <selection activeCell="CW29" sqref="CW29"/>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Eg998/alqPRLa6MV7OKWHmP6wrBH1nk1QmIRQbzQO2tADe9FexHOFEybrA+7IxKRek2nt3Ba+vIhQFDc+RA8vg==" saltValue="B/+jU3wIvqF7PfhDu3Ry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D55" zoomScale="70" zoomScaleNormal="70" zoomScaleSheetLayoutView="55" workbookViewId="0">
      <selection activeCell="CW29" sqref="CW29"/>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SuUei0NuNj8HvV+O610tEnhJE+pwvN1+VlVwWYd+5YLJw3QoxN6UJTc6LVBAW95kemPHYk/JIbe0jXwU3K+Qw==" saltValue="NINNwZnHlG/NiGqz9MeeN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M1" workbookViewId="0">
      <selection activeCell="CW29" sqref="CW29"/>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1" t="s">
        <v>481</v>
      </c>
      <c r="AP7" s="253"/>
      <c r="AQ7" s="254" t="s">
        <v>482</v>
      </c>
      <c r="AR7" s="255"/>
    </row>
    <row r="8" spans="1:46" x14ac:dyDescent="0.15">
      <c r="A8" s="247"/>
      <c r="AK8" s="256"/>
      <c r="AL8" s="257"/>
      <c r="AM8" s="257"/>
      <c r="AN8" s="258"/>
      <c r="AO8" s="1102"/>
      <c r="AP8" s="259" t="s">
        <v>483</v>
      </c>
      <c r="AQ8" s="260" t="s">
        <v>484</v>
      </c>
      <c r="AR8" s="261" t="s">
        <v>485</v>
      </c>
    </row>
    <row r="9" spans="1:46" x14ac:dyDescent="0.15">
      <c r="A9" s="247"/>
      <c r="AK9" s="1103" t="s">
        <v>486</v>
      </c>
      <c r="AL9" s="1104"/>
      <c r="AM9" s="1104"/>
      <c r="AN9" s="1105"/>
      <c r="AO9" s="262">
        <v>5357721</v>
      </c>
      <c r="AP9" s="262">
        <v>123112</v>
      </c>
      <c r="AQ9" s="263">
        <v>117270</v>
      </c>
      <c r="AR9" s="264">
        <v>5</v>
      </c>
    </row>
    <row r="10" spans="1:46" ht="13.5" customHeight="1" x14ac:dyDescent="0.15">
      <c r="A10" s="247"/>
      <c r="AK10" s="1103" t="s">
        <v>487</v>
      </c>
      <c r="AL10" s="1104"/>
      <c r="AM10" s="1104"/>
      <c r="AN10" s="1105"/>
      <c r="AO10" s="265">
        <v>920551</v>
      </c>
      <c r="AP10" s="265">
        <v>21153</v>
      </c>
      <c r="AQ10" s="266">
        <v>10490</v>
      </c>
      <c r="AR10" s="267">
        <v>101.6</v>
      </c>
    </row>
    <row r="11" spans="1:46" ht="13.5" customHeight="1" x14ac:dyDescent="0.15">
      <c r="A11" s="247"/>
      <c r="AK11" s="1103" t="s">
        <v>488</v>
      </c>
      <c r="AL11" s="1104"/>
      <c r="AM11" s="1104"/>
      <c r="AN11" s="1105"/>
      <c r="AO11" s="265" t="s">
        <v>489</v>
      </c>
      <c r="AP11" s="265" t="s">
        <v>489</v>
      </c>
      <c r="AQ11" s="266">
        <v>1802</v>
      </c>
      <c r="AR11" s="267" t="s">
        <v>489</v>
      </c>
    </row>
    <row r="12" spans="1:46" ht="13.5" customHeight="1" x14ac:dyDescent="0.15">
      <c r="A12" s="247"/>
      <c r="AK12" s="1103" t="s">
        <v>490</v>
      </c>
      <c r="AL12" s="1104"/>
      <c r="AM12" s="1104"/>
      <c r="AN12" s="1105"/>
      <c r="AO12" s="265" t="s">
        <v>489</v>
      </c>
      <c r="AP12" s="265" t="s">
        <v>489</v>
      </c>
      <c r="AQ12" s="266">
        <v>3</v>
      </c>
      <c r="AR12" s="267" t="s">
        <v>489</v>
      </c>
    </row>
    <row r="13" spans="1:46" ht="13.5" customHeight="1" x14ac:dyDescent="0.15">
      <c r="A13" s="247"/>
      <c r="AK13" s="1103" t="s">
        <v>491</v>
      </c>
      <c r="AL13" s="1104"/>
      <c r="AM13" s="1104"/>
      <c r="AN13" s="1105"/>
      <c r="AO13" s="265">
        <v>170131</v>
      </c>
      <c r="AP13" s="265">
        <v>3909</v>
      </c>
      <c r="AQ13" s="266">
        <v>4482</v>
      </c>
      <c r="AR13" s="267">
        <v>-12.8</v>
      </c>
    </row>
    <row r="14" spans="1:46" ht="13.5" customHeight="1" x14ac:dyDescent="0.15">
      <c r="A14" s="247"/>
      <c r="AK14" s="1103" t="s">
        <v>492</v>
      </c>
      <c r="AL14" s="1104"/>
      <c r="AM14" s="1104"/>
      <c r="AN14" s="1105"/>
      <c r="AO14" s="265">
        <v>28995</v>
      </c>
      <c r="AP14" s="265">
        <v>666</v>
      </c>
      <c r="AQ14" s="266">
        <v>2749</v>
      </c>
      <c r="AR14" s="267">
        <v>-75.8</v>
      </c>
    </row>
    <row r="15" spans="1:46" ht="13.5" customHeight="1" x14ac:dyDescent="0.15">
      <c r="A15" s="247"/>
      <c r="AK15" s="1106" t="s">
        <v>493</v>
      </c>
      <c r="AL15" s="1107"/>
      <c r="AM15" s="1107"/>
      <c r="AN15" s="1108"/>
      <c r="AO15" s="265">
        <v>-467944</v>
      </c>
      <c r="AP15" s="265">
        <v>-10753</v>
      </c>
      <c r="AQ15" s="266">
        <v>-7399</v>
      </c>
      <c r="AR15" s="267">
        <v>45.3</v>
      </c>
    </row>
    <row r="16" spans="1:46" x14ac:dyDescent="0.15">
      <c r="A16" s="247"/>
      <c r="AK16" s="1106" t="s">
        <v>177</v>
      </c>
      <c r="AL16" s="1107"/>
      <c r="AM16" s="1107"/>
      <c r="AN16" s="1108"/>
      <c r="AO16" s="265">
        <v>6009454</v>
      </c>
      <c r="AP16" s="265">
        <v>138088</v>
      </c>
      <c r="AQ16" s="266">
        <v>129397</v>
      </c>
      <c r="AR16" s="267">
        <v>6.7</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09" t="s">
        <v>498</v>
      </c>
      <c r="AL21" s="1110"/>
      <c r="AM21" s="1110"/>
      <c r="AN21" s="1111"/>
      <c r="AO21" s="277">
        <v>10.55</v>
      </c>
      <c r="AP21" s="278">
        <v>11.07</v>
      </c>
      <c r="AQ21" s="279">
        <v>-0.52</v>
      </c>
      <c r="AS21" s="280"/>
      <c r="AT21" s="276"/>
    </row>
    <row r="22" spans="1:46" s="248" customFormat="1" x14ac:dyDescent="0.15">
      <c r="A22" s="276"/>
      <c r="AK22" s="1109" t="s">
        <v>499</v>
      </c>
      <c r="AL22" s="1110"/>
      <c r="AM22" s="1110"/>
      <c r="AN22" s="1111"/>
      <c r="AO22" s="281">
        <v>100.9</v>
      </c>
      <c r="AP22" s="282">
        <v>97.2</v>
      </c>
      <c r="AQ22" s="283">
        <v>3.7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1" t="s">
        <v>481</v>
      </c>
      <c r="AP30" s="253"/>
      <c r="AQ30" s="254" t="s">
        <v>482</v>
      </c>
      <c r="AR30" s="255"/>
    </row>
    <row r="31" spans="1:46" x14ac:dyDescent="0.15">
      <c r="A31" s="247"/>
      <c r="AK31" s="256"/>
      <c r="AL31" s="257"/>
      <c r="AM31" s="257"/>
      <c r="AN31" s="258"/>
      <c r="AO31" s="1102"/>
      <c r="AP31" s="259" t="s">
        <v>483</v>
      </c>
      <c r="AQ31" s="260" t="s">
        <v>484</v>
      </c>
      <c r="AR31" s="261" t="s">
        <v>485</v>
      </c>
    </row>
    <row r="32" spans="1:46" ht="27" customHeight="1" x14ac:dyDescent="0.15">
      <c r="A32" s="247"/>
      <c r="AK32" s="1117" t="s">
        <v>503</v>
      </c>
      <c r="AL32" s="1118"/>
      <c r="AM32" s="1118"/>
      <c r="AN32" s="1119"/>
      <c r="AO32" s="291">
        <v>2394358</v>
      </c>
      <c r="AP32" s="291">
        <v>55019</v>
      </c>
      <c r="AQ32" s="292">
        <v>74841</v>
      </c>
      <c r="AR32" s="293">
        <v>-26.5</v>
      </c>
    </row>
    <row r="33" spans="1:46" ht="13.5" customHeight="1" x14ac:dyDescent="0.15">
      <c r="A33" s="247"/>
      <c r="AK33" s="1117" t="s">
        <v>504</v>
      </c>
      <c r="AL33" s="1118"/>
      <c r="AM33" s="1118"/>
      <c r="AN33" s="1119"/>
      <c r="AO33" s="291" t="s">
        <v>489</v>
      </c>
      <c r="AP33" s="291" t="s">
        <v>489</v>
      </c>
      <c r="AQ33" s="292" t="s">
        <v>489</v>
      </c>
      <c r="AR33" s="293" t="s">
        <v>489</v>
      </c>
    </row>
    <row r="34" spans="1:46" ht="27" customHeight="1" x14ac:dyDescent="0.15">
      <c r="A34" s="247"/>
      <c r="AK34" s="1117" t="s">
        <v>505</v>
      </c>
      <c r="AL34" s="1118"/>
      <c r="AM34" s="1118"/>
      <c r="AN34" s="1119"/>
      <c r="AO34" s="291" t="s">
        <v>489</v>
      </c>
      <c r="AP34" s="291" t="s">
        <v>489</v>
      </c>
      <c r="AQ34" s="292">
        <v>1</v>
      </c>
      <c r="AR34" s="293" t="s">
        <v>489</v>
      </c>
    </row>
    <row r="35" spans="1:46" ht="27" customHeight="1" x14ac:dyDescent="0.15">
      <c r="A35" s="247"/>
      <c r="AK35" s="1117" t="s">
        <v>506</v>
      </c>
      <c r="AL35" s="1118"/>
      <c r="AM35" s="1118"/>
      <c r="AN35" s="1119"/>
      <c r="AO35" s="291">
        <v>505526</v>
      </c>
      <c r="AP35" s="291">
        <v>11616</v>
      </c>
      <c r="AQ35" s="292">
        <v>16683</v>
      </c>
      <c r="AR35" s="293">
        <v>-30.4</v>
      </c>
    </row>
    <row r="36" spans="1:46" ht="27" customHeight="1" x14ac:dyDescent="0.15">
      <c r="A36" s="247"/>
      <c r="AK36" s="1117" t="s">
        <v>507</v>
      </c>
      <c r="AL36" s="1118"/>
      <c r="AM36" s="1118"/>
      <c r="AN36" s="1119"/>
      <c r="AO36" s="291">
        <v>196119</v>
      </c>
      <c r="AP36" s="291">
        <v>4507</v>
      </c>
      <c r="AQ36" s="292">
        <v>2411</v>
      </c>
      <c r="AR36" s="293">
        <v>86.9</v>
      </c>
    </row>
    <row r="37" spans="1:46" ht="13.5" customHeight="1" x14ac:dyDescent="0.15">
      <c r="A37" s="247"/>
      <c r="AK37" s="1117" t="s">
        <v>508</v>
      </c>
      <c r="AL37" s="1118"/>
      <c r="AM37" s="1118"/>
      <c r="AN37" s="1119"/>
      <c r="AO37" s="291">
        <v>1678</v>
      </c>
      <c r="AP37" s="291">
        <v>39</v>
      </c>
      <c r="AQ37" s="292">
        <v>548</v>
      </c>
      <c r="AR37" s="293">
        <v>-92.9</v>
      </c>
    </row>
    <row r="38" spans="1:46" ht="27" customHeight="1" x14ac:dyDescent="0.15">
      <c r="A38" s="247"/>
      <c r="AK38" s="1120" t="s">
        <v>509</v>
      </c>
      <c r="AL38" s="1121"/>
      <c r="AM38" s="1121"/>
      <c r="AN38" s="1122"/>
      <c r="AO38" s="294" t="s">
        <v>489</v>
      </c>
      <c r="AP38" s="294" t="s">
        <v>489</v>
      </c>
      <c r="AQ38" s="295">
        <v>7</v>
      </c>
      <c r="AR38" s="283" t="s">
        <v>489</v>
      </c>
      <c r="AS38" s="290"/>
    </row>
    <row r="39" spans="1:46" x14ac:dyDescent="0.15">
      <c r="A39" s="247"/>
      <c r="AK39" s="1120" t="s">
        <v>510</v>
      </c>
      <c r="AL39" s="1121"/>
      <c r="AM39" s="1121"/>
      <c r="AN39" s="1122"/>
      <c r="AO39" s="291">
        <v>-20628</v>
      </c>
      <c r="AP39" s="291">
        <v>-474</v>
      </c>
      <c r="AQ39" s="292">
        <v>-3756</v>
      </c>
      <c r="AR39" s="293">
        <v>-87.4</v>
      </c>
      <c r="AS39" s="290"/>
    </row>
    <row r="40" spans="1:46" ht="27" customHeight="1" x14ac:dyDescent="0.15">
      <c r="A40" s="247"/>
      <c r="AK40" s="1117" t="s">
        <v>511</v>
      </c>
      <c r="AL40" s="1118"/>
      <c r="AM40" s="1118"/>
      <c r="AN40" s="1119"/>
      <c r="AO40" s="291">
        <v>-2098228</v>
      </c>
      <c r="AP40" s="291">
        <v>-48214</v>
      </c>
      <c r="AQ40" s="292">
        <v>-63247</v>
      </c>
      <c r="AR40" s="293">
        <v>-23.8</v>
      </c>
      <c r="AS40" s="290"/>
    </row>
    <row r="41" spans="1:46" x14ac:dyDescent="0.15">
      <c r="A41" s="247"/>
      <c r="AK41" s="1123" t="s">
        <v>287</v>
      </c>
      <c r="AL41" s="1124"/>
      <c r="AM41" s="1124"/>
      <c r="AN41" s="1125"/>
      <c r="AO41" s="291">
        <v>978825</v>
      </c>
      <c r="AP41" s="291">
        <v>22492</v>
      </c>
      <c r="AQ41" s="292">
        <v>27488</v>
      </c>
      <c r="AR41" s="293">
        <v>-18.2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12" t="s">
        <v>481</v>
      </c>
      <c r="AN49" s="1114" t="s">
        <v>514</v>
      </c>
      <c r="AO49" s="1115"/>
      <c r="AP49" s="1115"/>
      <c r="AQ49" s="1115"/>
      <c r="AR49" s="1116"/>
    </row>
    <row r="50" spans="1:44" x14ac:dyDescent="0.15">
      <c r="A50" s="247"/>
      <c r="AK50" s="305"/>
      <c r="AL50" s="306"/>
      <c r="AM50" s="1113"/>
      <c r="AN50" s="307" t="s">
        <v>515</v>
      </c>
      <c r="AO50" s="308" t="s">
        <v>516</v>
      </c>
      <c r="AP50" s="309" t="s">
        <v>517</v>
      </c>
      <c r="AQ50" s="310" t="s">
        <v>518</v>
      </c>
      <c r="AR50" s="311" t="s">
        <v>519</v>
      </c>
    </row>
    <row r="51" spans="1:44" x14ac:dyDescent="0.15">
      <c r="A51" s="247"/>
      <c r="AK51" s="303" t="s">
        <v>520</v>
      </c>
      <c r="AL51" s="304"/>
      <c r="AM51" s="312">
        <v>3209362</v>
      </c>
      <c r="AN51" s="313">
        <v>68867</v>
      </c>
      <c r="AO51" s="314">
        <v>17.899999999999999</v>
      </c>
      <c r="AP51" s="315">
        <v>92632</v>
      </c>
      <c r="AQ51" s="316">
        <v>-1.5</v>
      </c>
      <c r="AR51" s="317">
        <v>19.399999999999999</v>
      </c>
    </row>
    <row r="52" spans="1:44" x14ac:dyDescent="0.15">
      <c r="A52" s="247"/>
      <c r="AK52" s="318"/>
      <c r="AL52" s="319" t="s">
        <v>521</v>
      </c>
      <c r="AM52" s="320">
        <v>1894608</v>
      </c>
      <c r="AN52" s="321">
        <v>40655</v>
      </c>
      <c r="AO52" s="322">
        <v>-2.2000000000000002</v>
      </c>
      <c r="AP52" s="323">
        <v>47978</v>
      </c>
      <c r="AQ52" s="324">
        <v>-2</v>
      </c>
      <c r="AR52" s="325">
        <v>-0.2</v>
      </c>
    </row>
    <row r="53" spans="1:44" x14ac:dyDescent="0.15">
      <c r="A53" s="247"/>
      <c r="AK53" s="303" t="s">
        <v>522</v>
      </c>
      <c r="AL53" s="304"/>
      <c r="AM53" s="312">
        <v>3808606</v>
      </c>
      <c r="AN53" s="313">
        <v>82789</v>
      </c>
      <c r="AO53" s="314">
        <v>20.2</v>
      </c>
      <c r="AP53" s="315">
        <v>96469</v>
      </c>
      <c r="AQ53" s="316">
        <v>4.0999999999999996</v>
      </c>
      <c r="AR53" s="317">
        <v>16.100000000000001</v>
      </c>
    </row>
    <row r="54" spans="1:44" x14ac:dyDescent="0.15">
      <c r="A54" s="247"/>
      <c r="AK54" s="318"/>
      <c r="AL54" s="319" t="s">
        <v>521</v>
      </c>
      <c r="AM54" s="320">
        <v>2448159</v>
      </c>
      <c r="AN54" s="321">
        <v>53216</v>
      </c>
      <c r="AO54" s="322">
        <v>30.9</v>
      </c>
      <c r="AP54" s="323">
        <v>49775</v>
      </c>
      <c r="AQ54" s="324">
        <v>3.7</v>
      </c>
      <c r="AR54" s="325">
        <v>27.2</v>
      </c>
    </row>
    <row r="55" spans="1:44" x14ac:dyDescent="0.15">
      <c r="A55" s="247"/>
      <c r="AK55" s="303" t="s">
        <v>523</v>
      </c>
      <c r="AL55" s="304"/>
      <c r="AM55" s="312">
        <v>2959242</v>
      </c>
      <c r="AN55" s="313">
        <v>65647</v>
      </c>
      <c r="AO55" s="314">
        <v>-20.7</v>
      </c>
      <c r="AP55" s="315">
        <v>85743</v>
      </c>
      <c r="AQ55" s="316">
        <v>-11.1</v>
      </c>
      <c r="AR55" s="317">
        <v>-9.6</v>
      </c>
    </row>
    <row r="56" spans="1:44" x14ac:dyDescent="0.15">
      <c r="A56" s="247"/>
      <c r="AK56" s="318"/>
      <c r="AL56" s="319" t="s">
        <v>521</v>
      </c>
      <c r="AM56" s="320">
        <v>1742694</v>
      </c>
      <c r="AN56" s="321">
        <v>38660</v>
      </c>
      <c r="AO56" s="322">
        <v>-27.4</v>
      </c>
      <c r="AP56" s="323">
        <v>45231</v>
      </c>
      <c r="AQ56" s="324">
        <v>-9.1</v>
      </c>
      <c r="AR56" s="325">
        <v>-18.3</v>
      </c>
    </row>
    <row r="57" spans="1:44" x14ac:dyDescent="0.15">
      <c r="A57" s="247"/>
      <c r="AK57" s="303" t="s">
        <v>524</v>
      </c>
      <c r="AL57" s="304"/>
      <c r="AM57" s="312">
        <v>3226139</v>
      </c>
      <c r="AN57" s="313">
        <v>72753</v>
      </c>
      <c r="AO57" s="314">
        <v>10.8</v>
      </c>
      <c r="AP57" s="315">
        <v>92509</v>
      </c>
      <c r="AQ57" s="316">
        <v>7.9</v>
      </c>
      <c r="AR57" s="317">
        <v>2.9</v>
      </c>
    </row>
    <row r="58" spans="1:44" x14ac:dyDescent="0.15">
      <c r="A58" s="247"/>
      <c r="AK58" s="318"/>
      <c r="AL58" s="319" t="s">
        <v>521</v>
      </c>
      <c r="AM58" s="320">
        <v>1751566</v>
      </c>
      <c r="AN58" s="321">
        <v>39500</v>
      </c>
      <c r="AO58" s="322">
        <v>2.2000000000000002</v>
      </c>
      <c r="AP58" s="323">
        <v>52274</v>
      </c>
      <c r="AQ58" s="324">
        <v>15.6</v>
      </c>
      <c r="AR58" s="325">
        <v>-13.4</v>
      </c>
    </row>
    <row r="59" spans="1:44" x14ac:dyDescent="0.15">
      <c r="A59" s="247"/>
      <c r="AK59" s="303" t="s">
        <v>525</v>
      </c>
      <c r="AL59" s="304"/>
      <c r="AM59" s="312">
        <v>2892850</v>
      </c>
      <c r="AN59" s="313">
        <v>66473</v>
      </c>
      <c r="AO59" s="314">
        <v>-8.6</v>
      </c>
      <c r="AP59" s="315">
        <v>98544</v>
      </c>
      <c r="AQ59" s="316">
        <v>6.5</v>
      </c>
      <c r="AR59" s="317">
        <v>-15.1</v>
      </c>
    </row>
    <row r="60" spans="1:44" x14ac:dyDescent="0.15">
      <c r="A60" s="247"/>
      <c r="AK60" s="318"/>
      <c r="AL60" s="319" t="s">
        <v>521</v>
      </c>
      <c r="AM60" s="320">
        <v>1797957</v>
      </c>
      <c r="AN60" s="321">
        <v>41314</v>
      </c>
      <c r="AO60" s="322">
        <v>4.5999999999999996</v>
      </c>
      <c r="AP60" s="323">
        <v>55816</v>
      </c>
      <c r="AQ60" s="324">
        <v>6.8</v>
      </c>
      <c r="AR60" s="325">
        <v>-2.2000000000000002</v>
      </c>
    </row>
    <row r="61" spans="1:44" x14ac:dyDescent="0.15">
      <c r="A61" s="247"/>
      <c r="AK61" s="303" t="s">
        <v>526</v>
      </c>
      <c r="AL61" s="326"/>
      <c r="AM61" s="312">
        <v>3219240</v>
      </c>
      <c r="AN61" s="313">
        <v>71306</v>
      </c>
      <c r="AO61" s="314">
        <v>3.9</v>
      </c>
      <c r="AP61" s="315">
        <v>93179</v>
      </c>
      <c r="AQ61" s="327">
        <v>1.2</v>
      </c>
      <c r="AR61" s="317">
        <v>2.7</v>
      </c>
    </row>
    <row r="62" spans="1:44" x14ac:dyDescent="0.15">
      <c r="A62" s="247"/>
      <c r="AK62" s="318"/>
      <c r="AL62" s="319" t="s">
        <v>521</v>
      </c>
      <c r="AM62" s="320">
        <v>1926997</v>
      </c>
      <c r="AN62" s="321">
        <v>42669</v>
      </c>
      <c r="AO62" s="322">
        <v>1.6</v>
      </c>
      <c r="AP62" s="323">
        <v>50215</v>
      </c>
      <c r="AQ62" s="324">
        <v>3</v>
      </c>
      <c r="AR62" s="325">
        <v>-1.4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9Po3YnHwLRkH4gpWuBVRcZEHcw7hPfV5y6jlptppXx8wCaqO/yhHDw56ROaB8xbaLev+ESZtXeeAva+wOS3j6w==" saltValue="XCvc9RkffsKqK8+mo3KE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V97" zoomScaleNormal="100" zoomScaleSheetLayoutView="55" workbookViewId="0">
      <selection activeCell="CW29" sqref="CW29"/>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FLaTIAa7ewFA4KFGERhDOLbFBQB4uODvxO2Uy0D8neuW3PWpO7vu+S8deouABct5OGxQEGpSkLSI3A3QEXAvIw==" saltValue="buciCH8JUCRnCso/5NTMD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85" zoomScaleNormal="85" zoomScaleSheetLayoutView="55" workbookViewId="0">
      <selection activeCell="CW29" sqref="CW29"/>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jr0EHXK3uAQjiz0izU2SI5Agosdhzkvim17aznF3giuy6GYUedIh1qWszsmqrs17Wu0rAvozb7Js0TNvkW56cQ==" saltValue="lhuRV8QfaaIcG9HmPFRV/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2" zoomScale="70" zoomScaleNormal="70" zoomScaleSheetLayoutView="100" workbookViewId="0">
      <selection activeCell="CW29" sqref="CW2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12.74</v>
      </c>
      <c r="G47" s="12">
        <v>14.03</v>
      </c>
      <c r="H47" s="12">
        <v>12.16</v>
      </c>
      <c r="I47" s="12">
        <v>5.73</v>
      </c>
      <c r="J47" s="13">
        <v>3.56</v>
      </c>
    </row>
    <row r="48" spans="2:10" ht="57.75" customHeight="1" x14ac:dyDescent="0.15">
      <c r="B48" s="14"/>
      <c r="C48" s="1128" t="s">
        <v>4</v>
      </c>
      <c r="D48" s="1128"/>
      <c r="E48" s="1129"/>
      <c r="F48" s="15">
        <v>2.72</v>
      </c>
      <c r="G48" s="16">
        <v>4.78</v>
      </c>
      <c r="H48" s="16">
        <v>4.53</v>
      </c>
      <c r="I48" s="16">
        <v>2.0299999999999998</v>
      </c>
      <c r="J48" s="17">
        <v>2.29</v>
      </c>
    </row>
    <row r="49" spans="2:10" ht="57.75" customHeight="1" thickBot="1" x14ac:dyDescent="0.2">
      <c r="B49" s="18"/>
      <c r="C49" s="1130" t="s">
        <v>5</v>
      </c>
      <c r="D49" s="1130"/>
      <c r="E49" s="1131"/>
      <c r="F49" s="19" t="s">
        <v>533</v>
      </c>
      <c r="G49" s="20">
        <v>3.83</v>
      </c>
      <c r="H49" s="20" t="s">
        <v>534</v>
      </c>
      <c r="I49" s="20" t="s">
        <v>535</v>
      </c>
      <c r="J49" s="21" t="s">
        <v>536</v>
      </c>
    </row>
    <row r="50" spans="2:10" x14ac:dyDescent="0.15"/>
  </sheetData>
  <sheetProtection algorithmName="SHA-512" hashValue="bpo33E3Gd0hhkjGPQctAhfDorhuANA+AIv4x38GyRvNwgfapq+FnZpsxcKfjYddw3piQXF7jYvJsb0o6mzn6zQ==" saltValue="4gzoyhgYkEuEPbJQyNZi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