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l07jofls1\0300100_財政課$\03 各種財政事務（定例業務）\35　財政状況資料集\R6決算\05_回答\"/>
    </mc:Choice>
  </mc:AlternateContent>
  <xr:revisionPtr revIDLastSave="0" documentId="13_ncr:1_{C614ED71-0026-4A00-B725-E39CD78CAC27}" xr6:coauthVersionLast="47" xr6:coauthVersionMax="47" xr10:uidLastSave="{00000000-0000-0000-0000-000000000000}"/>
  <bookViews>
    <workbookView xWindow="-120" yWindow="-120" windowWidth="38640" windowHeight="2112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0" i="12" l="1"/>
  <c r="AA39" i="12"/>
  <c r="AA38" i="12"/>
  <c r="AA37" i="12"/>
  <c r="AA36" i="12"/>
  <c r="AA35" i="12"/>
  <c r="AA34" i="12"/>
  <c r="AA33" i="12"/>
  <c r="BG35" i="10" l="1"/>
  <c r="BG34"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U39" i="10"/>
  <c r="C39" i="10"/>
  <c r="BE38" i="10"/>
  <c r="C38" i="10"/>
  <c r="BE37" i="10"/>
  <c r="C37" i="10"/>
  <c r="BE36"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C34" i="10"/>
  <c r="C35" i="10" s="1"/>
  <c r="C36" i="10" l="1"/>
  <c r="U34" i="10"/>
  <c r="U35" i="10" s="1"/>
  <c r="U36" i="10" s="1"/>
  <c r="U37" i="10" s="1"/>
  <c r="U38" i="10" s="1"/>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<sst xmlns="http://schemas.openxmlformats.org/spreadsheetml/2006/main" count="1160" uniqueCount="584">
  <si>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</si>
  <si>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</si>
  <si>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</si>
  <si>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</si>
  <si>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</si>
  <si>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</si>
  <si>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</si>
  <si>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</si>
  <si>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</si>
  <si>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</si>
  <si>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</si>
  <si>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</si>
  <si>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</si>
  <si>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</si>
  <si>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</si>
  <si>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</si>
  <si>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</si>
  <si>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</si>
  <si>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</si>
  <si>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</si>
  <si>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</si>
  <si>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</si>
  <si>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</si>
  <si>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</si>
  <si>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</si>
  <si>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</si>
  <si>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</si>
  <si>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</si>
  <si>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</si>
  <si>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</si>
  <si>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</si>
  <si>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</si>
  <si>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</si>
  <si>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</si>
  <si>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</si>
  <si>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</si>
  <si>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</si>
  <si>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</si>
  <si>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</si>
  <si>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</si>
  <si>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</si>
  <si>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</si>
  <si>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</si>
  <si>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</si>
  <si>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</si>
  <si>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</si>
  <si>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</si>
  <si>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</si>
  <si>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</si>
  <si>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</si>
  <si>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</si>
  <si>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</si>
  <si>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</si>
  <si>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</si>
  <si>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</si>
  <si>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</si>
  <si>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</si>
  <si>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</si>
  <si>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</si>
  <si>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</si>
  <si>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</si>
  <si>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</si>
  <si>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</si>
  <si>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</si>
  <si>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</si>
  <si>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</si>
  <si>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</si>
  <si>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</si>
  <si>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</si>
  <si>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</si>
  <si>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</si>
  <si>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</si>
  <si>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</si>
  <si>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</si>
  <si>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</si>
  <si>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</si>
  <si>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</si>
  <si>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</si>
  <si>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</si>
  <si>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</si>
  <si>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</si>
  <si>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</si>
  <si>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</si>
  <si>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</si>
  <si>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</si>
  <si>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</si>
  <si>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</si>
  <si>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</si>
  <si>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</si>
  <si>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</si>
  <si>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</si>
  <si>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</si>
  <si>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</si>
  <si>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</si>
  <si>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</si>
  <si>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</si>
  <si>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</si>
  <si>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</si>
  <si>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</si>
  <si>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</si>
  <si>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</si>
  <si>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</si>
  <si>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</si>
  <si>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</si>
  <si>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</si>
  <si>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</si>
  <si>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</si>
  <si>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</si>
  <si>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</si>
  <si>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</si>
  <si>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</si>
  <si>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</si>
  <si>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</si>
  <si>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</si>
  <si>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</si>
  <si>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</si>
  <si>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</si>
  <si>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</si>
  <si>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</si>
  <si>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</si>
  <si>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</si>
  <si>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</si>
  <si>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</si>
  <si>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</si>
  <si>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</si>
  <si>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</si>
  <si>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</si>
  <si>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</si>
  <si>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</si>
  <si>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</si>
  <si>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</si>
  <si>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</si>
  <si>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</si>
  <si>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</si>
  <si>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</si>
  <si>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</si>
  <si>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</si>
  <si>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</si>
  <si>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</si>
  <si>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</si>
  <si>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</si>
  <si>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</si>
  <si>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</si>
  <si>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</si>
  <si>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</si>
  <si>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</si>
  <si>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</si>
  <si>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</si>
  <si>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</si>
  <si>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</si>
  <si>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</si>
  <si>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</si>
  <si>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</si>
  <si>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</si>
  <si>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</si>
  <si>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</si>
  <si>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</si>
  <si>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</si>
  <si>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</si>
  <si>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</si>
  <si>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</si>
  <si>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</si>
  <si>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</si>
  <si>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</si>
  <si>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</si>
  <si>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</si>
  <si>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</si>
  <si>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</si>
  <si>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</si>
  <si>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</si>
  <si>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</si>
  <si>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</si>
  <si>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</si>
  <si>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</si>
  <si>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</si>
  <si>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</si>
  <si>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</si>
  <si>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</si>
  <si>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</si>
  <si>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</si>
  <si>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</si>
  <si>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</si>
  <si>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</si>
  <si>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</si>
  <si>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</si>
  <si>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</si>
  <si>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</si>
  <si>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</si>
  <si>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</si>
  <si>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</si>
  <si>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</si>
  <si>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</si>
  <si>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</si>
  <si>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</si>
  <si>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</si>
  <si>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</si>
  <si>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</si>
  <si>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</si>
  <si>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</si>
  <si>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</si>
  <si>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</si>
  <si>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</si>
  <si>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</si>
  <si>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福島県いわき市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</si>
  <si>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</si>
  <si>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</si>
  <si>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</si>
  <si>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</si>
  <si>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</si>
  <si>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</si>
  <si>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</si>
  <si>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</si>
  <si>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</si>
  <si>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</si>
  <si>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</si>
  <si>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</si>
  <si>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</si>
  <si>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</si>
  <si>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</si>
  <si>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</si>
  <si>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</si>
  <si>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</si>
  <si>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</si>
  <si>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</si>
  <si>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</si>
  <si>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</si>
  <si>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</si>
  <si>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</si>
  <si>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</si>
  <si>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</si>
  <si>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</si>
  <si>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</si>
  <si>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</si>
  <si>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</si>
  <si>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</si>
  <si>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</si>
  <si>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</si>
  <si>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</si>
  <si>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</si>
  <si>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</si>
  <si>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</si>
  <si>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</si>
  <si>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</si>
  <si>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</si>
  <si>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</si>
  <si>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</si>
  <si>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</si>
  <si>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</si>
  <si>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</si>
  <si>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</si>
  <si>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</si>
  <si>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</si>
  <si>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</si>
  <si>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</si>
  <si>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</si>
  <si>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</si>
  <si>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</si>
  <si>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</si>
  <si>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</si>
  <si>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</si>
  <si>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</si>
  <si>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</si>
  <si>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</si>
  <si>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</si>
  <si>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</si>
  <si>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</si>
  <si>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</si>
  <si>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</si>
  <si>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</si>
  <si>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</si>
  <si>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</si>
  <si>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</si>
  <si>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</si>
  <si>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</si>
  <si>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</si>
  <si>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</si>
  <si>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</si>
  <si>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</si>
  <si>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</si>
  <si>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</si>
  <si>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</si>
  <si>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</si>
  <si>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</si>
  <si>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</si>
  <si>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</si>
  <si>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</si>
  <si>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</si>
  <si>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</si>
  <si>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</si>
  <si>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</si>
  <si>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</si>
  <si>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</si>
  <si>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</si>
  <si>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</si>
  <si>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</si>
  <si>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</si>
  <si>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</si>
  <si>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</si>
  <si>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</si>
  <si>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</si>
  <si>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</si>
  <si>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</si>
  <si>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</si>
  <si>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</si>
  <si>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</si>
  <si>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</si>
  <si>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</si>
  <si>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</si>
  <si>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</si>
  <si>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</si>
  <si>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</si>
  <si>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</si>
  <si>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</si>
  <si>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</si>
  <si>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</si>
  <si>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</si>
  <si>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</si>
  <si>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</si>
  <si>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</si>
  <si>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</si>
  <si>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</si>
  <si>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</si>
  <si>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</si>
  <si>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</si>
  <si>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</si>
  <si>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</si>
  <si>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</si>
  <si>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</si>
  <si>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</si>
  <si>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</si>
  <si>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</si>
  <si>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</si>
  <si>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</si>
  <si>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</si>
  <si>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</si>
  <si>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</si>
  <si>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</si>
  <si>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</si>
  <si>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</si>
  <si>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</si>
  <si>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</si>
  <si>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</si>
  <si>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</si>
  <si>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</si>
  <si>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</si>
  <si>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</si>
  <si>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</si>
  <si>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</si>
  <si>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</si>
  <si>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</si>
  <si>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</si>
  <si>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</si>
  <si>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</si>
  <si>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</si>
  <si>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福島県いわき市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</si>
  <si>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</si>
  <si>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</si>
  <si>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</si>
  <si>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</si>
  <si>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</si>
  <si>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</si>
  <si>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</si>
  <si>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</si>
  <si>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</si>
  <si>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</si>
  <si>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</si>
  <si>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</si>
  <si>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</si>
  <si>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</si>
  <si>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</si>
  <si>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</si>
  <si>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</si>
  <si>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</si>
  <si>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</si>
  <si>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</si>
  <si>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</si>
  <si>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</si>
  <si>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</si>
  <si>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</si>
  <si>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</si>
  <si>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</si>
  <si>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</si>
  <si>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</si>
  <si>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</si>
  <si>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</si>
  <si>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</si>
  <si>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</si>
  <si>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</si>
  <si>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</si>
  <si>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</si>
  <si>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</si>
  <si>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</si>
  <si>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</si>
  <si>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</si>
  <si>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</si>
  <si>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</si>
  <si>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</si>
  <si>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</si>
  <si>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</si>
  <si>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</si>
  <si>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地域汚水処理事業会計</t>
    <phoneticPr fontId="5"/>
  </si>
  <si>
    <t>農業集落排水事業会計</t>
    <phoneticPr fontId="5"/>
  </si>
  <si>
    <t>卸売市場事業特別会計</t>
    <phoneticPr fontId="5"/>
  </si>
  <si>
    <t>法非適用企業</t>
    <phoneticPr fontId="5"/>
  </si>
  <si>
    <t>温泉給湯事業特別会計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</si>
  <si>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</si>
  <si>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</si>
  <si>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</si>
  <si>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</si>
  <si>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</si>
  <si>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</si>
  <si>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</si>
  <si>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</si>
  <si>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</si>
  <si>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</si>
  <si>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</si>
  <si>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</si>
  <si>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</si>
  <si>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</si>
  <si>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</si>
  <si>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</si>
  <si>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</si>
  <si>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</si>
  <si>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</si>
  <si>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</si>
  <si>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</si>
  <si>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</si>
  <si>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</si>
  <si>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</si>
  <si>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</si>
  <si>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</si>
  <si>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</si>
  <si>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</si>
  <si>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</si>
  <si>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</si>
  <si>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</si>
  <si>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</si>
  <si>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</si>
  <si>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</si>
  <si>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</si>
  <si>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</si>
  <si>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</si>
  <si>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</si>
  <si>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</si>
  <si>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</si>
  <si>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</si>
  <si>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</si>
  <si>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</si>
  <si>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</si>
  <si>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</si>
  <si>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</si>
  <si>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</si>
  <si>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</si>
  <si>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</si>
  <si>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</si>
  <si>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</si>
  <si>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</si>
  <si>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</si>
  <si>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</si>
  <si>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</si>
  <si>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</si>
  <si>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</si>
  <si>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</si>
  <si>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</si>
  <si>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</si>
  <si>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</si>
  <si>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</si>
  <si>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</si>
  <si>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</si>
  <si>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</si>
  <si>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</si>
  <si>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</si>
  <si>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</si>
  <si>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</si>
  <si>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</si>
  <si>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</si>
  <si>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</si>
  <si>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</si>
  <si>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</si>
  <si>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</si>
  <si>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</si>
  <si>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</si>
  <si>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</si>
  <si>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</si>
  <si>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</si>
  <si>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</si>
  <si>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</si>
  <si>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</si>
  <si>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</si>
  <si>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</si>
  <si>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</si>
  <si>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</si>
  <si>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</si>
  <si>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</si>
  <si>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</si>
  <si>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</si>
  <si>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</si>
  <si>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</si>
  <si>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</si>
  <si>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</si>
  <si>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</si>
  <si>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</si>
  <si>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</si>
  <si>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</si>
  <si>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</si>
  <si>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</si>
  <si>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</si>
  <si>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</si>
  <si>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</si>
  <si>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</si>
  <si>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</si>
  <si>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</si>
  <si>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</si>
  <si>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</si>
  <si>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</si>
  <si>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</si>
  <si>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</si>
  <si>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</si>
  <si>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</si>
  <si>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</si>
  <si>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</si>
  <si>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</si>
  <si>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</si>
  <si>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</si>
  <si>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</si>
  <si>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</si>
  <si>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</si>
  <si>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</si>
  <si>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</si>
  <si>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</si>
  <si>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</si>
  <si>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</si>
  <si>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</si>
  <si>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</si>
  <si>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</si>
  <si>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</si>
  <si>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</si>
  <si>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</si>
  <si>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</si>
  <si>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</si>
  <si>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1.80</t>
  </si>
  <si>
    <t>病院事業会計</t>
  </si>
  <si>
    <t>水道事業会計</t>
  </si>
  <si>
    <t>一般会計</t>
  </si>
  <si>
    <t>下水道事業会計</t>
  </si>
  <si>
    <t>競輪事業特別会計</t>
  </si>
  <si>
    <t>地域汚水処理事業会計</t>
  </si>
  <si>
    <t>介護保険特別会計</t>
  </si>
  <si>
    <t>工業用水道事業会計</t>
  </si>
  <si>
    <t>その他会計（赤字）</t>
  </si>
  <si>
    <t>その他会計（黒字）</t>
  </si>
  <si>
    <t>R02</t>
    <phoneticPr fontId="5"/>
  </si>
  <si>
    <t>R03</t>
    <phoneticPr fontId="5"/>
  </si>
  <si>
    <t>R04</t>
    <phoneticPr fontId="5"/>
  </si>
  <si>
    <t>R05</t>
    <phoneticPr fontId="5"/>
  </si>
  <si>
    <t>R06</t>
    <phoneticPr fontId="5"/>
  </si>
  <si>
    <t>-</t>
    <phoneticPr fontId="2"/>
  </si>
  <si>
    <t>公共施設整備基金</t>
    <rPh sb="0" eb="2">
      <t>コウキョウ</t>
    </rPh>
    <rPh sb="2" eb="4">
      <t>シセツ</t>
    </rPh>
    <rPh sb="4" eb="6">
      <t>セイビ</t>
    </rPh>
    <rPh sb="6" eb="8">
      <t>キキン</t>
    </rPh>
    <phoneticPr fontId="5"/>
  </si>
  <si>
    <t>市営住宅管理基金</t>
    <rPh sb="0" eb="2">
      <t>シエイ</t>
    </rPh>
    <rPh sb="2" eb="4">
      <t>ジュウタク</t>
    </rPh>
    <rPh sb="4" eb="6">
      <t>カンリ</t>
    </rPh>
    <rPh sb="6" eb="8">
      <t>キキン</t>
    </rPh>
    <phoneticPr fontId="2"/>
  </si>
  <si>
    <t>ふるさと納税基金</t>
    <rPh sb="4" eb="6">
      <t>ノウゼイ</t>
    </rPh>
    <rPh sb="6" eb="8">
      <t>キキン</t>
    </rPh>
    <phoneticPr fontId="2"/>
  </si>
  <si>
    <t>水源保全基金</t>
    <rPh sb="0" eb="2">
      <t>スイゲン</t>
    </rPh>
    <rPh sb="2" eb="4">
      <t>ホゼン</t>
    </rPh>
    <rPh sb="4" eb="6">
      <t>キキン</t>
    </rPh>
    <phoneticPr fontId="2"/>
  </si>
  <si>
    <t>森林環境譲与税基金</t>
    <rPh sb="0" eb="2">
      <t>シンリン</t>
    </rPh>
    <rPh sb="2" eb="4">
      <t>カンキョウ</t>
    </rPh>
    <rPh sb="4" eb="6">
      <t>ジョウヨ</t>
    </rPh>
    <rPh sb="6" eb="7">
      <t>ゼイ</t>
    </rPh>
    <rPh sb="7" eb="9">
      <t>キキン</t>
    </rPh>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</si>
  <si>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10"/>
  </si>
  <si>
    <t>福島県市町村総合事務組合（一般会計）</t>
    <rPh sb="0" eb="3">
      <t>フクシマケン</t>
    </rPh>
    <rPh sb="3" eb="6">
      <t>シチョウソン</t>
    </rPh>
    <rPh sb="6" eb="8">
      <t>ソウゴウ</t>
    </rPh>
    <rPh sb="8" eb="12">
      <t>ジムクミアイ</t>
    </rPh>
    <rPh sb="13" eb="17">
      <t>イッパンカイケイ</t>
    </rPh>
    <phoneticPr fontId="10"/>
  </si>
  <si>
    <t>福島県市町村総合事務組合（消防補償等特別会計）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10"/>
  </si>
  <si>
    <t>福島県市町村総合事務組合（消防賞じゅつ金特別会計）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10"/>
  </si>
  <si>
    <t>福島県市町村総合事務組合（非常勤職員公務災害補償特別会計）</t>
    <rPh sb="0" eb="6">
      <t>フクシマケンシチョウソン</t>
    </rPh>
    <rPh sb="6" eb="8">
      <t>ソウゴウ</t>
    </rPh>
    <rPh sb="8" eb="12">
      <t>ジムクミアイ</t>
    </rPh>
    <rPh sb="13" eb="18">
      <t>ヒジョウキンショクイン</t>
    </rPh>
    <rPh sb="18" eb="22">
      <t>コウムサイガイ</t>
    </rPh>
    <rPh sb="22" eb="24">
      <t>ホショウ</t>
    </rPh>
    <rPh sb="24" eb="28">
      <t>トクベツカイケイ</t>
    </rPh>
    <phoneticPr fontId="10"/>
  </si>
  <si>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10"/>
  </si>
  <si>
    <t>福島県市民交通災害共済組合</t>
    <rPh sb="0" eb="2">
      <t>フクシマ</t>
    </rPh>
    <rPh sb="2" eb="3">
      <t>ケン</t>
    </rPh>
    <rPh sb="3" eb="5">
      <t>シミン</t>
    </rPh>
    <rPh sb="5" eb="7">
      <t>コウツウ</t>
    </rPh>
    <rPh sb="7" eb="9">
      <t>サイガイ</t>
    </rPh>
    <rPh sb="9" eb="11">
      <t>キョウサイ</t>
    </rPh>
    <rPh sb="11" eb="13">
      <t>クミアイ</t>
    </rPh>
    <phoneticPr fontId="10"/>
  </si>
  <si>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10"/>
  </si>
  <si>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</si>
  <si>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</si>
  <si>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いわき市国際交流協会</t>
    <rPh sb="3" eb="4">
      <t>シ</t>
    </rPh>
    <rPh sb="4" eb="10">
      <t>コクサイコウリュウキョウカイ</t>
    </rPh>
    <phoneticPr fontId="38"/>
  </si>
  <si>
    <t>いわき市社会福祉施設事業団</t>
  </si>
  <si>
    <t>いわきの里鬼ヶ城</t>
  </si>
  <si>
    <t>いわき市勤労者福祉サービスセンター</t>
  </si>
  <si>
    <t>いわき市教育文化事業団</t>
  </si>
  <si>
    <t>常磐湯本温泉</t>
  </si>
  <si>
    <t>いわき市観光物産センター</t>
  </si>
  <si>
    <t>いわき市土地開発公社</t>
    <rPh sb="3" eb="4">
      <t>シ</t>
    </rPh>
    <rPh sb="4" eb="6">
      <t>トチ</t>
    </rPh>
    <rPh sb="6" eb="8">
      <t>カイハツ</t>
    </rPh>
    <rPh sb="8" eb="10">
      <t>コウシャ</t>
    </rPh>
    <phoneticPr fontId="38"/>
  </si>
  <si>
    <t>いわきニュータウンセンター</t>
  </si>
  <si>
    <t>いわき市公園緑地観光公社</t>
  </si>
  <si>
    <t>いわき市潮学生寮</t>
  </si>
  <si>
    <t>いわき市民コミュニティ放送</t>
    <rPh sb="3" eb="5">
      <t>シミン</t>
    </rPh>
    <rPh sb="11" eb="13">
      <t>ホウソウ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</si>
</sst>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4" quotePrefix="1"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F5A-4606-83C7-63ABE63774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57132</c:v>
                </c:pt>
                <c:pt idx="1">
                  <c:v>55312</c:v>
                </c:pt>
                <c:pt idx="2">
                  <c:v>49967</c:v>
                </c:pt>
                <c:pt idx="3">
                  <c:v>39060</c:v>
                </c:pt>
                <c:pt idx="4">
                  <c:v>50404</c:v>
                </c:pt>
              </c:numCache>
            </c:numRef>
          </c:val>
          <c:smooth val="0"/>
          <c:extLst>
            <c:ext xmlns:c16="http://schemas.microsoft.com/office/drawing/2014/chart" uri="{C3380CC4-5D6E-409C-BE32-E72D297353CC}">
              <c16:uniqueId val="{00000001-4F5A-4606-83C7-63ABE63774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3.68</c:v>
                </c:pt>
                <c:pt idx="1">
                  <c:v>10.29</c:v>
                </c:pt>
                <c:pt idx="2">
                  <c:v>7.95</c:v>
                </c:pt>
                <c:pt idx="3">
                  <c:v>6.28</c:v>
                </c:pt>
                <c:pt idx="4">
                  <c:v>8.1300000000000008</c:v>
                </c:pt>
              </c:numCache>
            </c:numRef>
          </c:val>
          <c:extLst>
            <c:ext xmlns:c16="http://schemas.microsoft.com/office/drawing/2014/chart" uri="{C3380CC4-5D6E-409C-BE32-E72D297353CC}">
              <c16:uniqueId val="{00000000-B879-48F8-AACA-B7B24917EE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13.93</c:v>
                </c:pt>
                <c:pt idx="1">
                  <c:v>12.05</c:v>
                </c:pt>
                <c:pt idx="2">
                  <c:v>15.95</c:v>
                </c:pt>
                <c:pt idx="3">
                  <c:v>15.61</c:v>
                </c:pt>
                <c:pt idx="4">
                  <c:v>15.69</c:v>
                </c:pt>
              </c:numCache>
            </c:numRef>
          </c:val>
          <c:extLst>
            <c:ext xmlns:c16="http://schemas.microsoft.com/office/drawing/2014/chart" uri="{C3380CC4-5D6E-409C-BE32-E72D297353CC}">
              <c16:uniqueId val="{00000001-B879-48F8-AACA-B7B24917EE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5.73</c:v>
                </c:pt>
                <c:pt idx="1">
                  <c:v>5.33</c:v>
                </c:pt>
                <c:pt idx="2">
                  <c:v>1.22</c:v>
                </c:pt>
                <c:pt idx="3">
                  <c:v>-1.8</c:v>
                </c:pt>
                <c:pt idx="4">
                  <c:v>2.2799999999999998</c:v>
                </c:pt>
              </c:numCache>
            </c:numRef>
          </c:val>
          <c:smooth val="0"/>
          <c:extLst>
            <c:ext xmlns:c16="http://schemas.microsoft.com/office/drawing/2014/chart" uri="{C3380CC4-5D6E-409C-BE32-E72D297353CC}">
              <c16:uniqueId val="{00000002-B879-48F8-AACA-B7B24917EE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0.12</c:v>
                </c:pt>
                <c:pt idx="4">
                  <c:v>#N/A</c:v>
                </c:pt>
                <c:pt idx="5">
                  <c:v>0.14000000000000001</c:v>
                </c:pt>
                <c:pt idx="6">
                  <c:v>#N/A</c:v>
                </c:pt>
                <c:pt idx="7">
                  <c:v>0.08</c:v>
                </c:pt>
                <c:pt idx="8">
                  <c:v>#N/A</c:v>
                </c:pt>
                <c:pt idx="9">
                  <c:v>0.11</c:v>
                </c:pt>
              </c:numCache>
            </c:numRef>
          </c:val>
          <c:extLst>
            <c:ext xmlns:c16="http://schemas.microsoft.com/office/drawing/2014/chart" uri="{C3380CC4-5D6E-409C-BE32-E72D297353CC}">
              <c16:uniqueId val="{00000000-C1F0-494F-9376-F06AD7CA3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F0-494F-9376-F06AD7CA3500}"/>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0.05</c:v>
                </c:pt>
                <c:pt idx="6">
                  <c:v>#N/A</c:v>
                </c:pt>
                <c:pt idx="7">
                  <c:v>0.14000000000000001</c:v>
                </c:pt>
                <c:pt idx="8">
                  <c:v>#N/A</c:v>
                </c:pt>
                <c:pt idx="9">
                  <c:v>0.18</c:v>
                </c:pt>
              </c:numCache>
            </c:numRef>
          </c:val>
          <c:extLst>
            <c:ext xmlns:c16="http://schemas.microsoft.com/office/drawing/2014/chart" uri="{C3380CC4-5D6E-409C-BE32-E72D297353CC}">
              <c16:uniqueId val="{00000002-C1F0-494F-9376-F06AD7CA350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0.71</c:v>
                </c:pt>
                <c:pt idx="2">
                  <c:v>#N/A</c:v>
                </c:pt>
                <c:pt idx="3">
                  <c:v>1.26</c:v>
                </c:pt>
                <c:pt idx="4">
                  <c:v>#N/A</c:v>
                </c:pt>
                <c:pt idx="5">
                  <c:v>1.47</c:v>
                </c:pt>
                <c:pt idx="6">
                  <c:v>#N/A</c:v>
                </c:pt>
                <c:pt idx="7">
                  <c:v>1.36</c:v>
                </c:pt>
                <c:pt idx="8">
                  <c:v>#N/A</c:v>
                </c:pt>
                <c:pt idx="9">
                  <c:v>0.57999999999999996</c:v>
                </c:pt>
              </c:numCache>
            </c:numRef>
          </c:val>
          <c:extLst>
            <c:ext xmlns:c16="http://schemas.microsoft.com/office/drawing/2014/chart" uri="{C3380CC4-5D6E-409C-BE32-E72D297353CC}">
              <c16:uniqueId val="{00000003-C1F0-494F-9376-F06AD7CA3500}"/>
            </c:ext>
          </c:extLst>
        </c:ser>
        <c:ser>
          <c:idx val="4"/>
          <c:order val="4"/>
          <c:tx>
            <c:strRef>
              <c:f>データシート!$A$31</c:f>
              <c:strCache>
                <c:ptCount val="1"/>
                <c:pt idx="0">
                  <c:v>地域汚水処理事業会計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0.61</c:v>
                </c:pt>
                <c:pt idx="2">
                  <c:v>#N/A</c:v>
                </c:pt>
                <c:pt idx="3">
                  <c:v>0.61</c:v>
                </c:pt>
                <c:pt idx="4">
                  <c:v>#N/A</c:v>
                </c:pt>
                <c:pt idx="5">
                  <c:v>0.63</c:v>
                </c:pt>
                <c:pt idx="6">
                  <c:v>#N/A</c:v>
                </c:pt>
                <c:pt idx="7">
                  <c:v>0.64</c:v>
                </c:pt>
                <c:pt idx="8">
                  <c:v>#N/A</c:v>
                </c:pt>
                <c:pt idx="9">
                  <c:v>0.61</c:v>
                </c:pt>
              </c:numCache>
            </c:numRef>
          </c:val>
          <c:extLst>
            <c:ext xmlns:c16="http://schemas.microsoft.com/office/drawing/2014/chart" uri="{C3380CC4-5D6E-409C-BE32-E72D297353CC}">
              <c16:uniqueId val="{00000004-C1F0-494F-9376-F06AD7CA3500}"/>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1.0900000000000001</c:v>
                </c:pt>
                <c:pt idx="2">
                  <c:v>#N/A</c:v>
                </c:pt>
                <c:pt idx="3">
                  <c:v>0.82</c:v>
                </c:pt>
                <c:pt idx="4">
                  <c:v>#N/A</c:v>
                </c:pt>
                <c:pt idx="5">
                  <c:v>0.86</c:v>
                </c:pt>
                <c:pt idx="6">
                  <c:v>#N/A</c:v>
                </c:pt>
                <c:pt idx="7">
                  <c:v>1.25</c:v>
                </c:pt>
                <c:pt idx="8">
                  <c:v>#N/A</c:v>
                </c:pt>
                <c:pt idx="9">
                  <c:v>1.3</c:v>
                </c:pt>
              </c:numCache>
            </c:numRef>
          </c:val>
          <c:extLst>
            <c:ext xmlns:c16="http://schemas.microsoft.com/office/drawing/2014/chart" uri="{C3380CC4-5D6E-409C-BE32-E72D297353CC}">
              <c16:uniqueId val="{00000005-C1F0-494F-9376-F06AD7CA350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1.41</c:v>
                </c:pt>
                <c:pt idx="2">
                  <c:v>#N/A</c:v>
                </c:pt>
                <c:pt idx="3">
                  <c:v>2.16</c:v>
                </c:pt>
                <c:pt idx="4">
                  <c:v>#N/A</c:v>
                </c:pt>
                <c:pt idx="5">
                  <c:v>2.0499999999999998</c:v>
                </c:pt>
                <c:pt idx="6">
                  <c:v>#N/A</c:v>
                </c:pt>
                <c:pt idx="7">
                  <c:v>1.29</c:v>
                </c:pt>
                <c:pt idx="8">
                  <c:v>#N/A</c:v>
                </c:pt>
                <c:pt idx="9">
                  <c:v>1.4</c:v>
                </c:pt>
              </c:numCache>
            </c:numRef>
          </c:val>
          <c:extLst>
            <c:ext xmlns:c16="http://schemas.microsoft.com/office/drawing/2014/chart" uri="{C3380CC4-5D6E-409C-BE32-E72D297353CC}">
              <c16:uniqueId val="{00000006-C1F0-494F-9376-F06AD7CA350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5.86</c:v>
                </c:pt>
                <c:pt idx="2">
                  <c:v>#N/A</c:v>
                </c:pt>
                <c:pt idx="3">
                  <c:v>10.4</c:v>
                </c:pt>
                <c:pt idx="4">
                  <c:v>#N/A</c:v>
                </c:pt>
                <c:pt idx="5">
                  <c:v>8</c:v>
                </c:pt>
                <c:pt idx="6">
                  <c:v>#N/A</c:v>
                </c:pt>
                <c:pt idx="7">
                  <c:v>6.27</c:v>
                </c:pt>
                <c:pt idx="8">
                  <c:v>#N/A</c:v>
                </c:pt>
                <c:pt idx="9">
                  <c:v>8.11</c:v>
                </c:pt>
              </c:numCache>
            </c:numRef>
          </c:val>
          <c:extLst>
            <c:ext xmlns:c16="http://schemas.microsoft.com/office/drawing/2014/chart" uri="{C3380CC4-5D6E-409C-BE32-E72D297353CC}">
              <c16:uniqueId val="{00000007-C1F0-494F-9376-F06AD7CA350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12.03</c:v>
                </c:pt>
                <c:pt idx="2">
                  <c:v>#N/A</c:v>
                </c:pt>
                <c:pt idx="3">
                  <c:v>11.31</c:v>
                </c:pt>
                <c:pt idx="4">
                  <c:v>#N/A</c:v>
                </c:pt>
                <c:pt idx="5">
                  <c:v>10.49</c:v>
                </c:pt>
                <c:pt idx="6">
                  <c:v>#N/A</c:v>
                </c:pt>
                <c:pt idx="7">
                  <c:v>10.39</c:v>
                </c:pt>
                <c:pt idx="8">
                  <c:v>#N/A</c:v>
                </c:pt>
                <c:pt idx="9">
                  <c:v>9.8699999999999992</c:v>
                </c:pt>
              </c:numCache>
            </c:numRef>
          </c:val>
          <c:extLst>
            <c:ext xmlns:c16="http://schemas.microsoft.com/office/drawing/2014/chart" uri="{C3380CC4-5D6E-409C-BE32-E72D297353CC}">
              <c16:uniqueId val="{00000008-C1F0-494F-9376-F06AD7CA350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14.52</c:v>
                </c:pt>
                <c:pt idx="2">
                  <c:v>#N/A</c:v>
                </c:pt>
                <c:pt idx="3">
                  <c:v>16.7</c:v>
                </c:pt>
                <c:pt idx="4">
                  <c:v>#N/A</c:v>
                </c:pt>
                <c:pt idx="5">
                  <c:v>19.170000000000002</c:v>
                </c:pt>
                <c:pt idx="6">
                  <c:v>#N/A</c:v>
                </c:pt>
                <c:pt idx="7">
                  <c:v>19.73</c:v>
                </c:pt>
                <c:pt idx="8">
                  <c:v>#N/A</c:v>
                </c:pt>
                <c:pt idx="9">
                  <c:v>17.600000000000001</c:v>
                </c:pt>
              </c:numCache>
            </c:numRef>
          </c:val>
          <c:extLst>
            <c:ext xmlns:c16="http://schemas.microsoft.com/office/drawing/2014/chart" uri="{C3380CC4-5D6E-409C-BE32-E72D297353CC}">
              <c16:uniqueId val="{00000009-C1F0-494F-9376-F06AD7CA35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11673</c:v>
                </c:pt>
                <c:pt idx="5">
                  <c:v>11393</c:v>
                </c:pt>
                <c:pt idx="8">
                  <c:v>11712</c:v>
                </c:pt>
                <c:pt idx="11">
                  <c:v>12523</c:v>
                </c:pt>
                <c:pt idx="14">
                  <c:v>12295</c:v>
                </c:pt>
              </c:numCache>
            </c:numRef>
          </c:val>
          <c:extLst>
            <c:ext xmlns:c16="http://schemas.microsoft.com/office/drawing/2014/chart" uri="{C3380CC4-5D6E-409C-BE32-E72D297353CC}">
              <c16:uniqueId val="{00000000-56FE-4EBC-AB81-AAAEE17AD6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FE-4EBC-AB81-AAAEE17AD6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973</c:v>
                </c:pt>
                <c:pt idx="3">
                  <c:v>973</c:v>
                </c:pt>
                <c:pt idx="6">
                  <c:v>1460</c:v>
                </c:pt>
                <c:pt idx="9">
                  <c:v>0</c:v>
                </c:pt>
                <c:pt idx="12">
                  <c:v>0</c:v>
                </c:pt>
              </c:numCache>
            </c:numRef>
          </c:val>
          <c:extLst>
            <c:ext xmlns:c16="http://schemas.microsoft.com/office/drawing/2014/chart" uri="{C3380CC4-5D6E-409C-BE32-E72D297353CC}">
              <c16:uniqueId val="{00000002-56FE-4EBC-AB81-AAAEE17AD6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1</c:v>
                </c:pt>
                <c:pt idx="6">
                  <c:v>1</c:v>
                </c:pt>
                <c:pt idx="9">
                  <c:v>2</c:v>
                </c:pt>
                <c:pt idx="12">
                  <c:v>2</c:v>
                </c:pt>
              </c:numCache>
            </c:numRef>
          </c:val>
          <c:extLst>
            <c:ext xmlns:c16="http://schemas.microsoft.com/office/drawing/2014/chart" uri="{C3380CC4-5D6E-409C-BE32-E72D297353CC}">
              <c16:uniqueId val="{00000003-56FE-4EBC-AB81-AAAEE17AD6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4379</c:v>
                </c:pt>
                <c:pt idx="3">
                  <c:v>4388</c:v>
                </c:pt>
                <c:pt idx="6">
                  <c:v>4319</c:v>
                </c:pt>
                <c:pt idx="9">
                  <c:v>4024</c:v>
                </c:pt>
                <c:pt idx="12">
                  <c:v>3832</c:v>
                </c:pt>
              </c:numCache>
            </c:numRef>
          </c:val>
          <c:extLst>
            <c:ext xmlns:c16="http://schemas.microsoft.com/office/drawing/2014/chart" uri="{C3380CC4-5D6E-409C-BE32-E72D297353CC}">
              <c16:uniqueId val="{00000004-56FE-4EBC-AB81-AAAEE17AD6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FE-4EBC-AB81-AAAEE17AD6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FE-4EBC-AB81-AAAEE17AD6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11817</c:v>
                </c:pt>
                <c:pt idx="3">
                  <c:v>12208</c:v>
                </c:pt>
                <c:pt idx="6">
                  <c:v>12462</c:v>
                </c:pt>
                <c:pt idx="9">
                  <c:v>12618</c:v>
                </c:pt>
                <c:pt idx="12">
                  <c:v>12743</c:v>
                </c:pt>
              </c:numCache>
            </c:numRef>
          </c:val>
          <c:extLst>
            <c:ext xmlns:c16="http://schemas.microsoft.com/office/drawing/2014/chart" uri="{C3380CC4-5D6E-409C-BE32-E72D297353CC}">
              <c16:uniqueId val="{00000007-56FE-4EBC-AB81-AAAEE17AD6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5496</c:v>
                </c:pt>
                <c:pt idx="2">
                  <c:v>#N/A</c:v>
                </c:pt>
                <c:pt idx="3">
                  <c:v>#N/A</c:v>
                </c:pt>
                <c:pt idx="4">
                  <c:v>6177</c:v>
                </c:pt>
                <c:pt idx="5">
                  <c:v>#N/A</c:v>
                </c:pt>
                <c:pt idx="6">
                  <c:v>#N/A</c:v>
                </c:pt>
                <c:pt idx="7">
                  <c:v>6530</c:v>
                </c:pt>
                <c:pt idx="8">
                  <c:v>#N/A</c:v>
                </c:pt>
                <c:pt idx="9">
                  <c:v>#N/A</c:v>
                </c:pt>
                <c:pt idx="10">
                  <c:v>4121</c:v>
                </c:pt>
                <c:pt idx="11">
                  <c:v>#N/A</c:v>
                </c:pt>
                <c:pt idx="12">
                  <c:v>#N/A</c:v>
                </c:pt>
                <c:pt idx="13">
                  <c:v>4282</c:v>
                </c:pt>
                <c:pt idx="14">
                  <c:v>#N/A</c:v>
                </c:pt>
              </c:numCache>
            </c:numRef>
          </c:val>
          <c:smooth val="0"/>
          <c:extLst>
            <c:ext xmlns:c16="http://schemas.microsoft.com/office/drawing/2014/chart" uri="{C3380CC4-5D6E-409C-BE32-E72D297353CC}">
              <c16:uniqueId val="{00000008-56FE-4EBC-AB81-AAAEE17AD6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124627</c:v>
                </c:pt>
                <c:pt idx="5">
                  <c:v>126007</c:v>
                </c:pt>
                <c:pt idx="8">
                  <c:v>127165</c:v>
                </c:pt>
                <c:pt idx="11">
                  <c:v>123398</c:v>
                </c:pt>
                <c:pt idx="14">
                  <c:v>119197</c:v>
                </c:pt>
              </c:numCache>
            </c:numRef>
          </c:val>
          <c:extLst>
            <c:ext xmlns:c16="http://schemas.microsoft.com/office/drawing/2014/chart" uri="{C3380CC4-5D6E-409C-BE32-E72D297353CC}">
              <c16:uniqueId val="{00000000-5EDF-48A2-8FC4-C20CBB9523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29316</c:v>
                </c:pt>
                <c:pt idx="5">
                  <c:v>31319</c:v>
                </c:pt>
                <c:pt idx="8">
                  <c:v>32064</c:v>
                </c:pt>
                <c:pt idx="11">
                  <c:v>33345</c:v>
                </c:pt>
                <c:pt idx="14">
                  <c:v>34439</c:v>
                </c:pt>
              </c:numCache>
            </c:numRef>
          </c:val>
          <c:extLst>
            <c:ext xmlns:c16="http://schemas.microsoft.com/office/drawing/2014/chart" uri="{C3380CC4-5D6E-409C-BE32-E72D297353CC}">
              <c16:uniqueId val="{00000001-5EDF-48A2-8FC4-C20CBB9523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50075</c:v>
                </c:pt>
                <c:pt idx="5">
                  <c:v>51894</c:v>
                </c:pt>
                <c:pt idx="8">
                  <c:v>55723</c:v>
                </c:pt>
                <c:pt idx="11">
                  <c:v>57487</c:v>
                </c:pt>
                <c:pt idx="14">
                  <c:v>57082</c:v>
                </c:pt>
              </c:numCache>
            </c:numRef>
          </c:val>
          <c:extLst>
            <c:ext xmlns:c16="http://schemas.microsoft.com/office/drawing/2014/chart" uri="{C3380CC4-5D6E-409C-BE32-E72D297353CC}">
              <c16:uniqueId val="{00000002-5EDF-48A2-8FC4-C20CBB9523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DF-48A2-8FC4-C20CBB9523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DF-48A2-8FC4-C20CBB9523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DF-48A2-8FC4-C20CBB9523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16035</c:v>
                </c:pt>
                <c:pt idx="3">
                  <c:v>16462</c:v>
                </c:pt>
                <c:pt idx="6">
                  <c:v>16434</c:v>
                </c:pt>
                <c:pt idx="9">
                  <c:v>17488</c:v>
                </c:pt>
                <c:pt idx="12">
                  <c:v>18454</c:v>
                </c:pt>
              </c:numCache>
            </c:numRef>
          </c:val>
          <c:extLst>
            <c:ext xmlns:c16="http://schemas.microsoft.com/office/drawing/2014/chart" uri="{C3380CC4-5D6E-409C-BE32-E72D297353CC}">
              <c16:uniqueId val="{00000006-5EDF-48A2-8FC4-C20CBB9523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c:v>
                </c:pt>
                <c:pt idx="3">
                  <c:v>14</c:v>
                </c:pt>
                <c:pt idx="6">
                  <c:v>14</c:v>
                </c:pt>
                <c:pt idx="9">
                  <c:v>13</c:v>
                </c:pt>
                <c:pt idx="12">
                  <c:v>13</c:v>
                </c:pt>
              </c:numCache>
            </c:numRef>
          </c:val>
          <c:extLst>
            <c:ext xmlns:c16="http://schemas.microsoft.com/office/drawing/2014/chart" uri="{C3380CC4-5D6E-409C-BE32-E72D297353CC}">
              <c16:uniqueId val="{00000007-5EDF-48A2-8FC4-C20CBB9523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63344</c:v>
                </c:pt>
                <c:pt idx="3">
                  <c:v>61792</c:v>
                </c:pt>
                <c:pt idx="6">
                  <c:v>59699</c:v>
                </c:pt>
                <c:pt idx="9">
                  <c:v>58666</c:v>
                </c:pt>
                <c:pt idx="12">
                  <c:v>56182</c:v>
                </c:pt>
              </c:numCache>
            </c:numRef>
          </c:val>
          <c:extLst>
            <c:ext xmlns:c16="http://schemas.microsoft.com/office/drawing/2014/chart" uri="{C3380CC4-5D6E-409C-BE32-E72D297353CC}">
              <c16:uniqueId val="{00000008-5EDF-48A2-8FC4-C20CBB9523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2342</c:v>
                </c:pt>
                <c:pt idx="3">
                  <c:v>1423</c:v>
                </c:pt>
                <c:pt idx="6">
                  <c:v>481</c:v>
                </c:pt>
                <c:pt idx="9">
                  <c:v>0</c:v>
                </c:pt>
                <c:pt idx="12">
                  <c:v>0</c:v>
                </c:pt>
              </c:numCache>
            </c:numRef>
          </c:val>
          <c:extLst>
            <c:ext xmlns:c16="http://schemas.microsoft.com/office/drawing/2014/chart" uri="{C3380CC4-5D6E-409C-BE32-E72D297353CC}">
              <c16:uniqueId val="{00000009-5EDF-48A2-8FC4-C20CBB9523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128652</c:v>
                </c:pt>
                <c:pt idx="3">
                  <c:v>131458</c:v>
                </c:pt>
                <c:pt idx="6">
                  <c:v>130775</c:v>
                </c:pt>
                <c:pt idx="9">
                  <c:v>127548</c:v>
                </c:pt>
                <c:pt idx="12">
                  <c:v>125582</c:v>
                </c:pt>
              </c:numCache>
            </c:numRef>
          </c:val>
          <c:extLst>
            <c:ext xmlns:c16="http://schemas.microsoft.com/office/drawing/2014/chart" uri="{C3380CC4-5D6E-409C-BE32-E72D297353CC}">
              <c16:uniqueId val="{0000000A-5EDF-48A2-8FC4-C20CBB9523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6366</c:v>
                </c:pt>
                <c:pt idx="2">
                  <c:v>#N/A</c:v>
                </c:pt>
                <c:pt idx="3">
                  <c:v>#N/A</c:v>
                </c:pt>
                <c:pt idx="4">
                  <c:v>1929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DF-48A2-8FC4-C20CBB9523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12442</c:v>
                </c:pt>
                <c:pt idx="1">
                  <c:v>12286</c:v>
                </c:pt>
                <c:pt idx="2">
                  <c:v>12548</c:v>
                </c:pt>
              </c:numCache>
            </c:numRef>
          </c:val>
          <c:extLst>
            <c:ext xmlns:c16="http://schemas.microsoft.com/office/drawing/2014/chart" uri="{C3380CC4-5D6E-409C-BE32-E72D297353CC}">
              <c16:uniqueId val="{00000000-4563-4B64-8B82-3B9E853EF2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6228</c:v>
                </c:pt>
                <c:pt idx="1">
                  <c:v>5576</c:v>
                </c:pt>
                <c:pt idx="2">
                  <c:v>4670</c:v>
                </c:pt>
              </c:numCache>
            </c:numRef>
          </c:val>
          <c:extLst>
            <c:ext xmlns:c16="http://schemas.microsoft.com/office/drawing/2014/chart" uri="{C3380CC4-5D6E-409C-BE32-E72D297353CC}">
              <c16:uniqueId val="{00000001-4563-4B64-8B82-3B9E853EF2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30639</c:v>
                </c:pt>
                <c:pt idx="1">
                  <c:v>28833</c:v>
                </c:pt>
                <c:pt idx="2">
                  <c:v>28873</c:v>
                </c:pt>
              </c:numCache>
            </c:numRef>
          </c:val>
          <c:extLst>
            <c:ext xmlns:c16="http://schemas.microsoft.com/office/drawing/2014/chart" uri="{C3380CC4-5D6E-409C-BE32-E72D297353CC}">
              <c16:uniqueId val="{00000002-4563-4B64-8B82-3B9E853EF2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令和４年度まで生じていた、債務負担行為に基づく支出額が減少したことに伴い、令和５年度より実質公債費比率の分子が減少した。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一方で、金利の上昇等に伴い、元利償還金が増加傾向にあり、今後も続くことが見込まれる。さらに、市街地再生整備等の財源となる地方債の発行や、債務負担行為の設定等も考えられる。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将来にわたり持続可能な財政運営の確立に向け、適正な水準の維持と未来への投資の両立に努める。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人件費の上昇に伴い、退職手当負担見込額が増加傾向にある一方で、一般会計等地方債残高・公営企業債等繰入見込額については、臨時財政対策債等の償還の進捗に伴い減少傾向にある</a:t>
          </a:r>
          <a:r>
            <a:rPr kumimoji="1" lang="ja-JP" altLang="en-US" sz="1400">
              <a:solidFill>
                <a:schemeClr val="dk1"/>
              </a:solidFill>
              <a:effectLst/>
              <a:latin typeface="ＭＳ ゴシック" pitchFamily="49" charset="-128"/>
              <a:ea typeface="ＭＳ ゴシック" pitchFamily="49" charset="-128"/>
              <a:cs typeface="+mn-cs"/>
            </a:rPr>
            <a:t>。</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将来負担額が減少傾向にあり、令和４年度以降は算定されない状態が続いているものの、今後見込まれている市街地再生整備等をはじめとした大規模事業の実施により、一般会計等の地方債残高が増加に転じる可能性がある。また、人件費の増加に伴い、退職手当負担見込額の増加も見込まれる。</a:t>
          </a:r>
          <a:endParaRPr kumimoji="1" lang="en-US" altLang="ja-JP" sz="1400">
            <a:solidFill>
              <a:schemeClr val="dk1"/>
            </a:solidFill>
            <a:effectLst/>
            <a:latin typeface="ＭＳ ゴシック" pitchFamily="49" charset="-128"/>
            <a:ea typeface="ＭＳ ゴシック" pitchFamily="49" charset="-128"/>
            <a:cs typeface="+mn-cs"/>
          </a:endParaRPr>
        </a:p>
        <a:p>
          <a:r>
            <a:rPr kumimoji="1" lang="ja-JP" altLang="en-US" sz="1400">
              <a:solidFill>
                <a:schemeClr val="dk1"/>
              </a:solidFill>
              <a:effectLst/>
              <a:latin typeface="ＭＳ ゴシック" pitchFamily="49" charset="-128"/>
              <a:ea typeface="ＭＳ ゴシック" pitchFamily="49" charset="-128"/>
              <a:cs typeface="+mn-cs"/>
            </a:rPr>
            <a:t>　充当可能基金等の確保を図りつつ、投資と規律のバランスを保った財政運営に努める。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本市の基金残高について、近年は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億円台で推移しており、復旧・復興を進めていた平成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年度のピークから半減となっているものの、中核市内で上位となっている。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なお、財政調整基金・減債基金の合計額については、中核市平均と同水準となっている。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現在、基金の債券運用に力を入れており、財政運営上の支障がないように留意しつつ、基金の特性に応じた運用（ラダー運用、預金・債券の組み合わせ等）を行っている。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次年度以降も、金融市場の動向を見極めつつ効率的な運用を行い、財源の確保に努める。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・公共施設整備基金：公共施設の計画的な整備や長寿命化対策に要する経費に充てる。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・市営住宅管理基金：市営住宅及び共同施設の管理に要する費用の財源及び整備に係る市債の償還に充てる。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・森林環境譲与税基金：森林環境譲与税交付金を積み立て、森林整備等施策に要する費用に充てる。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・公共施設整備基金：新病院建設に係る一般会計負担分や公共施設等の老朽化対策に係る財源として約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・市営住宅管理基金：災害公営住宅家賃対策国庫補助金等の積立を行ったものの、令和６年度は特段の取崩を行わなかったため、残高は約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・森林環境譲与税基金：国による譲与基準割合の変更により、森林環境譲与税が前年度比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％の増加となり、積立額が取崩額を上回り、残高は約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積極的な活用を図りつつ、財政運営に支障のない範囲で、債券運用による財源確保を図る。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令和６年度は、災害等の突発的な支出が少なかったことから、積立額が取崩額を上回り、約３億円の増加となった。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予算編成時における一時的な財源不足への対応や、経済状況の急激な変化、災害の発生などに伴う突発的な財政需要に備えるためには、本市の基金の中でも、財政運営の調整機能を担う財政調整基金を一定程度確保しておくことが重要とな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一方で、基金を過度に積み増すことは、将来世代との負担の公平性や、財源の有効活用の観点からも留意が必要であることから、弾力性の確保と適正な資源配分のバランスを踏まえた管理が重要となることから、財政規模に応じた適切な備えを図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本市は本庁舎耐震化改修事業及び小中学校空調設備設置事業に係る地方債の償還財源としており、令和６年度は約９億円と取り崩した。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近年は、基金運用利子を除き大きな積立は行っておらず、残高は減少傾向にある。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残高が上記２事業の残債を上回っていることから、大きな積立は行わなず、残高の減少が進むものと考えられる。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303,171
299,385
1,232.51
162,898,389
155,596,179
6,502,363
79,958,224
125,852,501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分子である基準財政収入額は、地方特例交付金が増加した一方、市民税や地方消費税交付金が減少したこと等により、令和５年度と同水準となった。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一方、分母である基準財政需要額は、臨時財政対策債振替相当額の減少や、子育て関連費用の算定方法の変更等により、前年度から約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そのため、単年度（令和６年度）の財政力指数は</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となり、単年度の財政力指数が</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ポイント減少し、３ヶ年平均も減少となった。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中核市内では中位で推移している状態である。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普通交付税の増等により経常一般財源等（分母）が約</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億円の増となった一方、人件費の増等により経常経費充当一般財源（分子）が約</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億円の増となったことから、前年度比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・人件費　：＋</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ポイント（正規職員及び会計年度任用職員の給与改定に伴う増、会計年度任用職員に対する勤勉手当の支給開始に伴う増等）</a:t>
          </a:r>
        </a:p>
        <a:p>
          <a:r>
            <a:rPr kumimoji="1" lang="ja-JP" altLang="en-US" sz="1300">
              <a:latin typeface="ＭＳ Ｐゴシック" panose="020B0600070205080204" pitchFamily="50" charset="-128"/>
              <a:ea typeface="ＭＳ Ｐゴシック" panose="020B0600070205080204" pitchFamily="50" charset="-128"/>
            </a:rPr>
            <a:t>・扶助費　：＋</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ポイント（制度改正に伴う児童手当の増、公定価格改定に伴う認定こども園施設型給付費の増等）</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18204</xdr:rowOff>
    </xdr:from>
    <xdr:to>
      <xdr:col>23</xdr:col>
      <xdr:colOff>133350</xdr:colOff>
      <xdr:row>66</xdr:row>
      <xdr:rowOff>74506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339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18204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4140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97155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3630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107738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3630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167233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138854</xdr:rowOff>
    </xdr:from>
    <xdr:to>
      <xdr:col>19</xdr:col>
      <xdr:colOff>184150</xdr:colOff>
      <xdr:row>66</xdr:row>
      <xdr:rowOff>69004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53781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46355</xdr:rowOff>
    </xdr:from>
    <xdr:to>
      <xdr:col>15</xdr:col>
      <xdr:colOff>133350</xdr:colOff>
      <xdr:row>65</xdr:row>
      <xdr:rowOff>147955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158132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56938</xdr:rowOff>
    </xdr:from>
    <xdr:to>
      <xdr:col>7</xdr:col>
      <xdr:colOff>31750</xdr:colOff>
      <xdr:row>64</xdr:row>
      <xdr:rowOff>158538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168715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9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人件費については、給与改定や会計年度任用職員に対する勤勉手当の支給開始等により増加となった。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物件費については、消防指令システムの更新のほか、基幹系業務システムの標準化への対応を行ったこと等により増加となった。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令和６年度決算は一時的な増要因が含まれているものの、本市は広域多核の投資構造であり、職員数や公共施設が他市に比べ多いことから、従前より中核市平均に比べ大きい決算額で推移している。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133787</xdr:rowOff>
    </xdr:from>
    <xdr:to>
      <xdr:col>23</xdr:col>
      <xdr:colOff>133350</xdr:colOff>
      <xdr:row>89</xdr:row>
      <xdr:rowOff>11094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49937"/>
          <a:ext cx="838200" cy="2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133787</xdr:rowOff>
    </xdr:from>
    <xdr:to>
      <xdr:col>19</xdr:col>
      <xdr:colOff>133350</xdr:colOff>
      <xdr:row>87</xdr:row>
      <xdr:rowOff>142514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049937"/>
          <a:ext cx="889000" cy="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105635</xdr:rowOff>
    </xdr:from>
    <xdr:to>
      <xdr:col>15</xdr:col>
      <xdr:colOff>82550</xdr:colOff>
      <xdr:row>87</xdr:row>
      <xdr:rowOff>142514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5021785"/>
          <a:ext cx="889000" cy="3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105635</xdr:rowOff>
    </xdr:from>
    <xdr:to>
      <xdr:col>11</xdr:col>
      <xdr:colOff>31750</xdr:colOff>
      <xdr:row>87</xdr:row>
      <xdr:rowOff>157254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5021785"/>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131744</xdr:rowOff>
    </xdr:from>
    <xdr:to>
      <xdr:col>23</xdr:col>
      <xdr:colOff>184150</xdr:colOff>
      <xdr:row>89</xdr:row>
      <xdr:rowOff>61894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103821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9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82987</xdr:rowOff>
    </xdr:from>
    <xdr:to>
      <xdr:col>19</xdr:col>
      <xdr:colOff>184150</xdr:colOff>
      <xdr:row>88</xdr:row>
      <xdr:rowOff>13137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169364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8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91714</xdr:rowOff>
    </xdr:from>
    <xdr:to>
      <xdr:col>15</xdr:col>
      <xdr:colOff>133350</xdr:colOff>
      <xdr:row>88</xdr:row>
      <xdr:rowOff>21864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6641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09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54835</xdr:rowOff>
    </xdr:from>
    <xdr:to>
      <xdr:col>11</xdr:col>
      <xdr:colOff>82550</xdr:colOff>
      <xdr:row>87</xdr:row>
      <xdr:rowOff>156435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141212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505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106454</xdr:rowOff>
    </xdr:from>
    <xdr:to>
      <xdr:col>7</xdr:col>
      <xdr:colOff>31750</xdr:colOff>
      <xdr:row>88</xdr:row>
      <xdr:rowOff>36604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50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21381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510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前年度と比較し、主な増要因（</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ポイント増）としては、「国の職員構成等の変化等」があげられる。</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20638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9066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90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80963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669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141288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971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前年度と比較し、人口が減少（△</a:t>
          </a:r>
          <a:r>
            <a:rPr kumimoji="1" lang="en-US" altLang="ja-JP" sz="1300">
              <a:latin typeface="ＭＳ Ｐゴシック" panose="020B0600070205080204" pitchFamily="50" charset="-128"/>
              <a:ea typeface="ＭＳ Ｐゴシック" panose="020B0600070205080204" pitchFamily="50" charset="-128"/>
            </a:rPr>
            <a:t>3,543</a:t>
          </a:r>
          <a:r>
            <a:rPr kumimoji="1" lang="ja-JP" altLang="en-US" sz="1300">
              <a:latin typeface="ＭＳ Ｐゴシック" panose="020B0600070205080204" pitchFamily="50" charset="-128"/>
              <a:ea typeface="ＭＳ Ｐゴシック" panose="020B0600070205080204" pitchFamily="50" charset="-128"/>
            </a:rPr>
            <a:t>人）しているのに対し、職員数が５人増加したことに伴い、人口千人あたりの職員数が前年度から</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31569</xdr:rowOff>
    </xdr:from>
    <xdr:to>
      <xdr:col>81</xdr:col>
      <xdr:colOff>44450</xdr:colOff>
      <xdr:row>63</xdr:row>
      <xdr:rowOff>66040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83291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7438</xdr:rowOff>
    </xdr:from>
    <xdr:to>
      <xdr:col>77</xdr:col>
      <xdr:colOff>44450</xdr:colOff>
      <xdr:row>63</xdr:row>
      <xdr:rowOff>31569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8087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130628</xdr:rowOff>
    </xdr:from>
    <xdr:to>
      <xdr:col>72</xdr:col>
      <xdr:colOff>203200</xdr:colOff>
      <xdr:row>63</xdr:row>
      <xdr:rowOff>7438</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7605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103051</xdr:rowOff>
    </xdr:from>
    <xdr:to>
      <xdr:col>68</xdr:col>
      <xdr:colOff>152400</xdr:colOff>
      <xdr:row>62</xdr:row>
      <xdr:rowOff>130628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7329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15240</xdr:rowOff>
    </xdr:from>
    <xdr:to>
      <xdr:col>81</xdr:col>
      <xdr:colOff>95250</xdr:colOff>
      <xdr:row>63</xdr:row>
      <xdr:rowOff>116840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158767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152219</xdr:rowOff>
    </xdr:from>
    <xdr:to>
      <xdr:col>77</xdr:col>
      <xdr:colOff>95250</xdr:colOff>
      <xdr:row>63</xdr:row>
      <xdr:rowOff>82369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67146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128088</xdr:rowOff>
    </xdr:from>
    <xdr:to>
      <xdr:col>73</xdr:col>
      <xdr:colOff>44450</xdr:colOff>
      <xdr:row>63</xdr:row>
      <xdr:rowOff>58238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79828</xdr:rowOff>
    </xdr:from>
    <xdr:to>
      <xdr:col>68</xdr:col>
      <xdr:colOff>203200</xdr:colOff>
      <xdr:row>63</xdr:row>
      <xdr:rowOff>9978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166205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令和４年度までを期間とする公債費に準ずる債務負担行為が皆減したことにより、令和５年度以降、単年度の実質公債費比率は約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そのため、３ヶ年平均は前年度比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ポイントの減少となり、中核市平均との差が縮小しつつある。</a:t>
          </a:r>
        </a:p>
        <a:p>
          <a:r>
            <a:rPr kumimoji="1" lang="ja-JP" altLang="en-US" sz="1300">
              <a:latin typeface="ＭＳ Ｐゴシック" panose="020B0600070205080204" pitchFamily="50" charset="-128"/>
              <a:ea typeface="ＭＳ Ｐゴシック" panose="020B0600070205080204" pitchFamily="50" charset="-128"/>
            </a:rPr>
            <a:t>　今後は、市街地再生整備等に伴う起債の増加が見込まれ、比率の上昇が想定されることから、中長期的な視点に立った財政運営に努める。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1539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81704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263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81704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102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9313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619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令和３年度以降、将来負担額の充当可能財源が将来負担額を上回っていることから、将来負担比率は算定されない状態が続いている。</a:t>
          </a:r>
        </a:p>
        <a:p>
          <a:r>
            <a:rPr kumimoji="1" lang="ja-JP" altLang="en-US" sz="1300">
              <a:latin typeface="ＭＳ Ｐゴシック" panose="020B0600070205080204" pitchFamily="50" charset="-128"/>
              <a:ea typeface="ＭＳ Ｐゴシック" panose="020B0600070205080204" pitchFamily="50" charset="-128"/>
            </a:rPr>
            <a:t>　一方で、退職手当見込額が増加傾向にあるほか、公共施設等の老朽化対策や市街地再生整備の推進など、多様かつ中長期的な財政需要が見込まれる。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市債発行額の増加や債務負担行為の設定等による比率の悪化が考えられることから、交付税措置の有利な地方債を活用する等により、引き続き適正な水準の維持に努める。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76860</xdr:rowOff>
    </xdr:from>
    <xdr:to>
      <xdr:col>68</xdr:col>
      <xdr:colOff>152400</xdr:colOff>
      <xdr:row>14</xdr:row>
      <xdr:rowOff>141529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77160"/>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26060</xdr:rowOff>
    </xdr:from>
    <xdr:to>
      <xdr:col>68</xdr:col>
      <xdr:colOff>203200</xdr:colOff>
      <xdr:row>14</xdr:row>
      <xdr:rowOff>127660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137837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90729</xdr:rowOff>
    </xdr:from>
    <xdr:to>
      <xdr:col>64</xdr:col>
      <xdr:colOff>152400</xdr:colOff>
      <xdr:row>15</xdr:row>
      <xdr:rowOff>20879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31056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303,171
299,385
1,232.51
162,898,389
155,596,179
6,502,363
79,958,224
125,852,501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給与改定のほか、会計年度任用職員に対する勤勉手当の支給開始や、正規職員退職者数の増加に伴う退職手当の増加により、前年度比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が特例臨時接種から定期接種へ移行したことに伴う予防接種費の増加があった一方で、戸籍情報システムの更新に係るデータ移行関係費用の皆減等により、全体とし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物件費全体では中核市平均より大きい状態にある一方で、経常的なな物件費については、中核市平均と同水準となっている。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14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月から、国費負担割合の増加により児童手当に充当する一般財源が減となった一方で、実利用人数や単価の増加に伴う就労継続支援事業費の増加等により、全体としては前年度比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類似団体に比べ少子化が進んでいることや、保護率が低いこと等により、中核市平均を下回る数値で推移していると考えられる。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44450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1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コロナ禍におけるサービス利用控えからの需要回復や医療系の介護サービス需要の高まりによる保険給付費（介護給付費繰出金）の増加等により、前年度比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中核市平均の差が拡大しつつある要因としては、類似団体を上回るペースで高齢化が進んでいることが考えられる。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21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下水道事業会計に対する負担金・出資金の増加等により、前年度比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本市は従前より、病院事業会計等の企業会計に対する繰出が大きいことから、中核市平均を上回る割合となっている。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57421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57421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137431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令和３年度に借り入れた本庁舎耐震化改修事業債の元金償還開始等により公債費が増加したものの、分母となる経常一般財源も増加したことから、前年度比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486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10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昨今の物価上昇等に伴い、全国的に人件費や扶助費が増加傾向にあることから、本市の経常収支比率における公債費のウエイトが低下しつつある。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72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142239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000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00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75</xdr:row>
      <xdr:rowOff>142240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400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120666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91440</xdr:rowOff>
    </xdr:from>
    <xdr:to>
      <xdr:col>65</xdr:col>
      <xdr:colOff>53975</xdr:colOff>
      <xdr:row>76</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31767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105473</xdr:rowOff>
    </xdr:from>
    <xdr:to>
      <xdr:col>29</xdr:col>
      <xdr:colOff>127000</xdr:colOff>
      <xdr:row>14</xdr:row>
      <xdr:rowOff>112217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1948"/>
          <a:ext cx="647700" cy="17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112217</xdr:rowOff>
    </xdr:from>
    <xdr:to>
      <xdr:col>26</xdr:col>
      <xdr:colOff>50800</xdr:colOff>
      <xdr:row>15</xdr:row>
      <xdr:rowOff>17843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60142"/>
          <a:ext cx="698500" cy="77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17843</xdr:rowOff>
    </xdr:from>
    <xdr:to>
      <xdr:col>22</xdr:col>
      <xdr:colOff>114300</xdr:colOff>
      <xdr:row>15</xdr:row>
      <xdr:rowOff>123533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7218"/>
          <a:ext cx="698500" cy="105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123533</xdr:rowOff>
    </xdr:from>
    <xdr:to>
      <xdr:col>18</xdr:col>
      <xdr:colOff>177800</xdr:colOff>
      <xdr:row>15</xdr:row>
      <xdr:rowOff>170434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2908"/>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54673</xdr:rowOff>
    </xdr:from>
    <xdr:to>
      <xdr:col>29</xdr:col>
      <xdr:colOff>177800</xdr:colOff>
      <xdr:row>13</xdr:row>
      <xdr:rowOff>156273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71200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61417</xdr:rowOff>
    </xdr:from>
    <xdr:to>
      <xdr:col>26</xdr:col>
      <xdr:colOff>101600</xdr:colOff>
      <xdr:row>14</xdr:row>
      <xdr:rowOff>163017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0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7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138493</xdr:rowOff>
    </xdr:from>
    <xdr:to>
      <xdr:col>22</xdr:col>
      <xdr:colOff>165100</xdr:colOff>
      <xdr:row>15</xdr:row>
      <xdr:rowOff>68643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78820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72733</xdr:rowOff>
    </xdr:from>
    <xdr:to>
      <xdr:col>19</xdr:col>
      <xdr:colOff>38100</xdr:colOff>
      <xdr:row>16</xdr:row>
      <xdr:rowOff>2883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2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119634</xdr:rowOff>
    </xdr:from>
    <xdr:to>
      <xdr:col>15</xdr:col>
      <xdr:colOff>101600</xdr:colOff>
      <xdr:row>16</xdr:row>
      <xdr:rowOff>49784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59961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26912</xdr:rowOff>
    </xdr:from>
    <xdr:to>
      <xdr:col>29</xdr:col>
      <xdr:colOff>127000</xdr:colOff>
      <xdr:row>35</xdr:row>
      <xdr:rowOff>53124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37262"/>
          <a:ext cx="647700" cy="2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107836</xdr:rowOff>
    </xdr:from>
    <xdr:to>
      <xdr:col>26</xdr:col>
      <xdr:colOff>50800</xdr:colOff>
      <xdr:row>35</xdr:row>
      <xdr:rowOff>53124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75286"/>
          <a:ext cx="698500" cy="28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107836</xdr:rowOff>
    </xdr:from>
    <xdr:to>
      <xdr:col>22</xdr:col>
      <xdr:colOff>114300</xdr:colOff>
      <xdr:row>34</xdr:row>
      <xdr:rowOff>160909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75286"/>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160909</xdr:rowOff>
    </xdr:from>
    <xdr:to>
      <xdr:col>18</xdr:col>
      <xdr:colOff>177800</xdr:colOff>
      <xdr:row>34</xdr:row>
      <xdr:rowOff>250444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28359"/>
          <a:ext cx="698500" cy="8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319012</xdr:rowOff>
    </xdr:from>
    <xdr:to>
      <xdr:col>29</xdr:col>
      <xdr:colOff>177800</xdr:colOff>
      <xdr:row>35</xdr:row>
      <xdr:rowOff>77712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8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164088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3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2324</xdr:rowOff>
    </xdr:from>
    <xdr:to>
      <xdr:col>26</xdr:col>
      <xdr:colOff>101600</xdr:colOff>
      <xdr:row>35</xdr:row>
      <xdr:rowOff>103924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2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57036</xdr:rowOff>
    </xdr:from>
    <xdr:to>
      <xdr:col>22</xdr:col>
      <xdr:colOff>165100</xdr:colOff>
      <xdr:row>34</xdr:row>
      <xdr:rowOff>158636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2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168813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9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110109</xdr:rowOff>
    </xdr:from>
    <xdr:to>
      <xdr:col>19</xdr:col>
      <xdr:colOff>38100</xdr:colOff>
      <xdr:row>34</xdr:row>
      <xdr:rowOff>211709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221886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199644</xdr:rowOff>
    </xdr:from>
    <xdr:to>
      <xdr:col>15</xdr:col>
      <xdr:colOff>101600</xdr:colOff>
      <xdr:row>34</xdr:row>
      <xdr:rowOff>301244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6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3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303,171
299,385
1,232.51
162,898,389
155,596,179
6,502,363
79,958,224
125,852,501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169059</xdr:rowOff>
    </xdr:from>
    <xdr:to>
      <xdr:col>24</xdr:col>
      <xdr:colOff>63500</xdr:colOff>
      <xdr:row>35</xdr:row>
      <xdr:rowOff>61845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6909"/>
          <a:ext cx="838200" cy="2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32879</xdr:rowOff>
    </xdr:from>
    <xdr:to>
      <xdr:col>19</xdr:col>
      <xdr:colOff>177800</xdr:colOff>
      <xdr:row>35</xdr:row>
      <xdr:rowOff>61845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3629"/>
          <a:ext cx="889000" cy="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32879</xdr:rowOff>
    </xdr:from>
    <xdr:to>
      <xdr:col>15</xdr:col>
      <xdr:colOff>50800</xdr:colOff>
      <xdr:row>35</xdr:row>
      <xdr:rowOff>106847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3629"/>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106847</xdr:rowOff>
    </xdr:from>
    <xdr:to>
      <xdr:col>10</xdr:col>
      <xdr:colOff>114300</xdr:colOff>
      <xdr:row>35</xdr:row>
      <xdr:rowOff>115044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7597"/>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118259</xdr:rowOff>
    </xdr:from>
    <xdr:to>
      <xdr:col>24</xdr:col>
      <xdr:colOff>114300</xdr:colOff>
      <xdr:row>34</xdr:row>
      <xdr:rowOff>48409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141136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11045</xdr:rowOff>
    </xdr:from>
    <xdr:to>
      <xdr:col>20</xdr:col>
      <xdr:colOff>38100</xdr:colOff>
      <xdr:row>35</xdr:row>
      <xdr:rowOff>112645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129172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8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153529</xdr:rowOff>
    </xdr:from>
    <xdr:to>
      <xdr:col>15</xdr:col>
      <xdr:colOff>101600</xdr:colOff>
      <xdr:row>35</xdr:row>
      <xdr:rowOff>83679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100206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56047</xdr:rowOff>
    </xdr:from>
    <xdr:to>
      <xdr:col>10</xdr:col>
      <xdr:colOff>165100</xdr:colOff>
      <xdr:row>35</xdr:row>
      <xdr:rowOff>157647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64244</xdr:rowOff>
    </xdr:from>
    <xdr:to>
      <xdr:col>6</xdr:col>
      <xdr:colOff>38100</xdr:colOff>
      <xdr:row>35</xdr:row>
      <xdr:rowOff>165844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93466</xdr:rowOff>
    </xdr:from>
    <xdr:to>
      <xdr:col>24</xdr:col>
      <xdr:colOff>63500</xdr:colOff>
      <xdr:row>52</xdr:row>
      <xdr:rowOff>115439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8837416"/>
          <a:ext cx="838200" cy="1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9827</xdr:rowOff>
    </xdr:from>
    <xdr:to>
      <xdr:col>19</xdr:col>
      <xdr:colOff>177800</xdr:colOff>
      <xdr:row>52</xdr:row>
      <xdr:rowOff>115439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925227"/>
          <a:ext cx="889000" cy="1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168961</xdr:rowOff>
    </xdr:from>
    <xdr:to>
      <xdr:col>15</xdr:col>
      <xdr:colOff>50800</xdr:colOff>
      <xdr:row>52</xdr:row>
      <xdr:rowOff>9827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8912911"/>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102153</xdr:rowOff>
    </xdr:from>
    <xdr:to>
      <xdr:col>10</xdr:col>
      <xdr:colOff>114300</xdr:colOff>
      <xdr:row>51</xdr:row>
      <xdr:rowOff>168961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8846103"/>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42666</xdr:rowOff>
    </xdr:from>
    <xdr:to>
      <xdr:col>24</xdr:col>
      <xdr:colOff>114300</xdr:colOff>
      <xdr:row>51</xdr:row>
      <xdr:rowOff>144266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87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129043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7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64639</xdr:rowOff>
    </xdr:from>
    <xdr:to>
      <xdr:col>20</xdr:col>
      <xdr:colOff>38100</xdr:colOff>
      <xdr:row>52</xdr:row>
      <xdr:rowOff>166239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89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11316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75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130477</xdr:rowOff>
    </xdr:from>
    <xdr:to>
      <xdr:col>15</xdr:col>
      <xdr:colOff>101600</xdr:colOff>
      <xdr:row>52</xdr:row>
      <xdr:rowOff>60627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8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77154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6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118161</xdr:rowOff>
    </xdr:from>
    <xdr:to>
      <xdr:col>10</xdr:col>
      <xdr:colOff>165100</xdr:colOff>
      <xdr:row>52</xdr:row>
      <xdr:rowOff>48311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88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64838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6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51353</xdr:rowOff>
    </xdr:from>
    <xdr:to>
      <xdr:col>6</xdr:col>
      <xdr:colOff>38100</xdr:colOff>
      <xdr:row>51</xdr:row>
      <xdr:rowOff>152953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87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169480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857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101707</xdr:rowOff>
    </xdr:from>
    <xdr:to>
      <xdr:col>24</xdr:col>
      <xdr:colOff>63500</xdr:colOff>
      <xdr:row>76</xdr:row>
      <xdr:rowOff>168641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31907"/>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101707</xdr:rowOff>
    </xdr:from>
    <xdr:to>
      <xdr:col>19</xdr:col>
      <xdr:colOff>177800</xdr:colOff>
      <xdr:row>76</xdr:row>
      <xdr:rowOff>158948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31907"/>
          <a:ext cx="889000" cy="5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158948</xdr:rowOff>
    </xdr:from>
    <xdr:to>
      <xdr:col>15</xdr:col>
      <xdr:colOff>50800</xdr:colOff>
      <xdr:row>77</xdr:row>
      <xdr:rowOff>2997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89148"/>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109387</xdr:rowOff>
    </xdr:from>
    <xdr:to>
      <xdr:col>10</xdr:col>
      <xdr:colOff>114300</xdr:colOff>
      <xdr:row>77</xdr:row>
      <xdr:rowOff>2997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39587"/>
          <a:ext cx="8890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117841</xdr:rowOff>
    </xdr:from>
    <xdr:to>
      <xdr:col>24</xdr:col>
      <xdr:colOff>114300</xdr:colOff>
      <xdr:row>77</xdr:row>
      <xdr:rowOff>47991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140718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9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50907</xdr:rowOff>
    </xdr:from>
    <xdr:to>
      <xdr:col>20</xdr:col>
      <xdr:colOff>38100</xdr:colOff>
      <xdr:row>76</xdr:row>
      <xdr:rowOff>152507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169034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5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108148</xdr:rowOff>
    </xdr:from>
    <xdr:to>
      <xdr:col>15</xdr:col>
      <xdr:colOff>101600</xdr:colOff>
      <xdr:row>77</xdr:row>
      <xdr:rowOff>38298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54825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123647</xdr:rowOff>
    </xdr:from>
    <xdr:to>
      <xdr:col>10</xdr:col>
      <xdr:colOff>165100</xdr:colOff>
      <xdr:row>77</xdr:row>
      <xdr:rowOff>53797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70324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58587</xdr:rowOff>
    </xdr:from>
    <xdr:to>
      <xdr:col>6</xdr:col>
      <xdr:colOff>38100</xdr:colOff>
      <xdr:row>76</xdr:row>
      <xdr:rowOff>160187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5265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6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31181</xdr:rowOff>
    </xdr:from>
    <xdr:to>
      <xdr:col>24</xdr:col>
      <xdr:colOff>63500</xdr:colOff>
      <xdr:row>97</xdr:row>
      <xdr:rowOff>94273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61831"/>
          <a:ext cx="838200" cy="6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94273</xdr:rowOff>
    </xdr:from>
    <xdr:to>
      <xdr:col>19</xdr:col>
      <xdr:colOff>177800</xdr:colOff>
      <xdr:row>98</xdr:row>
      <xdr:rowOff>42241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24923"/>
          <a:ext cx="889000" cy="1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64404</xdr:rowOff>
    </xdr:from>
    <xdr:to>
      <xdr:col>15</xdr:col>
      <xdr:colOff>50800</xdr:colOff>
      <xdr:row>98</xdr:row>
      <xdr:rowOff>42241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95054"/>
          <a:ext cx="889000" cy="1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64404</xdr:rowOff>
    </xdr:from>
    <xdr:to>
      <xdr:col>10</xdr:col>
      <xdr:colOff>114300</xdr:colOff>
      <xdr:row>98</xdr:row>
      <xdr:rowOff>138002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95054"/>
          <a:ext cx="889000" cy="24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151831</xdr:rowOff>
    </xdr:from>
    <xdr:to>
      <xdr:col>24</xdr:col>
      <xdr:colOff>114300</xdr:colOff>
      <xdr:row>97</xdr:row>
      <xdr:rowOff>81981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130258</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8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43473</xdr:rowOff>
    </xdr:from>
    <xdr:to>
      <xdr:col>20</xdr:col>
      <xdr:colOff>38100</xdr:colOff>
      <xdr:row>97</xdr:row>
      <xdr:rowOff>145073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136200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6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162891</xdr:rowOff>
    </xdr:from>
    <xdr:to>
      <xdr:col>15</xdr:col>
      <xdr:colOff>101600</xdr:colOff>
      <xdr:row>98</xdr:row>
      <xdr:rowOff>93041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84168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13604</xdr:rowOff>
    </xdr:from>
    <xdr:to>
      <xdr:col>10</xdr:col>
      <xdr:colOff>165100</xdr:colOff>
      <xdr:row>97</xdr:row>
      <xdr:rowOff>115204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106331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87202</xdr:rowOff>
    </xdr:from>
    <xdr:to>
      <xdr:col>6</xdr:col>
      <xdr:colOff>38100</xdr:colOff>
      <xdr:row>99</xdr:row>
      <xdr:rowOff>17352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8479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8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108948</xdr:rowOff>
    </xdr:from>
    <xdr:to>
      <xdr:col>55</xdr:col>
      <xdr:colOff>0</xdr:colOff>
      <xdr:row>36</xdr:row>
      <xdr:rowOff>98922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109698"/>
          <a:ext cx="838200" cy="16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108948</xdr:rowOff>
    </xdr:from>
    <xdr:to>
      <xdr:col>50</xdr:col>
      <xdr:colOff>114300</xdr:colOff>
      <xdr:row>36</xdr:row>
      <xdr:rowOff>80025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109698"/>
          <a:ext cx="889000" cy="1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80025</xdr:rowOff>
    </xdr:from>
    <xdr:to>
      <xdr:col>45</xdr:col>
      <xdr:colOff>177800</xdr:colOff>
      <xdr:row>36</xdr:row>
      <xdr:rowOff>102667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52225"/>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67898</xdr:rowOff>
    </xdr:from>
    <xdr:to>
      <xdr:col>41</xdr:col>
      <xdr:colOff>50800</xdr:colOff>
      <xdr:row>36</xdr:row>
      <xdr:rowOff>102667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11398"/>
          <a:ext cx="8890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48122</xdr:rowOff>
    </xdr:from>
    <xdr:to>
      <xdr:col>55</xdr:col>
      <xdr:colOff>50800</xdr:colOff>
      <xdr:row>36</xdr:row>
      <xdr:rowOff>149722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2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70999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0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58148</xdr:rowOff>
    </xdr:from>
    <xdr:to>
      <xdr:col>50</xdr:col>
      <xdr:colOff>165100</xdr:colOff>
      <xdr:row>35</xdr:row>
      <xdr:rowOff>159748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0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4825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8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29225</xdr:rowOff>
    </xdr:from>
    <xdr:to>
      <xdr:col>46</xdr:col>
      <xdr:colOff>38100</xdr:colOff>
      <xdr:row>36</xdr:row>
      <xdr:rowOff>130825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147352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7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51867</xdr:rowOff>
    </xdr:from>
    <xdr:to>
      <xdr:col>41</xdr:col>
      <xdr:colOff>101600</xdr:colOff>
      <xdr:row>36</xdr:row>
      <xdr:rowOff>153467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2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169994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99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17098</xdr:rowOff>
    </xdr:from>
    <xdr:to>
      <xdr:col>36</xdr:col>
      <xdr:colOff>165100</xdr:colOff>
      <xdr:row>30</xdr:row>
      <xdr:rowOff>118698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135225</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3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151054</xdr:rowOff>
    </xdr:from>
    <xdr:to>
      <xdr:col>55</xdr:col>
      <xdr:colOff>0</xdr:colOff>
      <xdr:row>57</xdr:row>
      <xdr:rowOff>24257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580804"/>
          <a:ext cx="8382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159379</xdr:rowOff>
    </xdr:from>
    <xdr:to>
      <xdr:col>50</xdr:col>
      <xdr:colOff>114300</xdr:colOff>
      <xdr:row>57</xdr:row>
      <xdr:rowOff>24257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589129"/>
          <a:ext cx="889000" cy="2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57556</xdr:rowOff>
    </xdr:from>
    <xdr:to>
      <xdr:col>45</xdr:col>
      <xdr:colOff>177800</xdr:colOff>
      <xdr:row>55</xdr:row>
      <xdr:rowOff>159379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87306"/>
          <a:ext cx="889000" cy="10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22885</xdr:rowOff>
    </xdr:from>
    <xdr:to>
      <xdr:col>41</xdr:col>
      <xdr:colOff>50800</xdr:colOff>
      <xdr:row>55</xdr:row>
      <xdr:rowOff>57556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5263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100254</xdr:rowOff>
    </xdr:from>
    <xdr:to>
      <xdr:col>55</xdr:col>
      <xdr:colOff>50800</xdr:colOff>
      <xdr:row>56</xdr:row>
      <xdr:rowOff>30404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123131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144907</xdr:rowOff>
    </xdr:from>
    <xdr:to>
      <xdr:col>50</xdr:col>
      <xdr:colOff>165100</xdr:colOff>
      <xdr:row>57</xdr:row>
      <xdr:rowOff>75057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66184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108579</xdr:rowOff>
    </xdr:from>
    <xdr:to>
      <xdr:col>46</xdr:col>
      <xdr:colOff>38100</xdr:colOff>
      <xdr:row>56</xdr:row>
      <xdr:rowOff>38729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55256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6756</xdr:rowOff>
    </xdr:from>
    <xdr:to>
      <xdr:col>41</xdr:col>
      <xdr:colOff>101600</xdr:colOff>
      <xdr:row>55</xdr:row>
      <xdr:rowOff>108356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4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124883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2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37936</xdr:rowOff>
    </xdr:from>
    <xdr:to>
      <xdr:col>55</xdr:col>
      <xdr:colOff>0</xdr:colOff>
      <xdr:row>78</xdr:row>
      <xdr:rowOff>41974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11036"/>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39306</xdr:rowOff>
    </xdr:from>
    <xdr:to>
      <xdr:col>50</xdr:col>
      <xdr:colOff>114300</xdr:colOff>
      <xdr:row>78</xdr:row>
      <xdr:rowOff>41974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40956"/>
          <a:ext cx="889000" cy="17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44259</xdr:rowOff>
    </xdr:from>
    <xdr:to>
      <xdr:col>45</xdr:col>
      <xdr:colOff>177800</xdr:colOff>
      <xdr:row>77</xdr:row>
      <xdr:rowOff>39306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074459"/>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29781</xdr:rowOff>
    </xdr:from>
    <xdr:to>
      <xdr:col>41</xdr:col>
      <xdr:colOff>50800</xdr:colOff>
      <xdr:row>76</xdr:row>
      <xdr:rowOff>44259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717081"/>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158586</xdr:rowOff>
    </xdr:from>
    <xdr:to>
      <xdr:col>55</xdr:col>
      <xdr:colOff>50800</xdr:colOff>
      <xdr:row>78</xdr:row>
      <xdr:rowOff>88736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6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137013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162624</xdr:rowOff>
    </xdr:from>
    <xdr:to>
      <xdr:col>50</xdr:col>
      <xdr:colOff>165100</xdr:colOff>
      <xdr:row>78</xdr:row>
      <xdr:rowOff>92774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83901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159956</xdr:rowOff>
    </xdr:from>
    <xdr:to>
      <xdr:col>46</xdr:col>
      <xdr:colOff>38100</xdr:colOff>
      <xdr:row>77</xdr:row>
      <xdr:rowOff>90106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81233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2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164909</xdr:rowOff>
    </xdr:from>
    <xdr:to>
      <xdr:col>41</xdr:col>
      <xdr:colOff>101600</xdr:colOff>
      <xdr:row>76</xdr:row>
      <xdr:rowOff>95059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111586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150431</xdr:rowOff>
    </xdr:from>
    <xdr:to>
      <xdr:col>36</xdr:col>
      <xdr:colOff>165100</xdr:colOff>
      <xdr:row>74</xdr:row>
      <xdr:rowOff>80581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97108</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37306</xdr:rowOff>
    </xdr:from>
    <xdr:to>
      <xdr:col>55</xdr:col>
      <xdr:colOff>0</xdr:colOff>
      <xdr:row>96</xdr:row>
      <xdr:rowOff>124365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96506"/>
          <a:ext cx="838200" cy="8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103639</xdr:rowOff>
    </xdr:from>
    <xdr:to>
      <xdr:col>50</xdr:col>
      <xdr:colOff>114300</xdr:colOff>
      <xdr:row>96</xdr:row>
      <xdr:rowOff>124365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91389"/>
          <a:ext cx="889000" cy="1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103639</xdr:rowOff>
    </xdr:from>
    <xdr:to>
      <xdr:col>45</xdr:col>
      <xdr:colOff>177800</xdr:colOff>
      <xdr:row>95</xdr:row>
      <xdr:rowOff>159131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91389"/>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159131</xdr:rowOff>
    </xdr:from>
    <xdr:to>
      <xdr:col>41</xdr:col>
      <xdr:colOff>50800</xdr:colOff>
      <xdr:row>97</xdr:row>
      <xdr:rowOff>4141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46881"/>
          <a:ext cx="889000" cy="18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157956</xdr:rowOff>
    </xdr:from>
    <xdr:to>
      <xdr:col>55</xdr:col>
      <xdr:colOff>50800</xdr:colOff>
      <xdr:row>96</xdr:row>
      <xdr:rowOff>88106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136383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2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73565</xdr:rowOff>
    </xdr:from>
    <xdr:to>
      <xdr:col>50</xdr:col>
      <xdr:colOff>165100</xdr:colOff>
      <xdr:row>97</xdr:row>
      <xdr:rowOff>3715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166292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52839</xdr:rowOff>
    </xdr:from>
    <xdr:to>
      <xdr:col>46</xdr:col>
      <xdr:colOff>38100</xdr:colOff>
      <xdr:row>95</xdr:row>
      <xdr:rowOff>154439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170966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108331</xdr:rowOff>
    </xdr:from>
    <xdr:to>
      <xdr:col>41</xdr:col>
      <xdr:colOff>101600</xdr:colOff>
      <xdr:row>96</xdr:row>
      <xdr:rowOff>38481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55008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124791</xdr:rowOff>
    </xdr:from>
    <xdr:to>
      <xdr:col>36</xdr:col>
      <xdr:colOff>165100</xdr:colOff>
      <xdr:row>97</xdr:row>
      <xdr:rowOff>54941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46068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155811</xdr:rowOff>
    </xdr:from>
    <xdr:to>
      <xdr:col>85</xdr:col>
      <xdr:colOff>127000</xdr:colOff>
      <xdr:row>37</xdr:row>
      <xdr:rowOff>32040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328011"/>
          <a:ext cx="8382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32040</xdr:rowOff>
    </xdr:from>
    <xdr:to>
      <xdr:col>81</xdr:col>
      <xdr:colOff>50800</xdr:colOff>
      <xdr:row>38</xdr:row>
      <xdr:rowOff>39225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375690"/>
          <a:ext cx="889000" cy="17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132733</xdr:rowOff>
    </xdr:from>
    <xdr:to>
      <xdr:col>76</xdr:col>
      <xdr:colOff>114300</xdr:colOff>
      <xdr:row>38</xdr:row>
      <xdr:rowOff>39225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619133"/>
          <a:ext cx="889000" cy="93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168438</xdr:rowOff>
    </xdr:from>
    <xdr:to>
      <xdr:col>71</xdr:col>
      <xdr:colOff>177800</xdr:colOff>
      <xdr:row>32</xdr:row>
      <xdr:rowOff>132733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5483388"/>
          <a:ext cx="889000" cy="13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105011</xdr:rowOff>
    </xdr:from>
    <xdr:to>
      <xdr:col>85</xdr:col>
      <xdr:colOff>177800</xdr:colOff>
      <xdr:row>37</xdr:row>
      <xdr:rowOff>35161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2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127888</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12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152690</xdr:rowOff>
    </xdr:from>
    <xdr:to>
      <xdr:col>81</xdr:col>
      <xdr:colOff>101600</xdr:colOff>
      <xdr:row>37</xdr:row>
      <xdr:rowOff>82840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99367</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159875</xdr:rowOff>
    </xdr:from>
    <xdr:to>
      <xdr:col>76</xdr:col>
      <xdr:colOff>165100</xdr:colOff>
      <xdr:row>38</xdr:row>
      <xdr:rowOff>90025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106552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27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81933</xdr:rowOff>
    </xdr:from>
    <xdr:to>
      <xdr:col>72</xdr:col>
      <xdr:colOff>38100</xdr:colOff>
      <xdr:row>33</xdr:row>
      <xdr:rowOff>12083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5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28610</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3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117638</xdr:rowOff>
    </xdr:from>
    <xdr:to>
      <xdr:col>67</xdr:col>
      <xdr:colOff>101600</xdr:colOff>
      <xdr:row>32</xdr:row>
      <xdr:rowOff>47788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4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64315</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2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131173</xdr:rowOff>
    </xdr:from>
    <xdr:to>
      <xdr:col>85</xdr:col>
      <xdr:colOff>127000</xdr:colOff>
      <xdr:row>75</xdr:row>
      <xdr:rowOff>153347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89923"/>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153347</xdr:rowOff>
    </xdr:from>
    <xdr:to>
      <xdr:col>81</xdr:col>
      <xdr:colOff>50800</xdr:colOff>
      <xdr:row>76</xdr:row>
      <xdr:rowOff>5215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12097"/>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5215</xdr:rowOff>
    </xdr:from>
    <xdr:to>
      <xdr:col>76</xdr:col>
      <xdr:colOff>114300</xdr:colOff>
      <xdr:row>76</xdr:row>
      <xdr:rowOff>34339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5415"/>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34339</xdr:rowOff>
    </xdr:from>
    <xdr:to>
      <xdr:col>71</xdr:col>
      <xdr:colOff>177800</xdr:colOff>
      <xdr:row>76</xdr:row>
      <xdr:rowOff>70388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4539"/>
          <a:ext cx="8890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80373</xdr:rowOff>
    </xdr:from>
    <xdr:to>
      <xdr:col>85</xdr:col>
      <xdr:colOff>177800</xdr:colOff>
      <xdr:row>76</xdr:row>
      <xdr:rowOff>10523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103250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102547</xdr:rowOff>
    </xdr:from>
    <xdr:to>
      <xdr:col>81</xdr:col>
      <xdr:colOff>101600</xdr:colOff>
      <xdr:row>76</xdr:row>
      <xdr:rowOff>32697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49224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73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125864</xdr:rowOff>
    </xdr:from>
    <xdr:to>
      <xdr:col>76</xdr:col>
      <xdr:colOff>165100</xdr:colOff>
      <xdr:row>76</xdr:row>
      <xdr:rowOff>56015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4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154989</xdr:rowOff>
    </xdr:from>
    <xdr:to>
      <xdr:col>72</xdr:col>
      <xdr:colOff>38100</xdr:colOff>
      <xdr:row>76</xdr:row>
      <xdr:rowOff>85139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101665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19588</xdr:rowOff>
    </xdr:from>
    <xdr:to>
      <xdr:col>67</xdr:col>
      <xdr:colOff>101600</xdr:colOff>
      <xdr:row>76</xdr:row>
      <xdr:rowOff>121188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137716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27742</xdr:rowOff>
    </xdr:from>
    <xdr:to>
      <xdr:col>85</xdr:col>
      <xdr:colOff>127000</xdr:colOff>
      <xdr:row>97</xdr:row>
      <xdr:rowOff>85331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144042"/>
          <a:ext cx="838200" cy="57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27742</xdr:rowOff>
    </xdr:from>
    <xdr:to>
      <xdr:col>81</xdr:col>
      <xdr:colOff>50800</xdr:colOff>
      <xdr:row>95</xdr:row>
      <xdr:rowOff>110820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144042"/>
          <a:ext cx="889000" cy="25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110820</xdr:rowOff>
    </xdr:from>
    <xdr:to>
      <xdr:col>76</xdr:col>
      <xdr:colOff>114300</xdr:colOff>
      <xdr:row>95</xdr:row>
      <xdr:rowOff>123146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398570"/>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84417</xdr:rowOff>
    </xdr:from>
    <xdr:to>
      <xdr:col>71</xdr:col>
      <xdr:colOff>177800</xdr:colOff>
      <xdr:row>95</xdr:row>
      <xdr:rowOff>123146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372167"/>
          <a:ext cx="889000" cy="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34531</xdr:rowOff>
    </xdr:from>
    <xdr:to>
      <xdr:col>85</xdr:col>
      <xdr:colOff>177800</xdr:colOff>
      <xdr:row>97</xdr:row>
      <xdr:rowOff>136131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6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57408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148392</xdr:rowOff>
    </xdr:from>
    <xdr:to>
      <xdr:col>81</xdr:col>
      <xdr:colOff>101600</xdr:colOff>
      <xdr:row>94</xdr:row>
      <xdr:rowOff>78542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95069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8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60020</xdr:rowOff>
    </xdr:from>
    <xdr:to>
      <xdr:col>76</xdr:col>
      <xdr:colOff>165100</xdr:colOff>
      <xdr:row>95</xdr:row>
      <xdr:rowOff>161620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6697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72346</xdr:rowOff>
    </xdr:from>
    <xdr:to>
      <xdr:col>72</xdr:col>
      <xdr:colOff>38100</xdr:colOff>
      <xdr:row>96</xdr:row>
      <xdr:rowOff>2496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3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19023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1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33617</xdr:rowOff>
    </xdr:from>
    <xdr:to>
      <xdr:col>67</xdr:col>
      <xdr:colOff>101600</xdr:colOff>
      <xdr:row>95</xdr:row>
      <xdr:rowOff>135217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3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151744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0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101067</xdr:rowOff>
    </xdr:from>
    <xdr:to>
      <xdr:col>116</xdr:col>
      <xdr:colOff>63500</xdr:colOff>
      <xdr:row>36</xdr:row>
      <xdr:rowOff>103810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930367"/>
          <a:ext cx="838200" cy="3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101067</xdr:rowOff>
    </xdr:from>
    <xdr:to>
      <xdr:col>111</xdr:col>
      <xdr:colOff>177800</xdr:colOff>
      <xdr:row>35</xdr:row>
      <xdr:rowOff>74092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30367"/>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1169</xdr:rowOff>
    </xdr:from>
    <xdr:to>
      <xdr:col>107</xdr:col>
      <xdr:colOff>50800</xdr:colOff>
      <xdr:row>35</xdr:row>
      <xdr:rowOff>74092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001919"/>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120498</xdr:rowOff>
    </xdr:from>
    <xdr:to>
      <xdr:col>102</xdr:col>
      <xdr:colOff>114300</xdr:colOff>
      <xdr:row>35</xdr:row>
      <xdr:rowOff>1169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497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53010</xdr:rowOff>
    </xdr:from>
    <xdr:to>
      <xdr:col>116</xdr:col>
      <xdr:colOff>114300</xdr:colOff>
      <xdr:row>36</xdr:row>
      <xdr:rowOff>154610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31437</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50267</xdr:rowOff>
    </xdr:from>
    <xdr:to>
      <xdr:col>112</xdr:col>
      <xdr:colOff>38100</xdr:colOff>
      <xdr:row>34</xdr:row>
      <xdr:rowOff>151867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7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168394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5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23292</xdr:rowOff>
    </xdr:from>
    <xdr:to>
      <xdr:col>107</xdr:col>
      <xdr:colOff>101600</xdr:colOff>
      <xdr:row>35</xdr:row>
      <xdr:rowOff>124892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141419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121819</xdr:rowOff>
    </xdr:from>
    <xdr:to>
      <xdr:col>102</xdr:col>
      <xdr:colOff>165100</xdr:colOff>
      <xdr:row>35</xdr:row>
      <xdr:rowOff>51969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68496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2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69698</xdr:rowOff>
    </xdr:from>
    <xdr:to>
      <xdr:col>98</xdr:col>
      <xdr:colOff>38100</xdr:colOff>
      <xdr:row>34</xdr:row>
      <xdr:rowOff>171298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16375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99333</xdr:rowOff>
    </xdr:from>
    <xdr:to>
      <xdr:col>116</xdr:col>
      <xdr:colOff>63500</xdr:colOff>
      <xdr:row>58</xdr:row>
      <xdr:rowOff>108953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43433"/>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99333</xdr:rowOff>
    </xdr:from>
    <xdr:to>
      <xdr:col>111</xdr:col>
      <xdr:colOff>177800</xdr:colOff>
      <xdr:row>58</xdr:row>
      <xdr:rowOff>102305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4343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101791</xdr:rowOff>
    </xdr:from>
    <xdr:to>
      <xdr:col>107</xdr:col>
      <xdr:colOff>50800</xdr:colOff>
      <xdr:row>58</xdr:row>
      <xdr:rowOff>102305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45891"/>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69329</xdr:rowOff>
    </xdr:from>
    <xdr:to>
      <xdr:col>102</xdr:col>
      <xdr:colOff>114300</xdr:colOff>
      <xdr:row>58</xdr:row>
      <xdr:rowOff>101791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13429"/>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58153</xdr:rowOff>
    </xdr:from>
    <xdr:to>
      <xdr:col>116</xdr:col>
      <xdr:colOff>114300</xdr:colOff>
      <xdr:row>58</xdr:row>
      <xdr:rowOff>159753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11929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48533</xdr:rowOff>
    </xdr:from>
    <xdr:to>
      <xdr:col>112</xdr:col>
      <xdr:colOff>38100</xdr:colOff>
      <xdr:row>58</xdr:row>
      <xdr:rowOff>150133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141260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51505</xdr:rowOff>
    </xdr:from>
    <xdr:to>
      <xdr:col>107</xdr:col>
      <xdr:colOff>101600</xdr:colOff>
      <xdr:row>58</xdr:row>
      <xdr:rowOff>153105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144232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50991</xdr:rowOff>
    </xdr:from>
    <xdr:to>
      <xdr:col>102</xdr:col>
      <xdr:colOff>165100</xdr:colOff>
      <xdr:row>58</xdr:row>
      <xdr:rowOff>152591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143718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8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18529</xdr:rowOff>
    </xdr:from>
    <xdr:to>
      <xdr:col>98</xdr:col>
      <xdr:colOff>38100</xdr:colOff>
      <xdr:row>58</xdr:row>
      <xdr:rowOff>120129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111256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70244</xdr:rowOff>
    </xdr:from>
    <xdr:to>
      <xdr:col>116</xdr:col>
      <xdr:colOff>63500</xdr:colOff>
      <xdr:row>74</xdr:row>
      <xdr:rowOff>121259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57544"/>
          <a:ext cx="8382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121259</xdr:rowOff>
    </xdr:from>
    <xdr:to>
      <xdr:col>111</xdr:col>
      <xdr:colOff>177800</xdr:colOff>
      <xdr:row>75</xdr:row>
      <xdr:rowOff>4788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08559"/>
          <a:ext cx="8890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4788</xdr:rowOff>
    </xdr:from>
    <xdr:to>
      <xdr:col>107</xdr:col>
      <xdr:colOff>50800</xdr:colOff>
      <xdr:row>75</xdr:row>
      <xdr:rowOff>13398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63538"/>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13398</xdr:rowOff>
    </xdr:from>
    <xdr:to>
      <xdr:col>102</xdr:col>
      <xdr:colOff>114300</xdr:colOff>
      <xdr:row>75</xdr:row>
      <xdr:rowOff>44069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7214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19444</xdr:rowOff>
    </xdr:from>
    <xdr:to>
      <xdr:col>116</xdr:col>
      <xdr:colOff>114300</xdr:colOff>
      <xdr:row>74</xdr:row>
      <xdr:rowOff>121044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42321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70459</xdr:rowOff>
    </xdr:from>
    <xdr:to>
      <xdr:col>112</xdr:col>
      <xdr:colOff>38100</xdr:colOff>
      <xdr:row>75</xdr:row>
      <xdr:rowOff>609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17136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3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125438</xdr:rowOff>
    </xdr:from>
    <xdr:to>
      <xdr:col>107</xdr:col>
      <xdr:colOff>101600</xdr:colOff>
      <xdr:row>75</xdr:row>
      <xdr:rowOff>55588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72115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134048</xdr:rowOff>
    </xdr:from>
    <xdr:to>
      <xdr:col>102</xdr:col>
      <xdr:colOff>165100</xdr:colOff>
      <xdr:row>75</xdr:row>
      <xdr:rowOff>64198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80725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164719</xdr:rowOff>
    </xdr:from>
    <xdr:to>
      <xdr:col>98</xdr:col>
      <xdr:colOff>38100</xdr:colOff>
      <xdr:row>75</xdr:row>
      <xdr:rowOff>94869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111396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いわき駅並木通り地区市街地再開発事業の進捗に伴う増、市管理河川への排水施設整備に伴う増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道路構造物長寿命化事業費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号に係る河川災害復旧費（補助）事業の進捗に伴う増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号に係る道路橋りょう災害復旧費（補助）事業の進捗に伴う減</a:t>
          </a:r>
        </a:p>
        <a:p>
          <a:r>
            <a:rPr kumimoji="1" lang="ja-JP" altLang="en-US" sz="1300">
              <a:latin typeface="ＭＳ Ｐゴシック" panose="020B0600070205080204" pitchFamily="50" charset="-128"/>
              <a:ea typeface="ＭＳ Ｐゴシック" panose="020B0600070205080204" pitchFamily="50" charset="-128"/>
            </a:rPr>
            <a:t>○物件費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システム関連（消防指令システム、基幹系業務システムの標準化対応）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特例臨時接種の終了に伴う新型コロナウイルスワクチン接種対策費・接種体制確保事業費の減、令和５年台風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号に係る災害廃棄物処理事業費の減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復興基金（津波被災住宅再建事業）事業の返還額の皆減等に伴う国県支出金等過誤納返還金の減</a:t>
          </a:r>
        </a:p>
        <a:p>
          <a:r>
            <a:rPr kumimoji="1" lang="ja-JP" altLang="en-US" sz="1300">
              <a:latin typeface="ＭＳ Ｐゴシック" panose="020B0600070205080204" pitchFamily="50" charset="-128"/>
              <a:ea typeface="ＭＳ Ｐゴシック" panose="020B0600070205080204" pitchFamily="50" charset="-128"/>
            </a:rPr>
            <a:t>○積立金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積立・取崩の手法を整理したことによる財政調整基金積立金の減、公共施設整備基金積立金の減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広域多核型の都市構造であり、住民１人あたりに必要となるコストが多いことから、全体的に上位となっている。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303,171
299,385
1,232.51
162,898,389
155,596,179
6,502,363
79,958,224
125,852,501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24638</xdr:rowOff>
    </xdr:from>
    <xdr:to>
      <xdr:col>24</xdr:col>
      <xdr:colOff>63500</xdr:colOff>
      <xdr:row>34</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539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7874</xdr:rowOff>
    </xdr:from>
    <xdr:to>
      <xdr:col>19</xdr:col>
      <xdr:colOff>177800</xdr:colOff>
      <xdr:row>34</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717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xdr:rowOff>
    </xdr:from>
    <xdr:to>
      <xdr:col>15</xdr:col>
      <xdr:colOff>50800</xdr:colOff>
      <xdr:row>34</xdr:row>
      <xdr:rowOff>36068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717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36068</xdr:rowOff>
    </xdr:from>
    <xdr:to>
      <xdr:col>10</xdr:col>
      <xdr:colOff>114300</xdr:colOff>
      <xdr:row>34</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536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147574</xdr:rowOff>
    </xdr:from>
    <xdr:to>
      <xdr:col>24</xdr:col>
      <xdr:colOff>114300</xdr:colOff>
      <xdr:row>34</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128524</xdr:rowOff>
    </xdr:from>
    <xdr:to>
      <xdr:col>15</xdr:col>
      <xdr:colOff>101600</xdr:colOff>
      <xdr:row>34</xdr:row>
      <xdr:rowOff>58674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75201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156718</xdr:rowOff>
    </xdr:from>
    <xdr:to>
      <xdr:col>10</xdr:col>
      <xdr:colOff>165100</xdr:colOff>
      <xdr:row>34</xdr:row>
      <xdr:rowOff>86868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103395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45466</xdr:rowOff>
    </xdr:from>
    <xdr:to>
      <xdr:col>6</xdr:col>
      <xdr:colOff>38100</xdr:colOff>
      <xdr:row>34</xdr:row>
      <xdr:rowOff>147066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110428</xdr:rowOff>
    </xdr:from>
    <xdr:to>
      <xdr:col>24</xdr:col>
      <xdr:colOff>63500</xdr:colOff>
      <xdr:row>57</xdr:row>
      <xdr:rowOff>162158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40178"/>
          <a:ext cx="838200" cy="39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110428</xdr:rowOff>
    </xdr:from>
    <xdr:to>
      <xdr:col>19</xdr:col>
      <xdr:colOff>177800</xdr:colOff>
      <xdr:row>57</xdr:row>
      <xdr:rowOff>32530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40178"/>
          <a:ext cx="889000" cy="26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129903</xdr:rowOff>
    </xdr:from>
    <xdr:to>
      <xdr:col>15</xdr:col>
      <xdr:colOff>50800</xdr:colOff>
      <xdr:row>57</xdr:row>
      <xdr:rowOff>32530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31103"/>
          <a:ext cx="889000" cy="7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125364</xdr:rowOff>
    </xdr:from>
    <xdr:to>
      <xdr:col>10</xdr:col>
      <xdr:colOff>114300</xdr:colOff>
      <xdr:row>56</xdr:row>
      <xdr:rowOff>129903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97864"/>
          <a:ext cx="889000" cy="10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111358</xdr:rowOff>
    </xdr:from>
    <xdr:to>
      <xdr:col>24</xdr:col>
      <xdr:colOff>114300</xdr:colOff>
      <xdr:row>58</xdr:row>
      <xdr:rowOff>41508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134235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59628</xdr:rowOff>
    </xdr:from>
    <xdr:to>
      <xdr:col>20</xdr:col>
      <xdr:colOff>38100</xdr:colOff>
      <xdr:row>55</xdr:row>
      <xdr:rowOff>161228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6305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153180</xdr:rowOff>
    </xdr:from>
    <xdr:to>
      <xdr:col>15</xdr:col>
      <xdr:colOff>101600</xdr:colOff>
      <xdr:row>57</xdr:row>
      <xdr:rowOff>83330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99857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79103</xdr:rowOff>
    </xdr:from>
    <xdr:to>
      <xdr:col>10</xdr:col>
      <xdr:colOff>165100</xdr:colOff>
      <xdr:row>57</xdr:row>
      <xdr:rowOff>9253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25780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74564</xdr:rowOff>
    </xdr:from>
    <xdr:to>
      <xdr:col>6</xdr:col>
      <xdr:colOff>38100</xdr:colOff>
      <xdr:row>51</xdr:row>
      <xdr:rowOff>4714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21241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2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37387</xdr:rowOff>
    </xdr:from>
    <xdr:to>
      <xdr:col>24</xdr:col>
      <xdr:colOff>63500</xdr:colOff>
      <xdr:row>77</xdr:row>
      <xdr:rowOff>88912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39037"/>
          <a:ext cx="838200" cy="5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88912</xdr:rowOff>
    </xdr:from>
    <xdr:to>
      <xdr:col>19</xdr:col>
      <xdr:colOff>177800</xdr:colOff>
      <xdr:row>78</xdr:row>
      <xdr:rowOff>15326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90562"/>
          <a:ext cx="889000" cy="9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99216</xdr:rowOff>
    </xdr:from>
    <xdr:to>
      <xdr:col>15</xdr:col>
      <xdr:colOff>50800</xdr:colOff>
      <xdr:row>78</xdr:row>
      <xdr:rowOff>15326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00866"/>
          <a:ext cx="889000" cy="8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99216</xdr:rowOff>
    </xdr:from>
    <xdr:to>
      <xdr:col>10</xdr:col>
      <xdr:colOff>114300</xdr:colOff>
      <xdr:row>77</xdr:row>
      <xdr:rowOff>135440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00866"/>
          <a:ext cx="889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158037</xdr:rowOff>
    </xdr:from>
    <xdr:to>
      <xdr:col>24</xdr:col>
      <xdr:colOff>114300</xdr:colOff>
      <xdr:row>77</xdr:row>
      <xdr:rowOff>88187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136464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6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38112</xdr:rowOff>
    </xdr:from>
    <xdr:to>
      <xdr:col>20</xdr:col>
      <xdr:colOff>38100</xdr:colOff>
      <xdr:row>77</xdr:row>
      <xdr:rowOff>139712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130839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135976</xdr:rowOff>
    </xdr:from>
    <xdr:to>
      <xdr:col>15</xdr:col>
      <xdr:colOff>101600</xdr:colOff>
      <xdr:row>78</xdr:row>
      <xdr:rowOff>66126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57253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3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48416</xdr:rowOff>
    </xdr:from>
    <xdr:to>
      <xdr:col>10</xdr:col>
      <xdr:colOff>165100</xdr:colOff>
      <xdr:row>77</xdr:row>
      <xdr:rowOff>150016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141143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4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84640</xdr:rowOff>
    </xdr:from>
    <xdr:to>
      <xdr:col>6</xdr:col>
      <xdr:colOff>38100</xdr:colOff>
      <xdr:row>78</xdr:row>
      <xdr:rowOff>14790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31317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6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165395</xdr:rowOff>
    </xdr:from>
    <xdr:to>
      <xdr:col>24</xdr:col>
      <xdr:colOff>63500</xdr:colOff>
      <xdr:row>94</xdr:row>
      <xdr:rowOff>136911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10245"/>
          <a:ext cx="838200" cy="14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112016</xdr:rowOff>
    </xdr:from>
    <xdr:to>
      <xdr:col>19</xdr:col>
      <xdr:colOff>177800</xdr:colOff>
      <xdr:row>93</xdr:row>
      <xdr:rowOff>165395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56866"/>
          <a:ext cx="889000" cy="5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83967</xdr:rowOff>
    </xdr:from>
    <xdr:to>
      <xdr:col>15</xdr:col>
      <xdr:colOff>50800</xdr:colOff>
      <xdr:row>93</xdr:row>
      <xdr:rowOff>112016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028817"/>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83967</xdr:rowOff>
    </xdr:from>
    <xdr:to>
      <xdr:col>10</xdr:col>
      <xdr:colOff>114300</xdr:colOff>
      <xdr:row>95</xdr:row>
      <xdr:rowOff>34773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028817"/>
          <a:ext cx="889000" cy="29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86111</xdr:rowOff>
    </xdr:from>
    <xdr:to>
      <xdr:col>24</xdr:col>
      <xdr:colOff>114300</xdr:colOff>
      <xdr:row>95</xdr:row>
      <xdr:rowOff>16261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108988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114595</xdr:rowOff>
    </xdr:from>
    <xdr:to>
      <xdr:col>20</xdr:col>
      <xdr:colOff>38100</xdr:colOff>
      <xdr:row>94</xdr:row>
      <xdr:rowOff>44745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5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61272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61216</xdr:rowOff>
    </xdr:from>
    <xdr:to>
      <xdr:col>15</xdr:col>
      <xdr:colOff>101600</xdr:colOff>
      <xdr:row>93</xdr:row>
      <xdr:rowOff>162816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7893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7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33167</xdr:rowOff>
    </xdr:from>
    <xdr:to>
      <xdr:col>10</xdr:col>
      <xdr:colOff>165100</xdr:colOff>
      <xdr:row>93</xdr:row>
      <xdr:rowOff>134767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151294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75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155423</xdr:rowOff>
    </xdr:from>
    <xdr:to>
      <xdr:col>6</xdr:col>
      <xdr:colOff>38100</xdr:colOff>
      <xdr:row>95</xdr:row>
      <xdr:rowOff>85573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102100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0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114554</xdr:rowOff>
    </xdr:from>
    <xdr:to>
      <xdr:col>55</xdr:col>
      <xdr:colOff>0</xdr:colOff>
      <xdr:row>37</xdr:row>
      <xdr:rowOff>121869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5820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114554</xdr:rowOff>
    </xdr:from>
    <xdr:to>
      <xdr:col>50</xdr:col>
      <xdr:colOff>114300</xdr:colOff>
      <xdr:row>37</xdr:row>
      <xdr:rowOff>146558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58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146558</xdr:rowOff>
    </xdr:from>
    <xdr:to>
      <xdr:col>45</xdr:col>
      <xdr:colOff>177800</xdr:colOff>
      <xdr:row>37</xdr:row>
      <xdr:rowOff>164846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0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160731</xdr:rowOff>
    </xdr:from>
    <xdr:to>
      <xdr:col>41</xdr:col>
      <xdr:colOff>50800</xdr:colOff>
      <xdr:row>37</xdr:row>
      <xdr:rowOff>164846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0438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71069</xdr:rowOff>
    </xdr:from>
    <xdr:to>
      <xdr:col>55</xdr:col>
      <xdr:colOff>50800</xdr:colOff>
      <xdr:row>38</xdr:row>
      <xdr:rowOff>1219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49496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63754</xdr:rowOff>
    </xdr:from>
    <xdr:to>
      <xdr:col>50</xdr:col>
      <xdr:colOff>165100</xdr:colOff>
      <xdr:row>37</xdr:row>
      <xdr:rowOff>165354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156481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95758</xdr:rowOff>
    </xdr:from>
    <xdr:to>
      <xdr:col>46</xdr:col>
      <xdr:colOff>38100</xdr:colOff>
      <xdr:row>38</xdr:row>
      <xdr:rowOff>25908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17035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114046</xdr:rowOff>
    </xdr:from>
    <xdr:to>
      <xdr:col>41</xdr:col>
      <xdr:colOff>101600</xdr:colOff>
      <xdr:row>38</xdr:row>
      <xdr:rowOff>44196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35323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31208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160350</xdr:rowOff>
    </xdr:from>
    <xdr:to>
      <xdr:col>55</xdr:col>
      <xdr:colOff>0</xdr:colOff>
      <xdr:row>53</xdr:row>
      <xdr:rowOff>27839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904300"/>
          <a:ext cx="838200" cy="2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27839</xdr:rowOff>
    </xdr:from>
    <xdr:to>
      <xdr:col>50</xdr:col>
      <xdr:colOff>114300</xdr:colOff>
      <xdr:row>54</xdr:row>
      <xdr:rowOff>122403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14689"/>
          <a:ext cx="889000" cy="2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122403</xdr:rowOff>
    </xdr:from>
    <xdr:to>
      <xdr:col>45</xdr:col>
      <xdr:colOff>177800</xdr:colOff>
      <xdr:row>54</xdr:row>
      <xdr:rowOff>141605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8070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24562</xdr:rowOff>
    </xdr:from>
    <xdr:to>
      <xdr:col>41</xdr:col>
      <xdr:colOff>50800</xdr:colOff>
      <xdr:row>54</xdr:row>
      <xdr:rowOff>141605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939962"/>
          <a:ext cx="889000" cy="4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109550</xdr:rowOff>
    </xdr:from>
    <xdr:to>
      <xdr:col>55</xdr:col>
      <xdr:colOff>50800</xdr:colOff>
      <xdr:row>52</xdr:row>
      <xdr:rowOff>39700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132427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148489</xdr:rowOff>
    </xdr:from>
    <xdr:to>
      <xdr:col>50</xdr:col>
      <xdr:colOff>165100</xdr:colOff>
      <xdr:row>53</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95166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71603</xdr:rowOff>
    </xdr:from>
    <xdr:to>
      <xdr:col>46</xdr:col>
      <xdr:colOff>38100</xdr:colOff>
      <xdr:row>55</xdr:row>
      <xdr:rowOff>1753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18280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90805</xdr:rowOff>
    </xdr:from>
    <xdr:to>
      <xdr:col>41</xdr:col>
      <xdr:colOff>101600</xdr:colOff>
      <xdr:row>55</xdr:row>
      <xdr:rowOff>20955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37482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1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145212</xdr:rowOff>
    </xdr:from>
    <xdr:to>
      <xdr:col>36</xdr:col>
      <xdr:colOff>165100</xdr:colOff>
      <xdr:row>52</xdr:row>
      <xdr:rowOff>75362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8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91889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66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130536</xdr:rowOff>
    </xdr:from>
    <xdr:to>
      <xdr:col>55</xdr:col>
      <xdr:colOff>0</xdr:colOff>
      <xdr:row>77</xdr:row>
      <xdr:rowOff>145986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2186"/>
          <a:ext cx="8382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108305</xdr:rowOff>
    </xdr:from>
    <xdr:to>
      <xdr:col>50</xdr:col>
      <xdr:colOff>114300</xdr:colOff>
      <xdr:row>77</xdr:row>
      <xdr:rowOff>130536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09955"/>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78282</xdr:rowOff>
    </xdr:from>
    <xdr:to>
      <xdr:col>45</xdr:col>
      <xdr:colOff>177800</xdr:colOff>
      <xdr:row>77</xdr:row>
      <xdr:rowOff>108305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79932"/>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62852</xdr:rowOff>
    </xdr:from>
    <xdr:to>
      <xdr:col>41</xdr:col>
      <xdr:colOff>50800</xdr:colOff>
      <xdr:row>77</xdr:row>
      <xdr:rowOff>78282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6450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95186</xdr:rowOff>
    </xdr:from>
    <xdr:to>
      <xdr:col>55</xdr:col>
      <xdr:colOff>50800</xdr:colOff>
      <xdr:row>78</xdr:row>
      <xdr:rowOff>25336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118063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4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79736</xdr:rowOff>
    </xdr:from>
    <xdr:to>
      <xdr:col>50</xdr:col>
      <xdr:colOff>165100</xdr:colOff>
      <xdr:row>78</xdr:row>
      <xdr:rowOff>9886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57505</xdr:rowOff>
    </xdr:from>
    <xdr:to>
      <xdr:col>46</xdr:col>
      <xdr:colOff>38100</xdr:colOff>
      <xdr:row>77</xdr:row>
      <xdr:rowOff>159105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150232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27482</xdr:rowOff>
    </xdr:from>
    <xdr:to>
      <xdr:col>41</xdr:col>
      <xdr:colOff>101600</xdr:colOff>
      <xdr:row>77</xdr:row>
      <xdr:rowOff>129082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120209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12052</xdr:rowOff>
    </xdr:from>
    <xdr:to>
      <xdr:col>36</xdr:col>
      <xdr:colOff>165100</xdr:colOff>
      <xdr:row>77</xdr:row>
      <xdr:rowOff>113652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104779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3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155339</xdr:rowOff>
    </xdr:from>
    <xdr:to>
      <xdr:col>55</xdr:col>
      <xdr:colOff>0</xdr:colOff>
      <xdr:row>95</xdr:row>
      <xdr:rowOff>73101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71639"/>
          <a:ext cx="838200" cy="8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78015</xdr:rowOff>
    </xdr:from>
    <xdr:to>
      <xdr:col>50</xdr:col>
      <xdr:colOff>114300</xdr:colOff>
      <xdr:row>95</xdr:row>
      <xdr:rowOff>73101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194315"/>
          <a:ext cx="88900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78015</xdr:rowOff>
    </xdr:from>
    <xdr:to>
      <xdr:col>45</xdr:col>
      <xdr:colOff>177800</xdr:colOff>
      <xdr:row>95</xdr:row>
      <xdr:rowOff>39497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194315"/>
          <a:ext cx="889000" cy="1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39497</xdr:rowOff>
    </xdr:from>
    <xdr:to>
      <xdr:col>41</xdr:col>
      <xdr:colOff>50800</xdr:colOff>
      <xdr:row>95</xdr:row>
      <xdr:rowOff>102305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27247"/>
          <a:ext cx="8890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104539</xdr:rowOff>
    </xdr:from>
    <xdr:to>
      <xdr:col>55</xdr:col>
      <xdr:colOff>50800</xdr:colOff>
      <xdr:row>95</xdr:row>
      <xdr:rowOff>34689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127416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7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22301</xdr:rowOff>
    </xdr:from>
    <xdr:to>
      <xdr:col>50</xdr:col>
      <xdr:colOff>165100</xdr:colOff>
      <xdr:row>95</xdr:row>
      <xdr:rowOff>123901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140428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27215</xdr:rowOff>
    </xdr:from>
    <xdr:to>
      <xdr:col>46</xdr:col>
      <xdr:colOff>38100</xdr:colOff>
      <xdr:row>94</xdr:row>
      <xdr:rowOff>128815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145342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160147</xdr:rowOff>
    </xdr:from>
    <xdr:to>
      <xdr:col>41</xdr:col>
      <xdr:colOff>101600</xdr:colOff>
      <xdr:row>95</xdr:row>
      <xdr:rowOff>90297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106824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51505</xdr:rowOff>
    </xdr:from>
    <xdr:to>
      <xdr:col>36</xdr:col>
      <xdr:colOff>165100</xdr:colOff>
      <xdr:row>95</xdr:row>
      <xdr:rowOff>153105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169632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1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53485</xdr:rowOff>
    </xdr:from>
    <xdr:to>
      <xdr:col>85</xdr:col>
      <xdr:colOff>127000</xdr:colOff>
      <xdr:row>36</xdr:row>
      <xdr:rowOff>56860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539885"/>
          <a:ext cx="838200" cy="68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160927</xdr:rowOff>
    </xdr:from>
    <xdr:to>
      <xdr:col>81</xdr:col>
      <xdr:colOff>50800</xdr:colOff>
      <xdr:row>36</xdr:row>
      <xdr:rowOff>56860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61677"/>
          <a:ext cx="889000" cy="6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160927</xdr:rowOff>
    </xdr:from>
    <xdr:to>
      <xdr:col>76</xdr:col>
      <xdr:colOff>114300</xdr:colOff>
      <xdr:row>37</xdr:row>
      <xdr:rowOff>6568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61677"/>
          <a:ext cx="889000" cy="1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25727</xdr:rowOff>
    </xdr:from>
    <xdr:to>
      <xdr:col>71</xdr:col>
      <xdr:colOff>177800</xdr:colOff>
      <xdr:row>37</xdr:row>
      <xdr:rowOff>6568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26477"/>
          <a:ext cx="889000" cy="3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2685</xdr:rowOff>
    </xdr:from>
    <xdr:to>
      <xdr:col>85</xdr:col>
      <xdr:colOff>177800</xdr:colOff>
      <xdr:row>32</xdr:row>
      <xdr:rowOff>104285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4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25562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3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6060</xdr:rowOff>
    </xdr:from>
    <xdr:to>
      <xdr:col>81</xdr:col>
      <xdr:colOff>101600</xdr:colOff>
      <xdr:row>36</xdr:row>
      <xdr:rowOff>107660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124187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5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110127</xdr:rowOff>
    </xdr:from>
    <xdr:to>
      <xdr:col>76</xdr:col>
      <xdr:colOff>165100</xdr:colOff>
      <xdr:row>36</xdr:row>
      <xdr:rowOff>40277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56804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8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127218</xdr:rowOff>
    </xdr:from>
    <xdr:to>
      <xdr:col>72</xdr:col>
      <xdr:colOff>38100</xdr:colOff>
      <xdr:row>37</xdr:row>
      <xdr:rowOff>57368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73895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7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146377</xdr:rowOff>
    </xdr:from>
    <xdr:to>
      <xdr:col>67</xdr:col>
      <xdr:colOff>101600</xdr:colOff>
      <xdr:row>35</xdr:row>
      <xdr:rowOff>76527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93054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165846</xdr:rowOff>
    </xdr:from>
    <xdr:to>
      <xdr:col>85</xdr:col>
      <xdr:colOff>127000</xdr:colOff>
      <xdr:row>57</xdr:row>
      <xdr:rowOff>20942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95596"/>
          <a:ext cx="838200" cy="19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122583</xdr:rowOff>
    </xdr:from>
    <xdr:to>
      <xdr:col>81</xdr:col>
      <xdr:colOff>50800</xdr:colOff>
      <xdr:row>57</xdr:row>
      <xdr:rowOff>20942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23783"/>
          <a:ext cx="889000" cy="6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59119</xdr:rowOff>
    </xdr:from>
    <xdr:to>
      <xdr:col>76</xdr:col>
      <xdr:colOff>114300</xdr:colOff>
      <xdr:row>56</xdr:row>
      <xdr:rowOff>122583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60319"/>
          <a:ext cx="889000" cy="6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59119</xdr:rowOff>
    </xdr:from>
    <xdr:to>
      <xdr:col>71</xdr:col>
      <xdr:colOff>177800</xdr:colOff>
      <xdr:row>56</xdr:row>
      <xdr:rowOff>61833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60319"/>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115046</xdr:rowOff>
    </xdr:from>
    <xdr:to>
      <xdr:col>85</xdr:col>
      <xdr:colOff>177800</xdr:colOff>
      <xdr:row>56</xdr:row>
      <xdr:rowOff>45196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93473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141592</xdr:rowOff>
    </xdr:from>
    <xdr:to>
      <xdr:col>81</xdr:col>
      <xdr:colOff>101600</xdr:colOff>
      <xdr:row>57</xdr:row>
      <xdr:rowOff>71742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62869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71783</xdr:rowOff>
    </xdr:from>
    <xdr:to>
      <xdr:col>76</xdr:col>
      <xdr:colOff>165100</xdr:colOff>
      <xdr:row>57</xdr:row>
      <xdr:rowOff>1933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18460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4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8319</xdr:rowOff>
    </xdr:from>
    <xdr:to>
      <xdr:col>72</xdr:col>
      <xdr:colOff>38100</xdr:colOff>
      <xdr:row>56</xdr:row>
      <xdr:rowOff>109919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126446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11033</xdr:rowOff>
    </xdr:from>
    <xdr:to>
      <xdr:col>67</xdr:col>
      <xdr:colOff>101600</xdr:colOff>
      <xdr:row>56</xdr:row>
      <xdr:rowOff>112633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129160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155811</xdr:rowOff>
    </xdr:from>
    <xdr:to>
      <xdr:col>85</xdr:col>
      <xdr:colOff>127000</xdr:colOff>
      <xdr:row>77</xdr:row>
      <xdr:rowOff>32040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86011"/>
          <a:ext cx="8382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32040</xdr:rowOff>
    </xdr:from>
    <xdr:to>
      <xdr:col>81</xdr:col>
      <xdr:colOff>50800</xdr:colOff>
      <xdr:row>78</xdr:row>
      <xdr:rowOff>39226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233690"/>
          <a:ext cx="889000" cy="17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132733</xdr:rowOff>
    </xdr:from>
    <xdr:to>
      <xdr:col>76</xdr:col>
      <xdr:colOff>114300</xdr:colOff>
      <xdr:row>78</xdr:row>
      <xdr:rowOff>39226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477133"/>
          <a:ext cx="889000" cy="9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168439</xdr:rowOff>
    </xdr:from>
    <xdr:to>
      <xdr:col>71</xdr:col>
      <xdr:colOff>177800</xdr:colOff>
      <xdr:row>72</xdr:row>
      <xdr:rowOff>132733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341389"/>
          <a:ext cx="889000" cy="13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105011</xdr:rowOff>
    </xdr:from>
    <xdr:to>
      <xdr:col>85</xdr:col>
      <xdr:colOff>177800</xdr:colOff>
      <xdr:row>77</xdr:row>
      <xdr:rowOff>35161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127888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8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152690</xdr:rowOff>
    </xdr:from>
    <xdr:to>
      <xdr:col>81</xdr:col>
      <xdr:colOff>101600</xdr:colOff>
      <xdr:row>77</xdr:row>
      <xdr:rowOff>82840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1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99367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95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159876</xdr:rowOff>
    </xdr:from>
    <xdr:to>
      <xdr:col>76</xdr:col>
      <xdr:colOff>165100</xdr:colOff>
      <xdr:row>78</xdr:row>
      <xdr:rowOff>90026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106553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81933</xdr:rowOff>
    </xdr:from>
    <xdr:to>
      <xdr:col>72</xdr:col>
      <xdr:colOff>38100</xdr:colOff>
      <xdr:row>73</xdr:row>
      <xdr:rowOff>12083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4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28610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2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117639</xdr:rowOff>
    </xdr:from>
    <xdr:to>
      <xdr:col>67</xdr:col>
      <xdr:colOff>101600</xdr:colOff>
      <xdr:row>72</xdr:row>
      <xdr:rowOff>47789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64316</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0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131173</xdr:rowOff>
    </xdr:from>
    <xdr:to>
      <xdr:col>85</xdr:col>
      <xdr:colOff>127000</xdr:colOff>
      <xdr:row>95</xdr:row>
      <xdr:rowOff>153347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18923"/>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153347</xdr:rowOff>
    </xdr:from>
    <xdr:to>
      <xdr:col>81</xdr:col>
      <xdr:colOff>50800</xdr:colOff>
      <xdr:row>96</xdr:row>
      <xdr:rowOff>5215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41097"/>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5215</xdr:rowOff>
    </xdr:from>
    <xdr:to>
      <xdr:col>76</xdr:col>
      <xdr:colOff>114300</xdr:colOff>
      <xdr:row>96</xdr:row>
      <xdr:rowOff>34339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64415"/>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34339</xdr:rowOff>
    </xdr:from>
    <xdr:to>
      <xdr:col>71</xdr:col>
      <xdr:colOff>177800</xdr:colOff>
      <xdr:row>96</xdr:row>
      <xdr:rowOff>70388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93539"/>
          <a:ext cx="889000" cy="3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80373</xdr:rowOff>
    </xdr:from>
    <xdr:to>
      <xdr:col>85</xdr:col>
      <xdr:colOff>177800</xdr:colOff>
      <xdr:row>96</xdr:row>
      <xdr:rowOff>10523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103250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102547</xdr:rowOff>
    </xdr:from>
    <xdr:to>
      <xdr:col>81</xdr:col>
      <xdr:colOff>101600</xdr:colOff>
      <xdr:row>96</xdr:row>
      <xdr:rowOff>32697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49224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6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125865</xdr:rowOff>
    </xdr:from>
    <xdr:to>
      <xdr:col>76</xdr:col>
      <xdr:colOff>165100</xdr:colOff>
      <xdr:row>96</xdr:row>
      <xdr:rowOff>56015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72542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8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154989</xdr:rowOff>
    </xdr:from>
    <xdr:to>
      <xdr:col>72</xdr:col>
      <xdr:colOff>38100</xdr:colOff>
      <xdr:row>96</xdr:row>
      <xdr:rowOff>85139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101666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19588</xdr:rowOff>
    </xdr:from>
    <xdr:to>
      <xdr:col>67</xdr:col>
      <xdr:colOff>101600</xdr:colOff>
      <xdr:row>96</xdr:row>
      <xdr:rowOff>121188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137715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5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財政調整基金の積立の手法変更による減（</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までは予算同額を積立、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は実質収支の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以上を積立）、復興基金（津波被災住宅再建事業）事業の返還額の皆減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基幹系業務システムの標準化等に向けた委託業務の増加</a:t>
          </a:r>
        </a:p>
        <a:p>
          <a:r>
            <a:rPr kumimoji="1" lang="ja-JP" altLang="en-US" sz="1300">
              <a:latin typeface="ＭＳ Ｐゴシック" panose="020B0600070205080204" pitchFamily="50" charset="-128"/>
              <a:ea typeface="ＭＳ Ｐゴシック" panose="020B0600070205080204" pitchFamily="50" charset="-128"/>
            </a:rPr>
            <a:t>○衛生費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特例臨時接種の終了に伴う新型コロナウイルスワクチン接種対策費・接種体制確保事業の減、令和５年台風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号に係る災害廃棄物処理事業費の減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水産業共同利用施設復興促進整備事業の対象事業の進捗に伴う補助金の増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工事の進捗に伴ういわき駅並木通り地区市街地再開発事業費の増、排水施設設置工事の進捗に伴う緊急水害対策・排水施設整備事業費の増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増要因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小・中学校空調設備設置事業費の皆増、小学校教科書の採択替えに伴う教師用教科書等購入費の増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性質別経費と同様に、住民１人あたりのコストが大きい傾向にある。なお、消防費については、指令システムの更新や消防署の建替えに伴う一時的な増となっている。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実質収支比率は、令和５年度台風被害からの復旧事業の進捗に伴い、翌年度に繰り越すべき財源が減少したことから、前年度比２ポイント近い上昇となった。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また、本市の財政調整基金残高について、令和４年度以降は</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億円の残高を保っており、将来への備えと適切な資源配分のバランスを意識した財政運営心掛けている。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なお、令和５年度は公共施設整備基金への積立を重視したことから、実質単年度収支が赤字となっている。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病院事業会計では、入院・外来ともに患者数や単価が増加した一方で、新型コロナウイルス感染症に係る病床確保料が皆減となったことや、給与費や材料費の高騰等により、収益が悪化した。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また、水道事業会計においては、有収水量の減少に伴う給水収益の減のほか、人件費の上昇等に伴い、黒字額が減少する結果となった。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今後も、更なる給与費・材料費の高騰が見込まれるほか、人口減少等に伴う収益基盤の縮小が見込まれることから、将来にわたり持続可能な財政運営の確立に向け、引き続き財政の健全性の確保に努める。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T1" workbookViewId="0">
      <selection activeCell="CE18" sqref="CE18:CS19"/>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162898389</v>
      </c>
      <c r="BO4" s="449"/>
      <c r="BP4" s="449"/>
      <c r="BQ4" s="449"/>
      <c r="BR4" s="449"/>
      <c r="BS4" s="449"/>
      <c r="BT4" s="449"/>
      <c r="BU4" s="450"/>
      <c r="BV4" s="448">
        <v>169917761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6.3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155596179</v>
      </c>
      <c r="BO5" s="420"/>
      <c r="BP5" s="420"/>
      <c r="BQ5" s="420"/>
      <c r="BR5" s="420"/>
      <c r="BS5" s="420"/>
      <c r="BT5" s="420"/>
      <c r="BU5" s="421"/>
      <c r="BV5" s="419">
        <v>161849883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94.8</v>
      </c>
      <c r="CU5" s="417"/>
      <c r="CV5" s="417"/>
      <c r="CW5" s="417"/>
      <c r="CX5" s="417"/>
      <c r="CY5" s="417"/>
      <c r="CZ5" s="417"/>
      <c r="DA5" s="418"/>
      <c r="DB5" s="416">
        <v>93.4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7302210</v>
      </c>
      <c r="BO6" s="420"/>
      <c r="BP6" s="420"/>
      <c r="BQ6" s="420"/>
      <c r="BR6" s="420"/>
      <c r="BS6" s="420"/>
      <c r="BT6" s="420"/>
      <c r="BU6" s="421"/>
      <c r="BV6" s="419">
        <v>8067878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95.1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799847</v>
      </c>
      <c r="BO7" s="420"/>
      <c r="BP7" s="420"/>
      <c r="BQ7" s="420"/>
      <c r="BR7" s="420"/>
      <c r="BS7" s="420"/>
      <c r="BT7" s="420"/>
      <c r="BU7" s="421"/>
      <c r="BV7" s="419">
        <v>3126543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79958224</v>
      </c>
      <c r="CU7" s="420"/>
      <c r="CV7" s="420"/>
      <c r="CW7" s="420"/>
      <c r="CX7" s="420"/>
      <c r="CY7" s="420"/>
      <c r="CZ7" s="420"/>
      <c r="DA7" s="421"/>
      <c r="DB7" s="419">
        <v>78719641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6502363</v>
      </c>
      <c r="BO8" s="420"/>
      <c r="BP8" s="420"/>
      <c r="BQ8" s="420"/>
      <c r="BR8" s="420"/>
      <c r="BS8" s="420"/>
      <c r="BT8" s="420"/>
      <c r="BU8" s="421"/>
      <c r="BV8" s="419">
        <v>4941335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0.79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332931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1561028</v>
      </c>
      <c r="BO9" s="420"/>
      <c r="BP9" s="420"/>
      <c r="BQ9" s="420"/>
      <c r="BR9" s="420"/>
      <c r="BS9" s="420"/>
      <c r="BT9" s="420"/>
      <c r="BU9" s="421"/>
      <c r="BV9" s="419">
        <v>-1258034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350237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2517576</v>
      </c>
      <c r="BO10" s="420"/>
      <c r="BP10" s="420"/>
      <c r="BQ10" s="420"/>
      <c r="BR10" s="420"/>
      <c r="BS10" s="420"/>
      <c r="BT10" s="420"/>
      <c r="BU10" s="421"/>
      <c r="BV10" s="419">
        <v>9408258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303171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2255756</v>
      </c>
      <c r="BO12" s="420"/>
      <c r="BP12" s="420"/>
      <c r="BQ12" s="420"/>
      <c r="BR12" s="420"/>
      <c r="BS12" s="420"/>
      <c r="BT12" s="420"/>
      <c r="BU12" s="421"/>
      <c r="BV12" s="419">
        <v>9564465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299385</v>
      </c>
      <c r="S13" s="507"/>
      <c r="T13" s="507"/>
      <c r="U13" s="507"/>
      <c r="V13" s="508"/>
      <c r="W13" s="509" t="s">
        <v>131</v>
      </c>
      <c r="X13" s="405"/>
      <c r="Y13" s="405"/>
      <c r="Z13" s="405"/>
      <c r="AA13" s="405"/>
      <c r="AB13" s="406"/>
      <c r="AC13" s="372">
        <v>3704</v>
      </c>
      <c r="AD13" s="373"/>
      <c r="AE13" s="373"/>
      <c r="AF13" s="373"/>
      <c r="AG13" s="374"/>
      <c r="AH13" s="372">
        <v>4044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1822848</v>
      </c>
      <c r="BO13" s="420"/>
      <c r="BP13" s="420"/>
      <c r="BQ13" s="420"/>
      <c r="BR13" s="420"/>
      <c r="BS13" s="420"/>
      <c r="BT13" s="420"/>
      <c r="BU13" s="421"/>
      <c r="BV13" s="419">
        <v>-1414241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7.1</v>
      </c>
      <c r="CU13" s="417"/>
      <c r="CV13" s="417"/>
      <c r="CW13" s="417"/>
      <c r="CX13" s="417"/>
      <c r="CY13" s="417"/>
      <c r="CZ13" s="417"/>
      <c r="DA13" s="418"/>
      <c r="DB13" s="416">
        <v>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306714</v>
      </c>
      <c r="S14" s="507"/>
      <c r="T14" s="507"/>
      <c r="U14" s="507"/>
      <c r="V14" s="508"/>
      <c r="W14" s="510"/>
      <c r="X14" s="408"/>
      <c r="Y14" s="408"/>
      <c r="Z14" s="408"/>
      <c r="AA14" s="408"/>
      <c r="AB14" s="409"/>
      <c r="AC14" s="499">
        <v>2.6</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303400</v>
      </c>
      <c r="S15" s="507"/>
      <c r="T15" s="507"/>
      <c r="U15" s="507"/>
      <c r="V15" s="508"/>
      <c r="W15" s="509" t="s">
        <v>137</v>
      </c>
      <c r="X15" s="405"/>
      <c r="Y15" s="405"/>
      <c r="Z15" s="405"/>
      <c r="AA15" s="405"/>
      <c r="AB15" s="406"/>
      <c r="AC15" s="372">
        <v>45009</v>
      </c>
      <c r="AD15" s="373"/>
      <c r="AE15" s="373"/>
      <c r="AF15" s="373"/>
      <c r="AG15" s="374"/>
      <c r="AH15" s="372">
        <v>48912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49874111</v>
      </c>
      <c r="BO15" s="449"/>
      <c r="BP15" s="449"/>
      <c r="BQ15" s="449"/>
      <c r="BR15" s="449"/>
      <c r="BS15" s="449"/>
      <c r="BT15" s="449"/>
      <c r="BU15" s="450"/>
      <c r="BV15" s="448">
        <v>49866256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31.1</v>
      </c>
      <c r="AD16" s="500"/>
      <c r="AE16" s="500"/>
      <c r="AF16" s="500"/>
      <c r="AG16" s="501"/>
      <c r="AH16" s="499">
        <v>32.1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65482650</v>
      </c>
      <c r="BO16" s="420"/>
      <c r="BP16" s="420"/>
      <c r="BQ16" s="420"/>
      <c r="BR16" s="420"/>
      <c r="BS16" s="420"/>
      <c r="BT16" s="420"/>
      <c r="BU16" s="421"/>
      <c r="BV16" s="419">
        <v>63216608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95906</v>
      </c>
      <c r="AD17" s="373"/>
      <c r="AE17" s="373"/>
      <c r="AF17" s="373"/>
      <c r="AG17" s="374"/>
      <c r="AH17" s="372">
        <v>99301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63453263</v>
      </c>
      <c r="BO17" s="420"/>
      <c r="BP17" s="420"/>
      <c r="BQ17" s="420"/>
      <c r="BR17" s="420"/>
      <c r="BS17" s="420"/>
      <c r="BT17" s="420"/>
      <c r="BU17" s="421"/>
      <c r="BV17" s="419">
        <v>63369175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1232.51</v>
      </c>
      <c r="M18" s="472"/>
      <c r="N18" s="472"/>
      <c r="O18" s="472"/>
      <c r="P18" s="472"/>
      <c r="Q18" s="472"/>
      <c r="R18" s="473"/>
      <c r="S18" s="473"/>
      <c r="T18" s="473"/>
      <c r="U18" s="473"/>
      <c r="V18" s="474"/>
      <c r="W18" s="490"/>
      <c r="X18" s="491"/>
      <c r="Y18" s="491"/>
      <c r="Z18" s="491"/>
      <c r="AA18" s="491"/>
      <c r="AB18" s="515"/>
      <c r="AC18" s="389">
        <v>66.3</v>
      </c>
      <c r="AD18" s="390"/>
      <c r="AE18" s="390"/>
      <c r="AF18" s="390"/>
      <c r="AG18" s="475"/>
      <c r="AH18" s="389">
        <v>65.2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73477827</v>
      </c>
      <c r="BO18" s="420"/>
      <c r="BP18" s="420"/>
      <c r="BQ18" s="420"/>
      <c r="BR18" s="420"/>
      <c r="BS18" s="420"/>
      <c r="BT18" s="420"/>
      <c r="BU18" s="421"/>
      <c r="BV18" s="419">
        <v>70557421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105629155</v>
      </c>
      <c r="BO19" s="420"/>
      <c r="BP19" s="420"/>
      <c r="BQ19" s="420"/>
      <c r="BR19" s="420"/>
      <c r="BS19" s="420"/>
      <c r="BT19" s="420"/>
      <c r="BU19" s="421"/>
      <c r="BV19" s="419">
        <v>112762682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141411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125852501</v>
      </c>
      <c r="BO22" s="449"/>
      <c r="BP22" s="449"/>
      <c r="BQ22" s="449"/>
      <c r="BR22" s="449"/>
      <c r="BS22" s="449"/>
      <c r="BT22" s="449"/>
      <c r="BU22" s="450"/>
      <c r="BV22" s="448">
        <v>128069418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93487845</v>
      </c>
      <c r="BO23" s="420"/>
      <c r="BP23" s="420"/>
      <c r="BQ23" s="420"/>
      <c r="BR23" s="420"/>
      <c r="BS23" s="420"/>
      <c r="BT23" s="420"/>
      <c r="BU23" s="421"/>
      <c r="BV23" s="419">
        <v>93446817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10890</v>
      </c>
      <c r="R24" s="373"/>
      <c r="S24" s="373"/>
      <c r="T24" s="373"/>
      <c r="U24" s="373"/>
      <c r="V24" s="374"/>
      <c r="W24" s="462"/>
      <c r="X24" s="399"/>
      <c r="Y24" s="400"/>
      <c r="Z24" s="375" t="s">
        <v>162</v>
      </c>
      <c r="AA24" s="376"/>
      <c r="AB24" s="376"/>
      <c r="AC24" s="376"/>
      <c r="AD24" s="376"/>
      <c r="AE24" s="376"/>
      <c r="AF24" s="376"/>
      <c r="AG24" s="377"/>
      <c r="AH24" s="372">
        <v>2274</v>
      </c>
      <c r="AI24" s="373"/>
      <c r="AJ24" s="373"/>
      <c r="AK24" s="373"/>
      <c r="AL24" s="374"/>
      <c r="AM24" s="372">
        <v>7315458</v>
      </c>
      <c r="AN24" s="373"/>
      <c r="AO24" s="373"/>
      <c r="AP24" s="373"/>
      <c r="AQ24" s="373"/>
      <c r="AR24" s="374"/>
      <c r="AS24" s="372">
        <v>3217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80456698</v>
      </c>
      <c r="BO24" s="420"/>
      <c r="BP24" s="420"/>
      <c r="BQ24" s="420"/>
      <c r="BR24" s="420"/>
      <c r="BS24" s="420"/>
      <c r="BT24" s="420"/>
      <c r="BU24" s="421"/>
      <c r="BV24" s="419">
        <v>78302447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8910</v>
      </c>
      <c r="R25" s="373"/>
      <c r="S25" s="373"/>
      <c r="T25" s="373"/>
      <c r="U25" s="373"/>
      <c r="V25" s="374"/>
      <c r="W25" s="462"/>
      <c r="X25" s="399"/>
      <c r="Y25" s="400"/>
      <c r="Z25" s="375" t="s">
        <v>165</v>
      </c>
      <c r="AA25" s="376"/>
      <c r="AB25" s="376"/>
      <c r="AC25" s="376"/>
      <c r="AD25" s="376"/>
      <c r="AE25" s="376"/>
      <c r="AF25" s="376"/>
      <c r="AG25" s="377"/>
      <c r="AH25" s="372">
        <v>372</v>
      </c>
      <c r="AI25" s="373"/>
      <c r="AJ25" s="373"/>
      <c r="AK25" s="373"/>
      <c r="AL25" s="374"/>
      <c r="AM25" s="372">
        <v>1150968</v>
      </c>
      <c r="AN25" s="373"/>
      <c r="AO25" s="373"/>
      <c r="AP25" s="373"/>
      <c r="AQ25" s="373"/>
      <c r="AR25" s="374"/>
      <c r="AS25" s="372">
        <v>3094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12157892</v>
      </c>
      <c r="BO25" s="449"/>
      <c r="BP25" s="449"/>
      <c r="BQ25" s="449"/>
      <c r="BR25" s="449"/>
      <c r="BS25" s="449"/>
      <c r="BT25" s="449"/>
      <c r="BU25" s="450"/>
      <c r="BV25" s="448">
        <v>9900347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7740</v>
      </c>
      <c r="R26" s="373"/>
      <c r="S26" s="373"/>
      <c r="T26" s="373"/>
      <c r="U26" s="373"/>
      <c r="V26" s="374"/>
      <c r="W26" s="462"/>
      <c r="X26" s="399"/>
      <c r="Y26" s="400"/>
      <c r="Z26" s="375" t="s">
        <v>168</v>
      </c>
      <c r="AA26" s="430"/>
      <c r="AB26" s="430"/>
      <c r="AC26" s="430"/>
      <c r="AD26" s="430"/>
      <c r="AE26" s="430"/>
      <c r="AF26" s="430"/>
      <c r="AG26" s="431"/>
      <c r="AH26" s="372">
        <v>82</v>
      </c>
      <c r="AI26" s="373"/>
      <c r="AJ26" s="373"/>
      <c r="AK26" s="373"/>
      <c r="AL26" s="374"/>
      <c r="AM26" s="372">
        <v>219760</v>
      </c>
      <c r="AN26" s="373"/>
      <c r="AO26" s="373"/>
      <c r="AP26" s="373"/>
      <c r="AQ26" s="373"/>
      <c r="AR26" s="374"/>
      <c r="AS26" s="372">
        <v>2680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390000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7000</v>
      </c>
      <c r="R27" s="373"/>
      <c r="S27" s="373"/>
      <c r="T27" s="373"/>
      <c r="U27" s="373"/>
      <c r="V27" s="374"/>
      <c r="W27" s="462"/>
      <c r="X27" s="399"/>
      <c r="Y27" s="400"/>
      <c r="Z27" s="375" t="s">
        <v>171</v>
      </c>
      <c r="AA27" s="376"/>
      <c r="AB27" s="376"/>
      <c r="AC27" s="376"/>
      <c r="AD27" s="376"/>
      <c r="AE27" s="376"/>
      <c r="AF27" s="376"/>
      <c r="AG27" s="377"/>
      <c r="AH27" s="372">
        <v>64</v>
      </c>
      <c r="AI27" s="373"/>
      <c r="AJ27" s="373"/>
      <c r="AK27" s="373"/>
      <c r="AL27" s="374"/>
      <c r="AM27" s="372">
        <v>224246</v>
      </c>
      <c r="AN27" s="373"/>
      <c r="AO27" s="373"/>
      <c r="AP27" s="373"/>
      <c r="AQ27" s="373"/>
      <c r="AR27" s="374"/>
      <c r="AS27" s="372">
        <v>3504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3990343</v>
      </c>
      <c r="BO27" s="454"/>
      <c r="BP27" s="454"/>
      <c r="BQ27" s="454"/>
      <c r="BR27" s="454"/>
      <c r="BS27" s="454"/>
      <c r="BT27" s="454"/>
      <c r="BU27" s="455"/>
      <c r="BV27" s="453">
        <v>3990343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6600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12547677</v>
      </c>
      <c r="BO28" s="449"/>
      <c r="BP28" s="449"/>
      <c r="BQ28" s="449"/>
      <c r="BR28" s="449"/>
      <c r="BS28" s="449"/>
      <c r="BT28" s="449"/>
      <c r="BU28" s="450"/>
      <c r="BV28" s="448">
        <v>12285858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35</v>
      </c>
      <c r="M29" s="373"/>
      <c r="N29" s="373"/>
      <c r="O29" s="373"/>
      <c r="P29" s="374"/>
      <c r="Q29" s="372">
        <v>6300</v>
      </c>
      <c r="R29" s="373"/>
      <c r="S29" s="373"/>
      <c r="T29" s="373"/>
      <c r="U29" s="373"/>
      <c r="V29" s="374"/>
      <c r="W29" s="463"/>
      <c r="X29" s="464"/>
      <c r="Y29" s="465"/>
      <c r="Z29" s="375" t="s">
        <v>177</v>
      </c>
      <c r="AA29" s="376"/>
      <c r="AB29" s="376"/>
      <c r="AC29" s="376"/>
      <c r="AD29" s="376"/>
      <c r="AE29" s="376"/>
      <c r="AF29" s="376"/>
      <c r="AG29" s="377"/>
      <c r="AH29" s="372">
        <v>2338</v>
      </c>
      <c r="AI29" s="373"/>
      <c r="AJ29" s="373"/>
      <c r="AK29" s="373"/>
      <c r="AL29" s="374"/>
      <c r="AM29" s="372">
        <v>7539704</v>
      </c>
      <c r="AN29" s="373"/>
      <c r="AO29" s="373"/>
      <c r="AP29" s="373"/>
      <c r="AQ29" s="373"/>
      <c r="AR29" s="374"/>
      <c r="AS29" s="372">
        <v>3225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4669784</v>
      </c>
      <c r="BO29" s="420"/>
      <c r="BP29" s="420"/>
      <c r="BQ29" s="420"/>
      <c r="BR29" s="420"/>
      <c r="BS29" s="420"/>
      <c r="BT29" s="420"/>
      <c r="BU29" s="421"/>
      <c r="BV29" s="419">
        <v>5576053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28872710</v>
      </c>
      <c r="BO30" s="454"/>
      <c r="BP30" s="454"/>
      <c r="BQ30" s="454"/>
      <c r="BR30" s="454"/>
      <c r="BS30" s="454"/>
      <c r="BT30" s="454"/>
      <c r="BU30" s="455"/>
      <c r="BV30" s="453">
        <v>28833082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国民健康保険事業（事業勘定）特別会計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f>IF(BG34="","",MAX(C34:D43,U34:V43,AM34:AN43)+1)</f>
        <v>15</v>
      </c>
      <c r="BF34" s="367"/>
      <c r="BG34" s="368" t="str">
        <f>IF('各会計、関係団体の財政状況及び健全化判断比率'!B39="","",'各会計、関係団体の財政状況及び健全化判断比率'!B39)</f>
        <v>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17</v>
      </c>
      <c r="BX34" s="367"/>
      <c r="BY34" s="368" t="str">
        <f>IF('各会計、関係団体の財政状況及び健全化判断比率'!B68="","",'各会計、関係団体の財政状況及び健全化判断比率'!B68)</f>
        <v>公立小野町地方綜合病院企業団</v>
      </c>
      <c r="BZ34" s="368"/>
      <c r="CA34" s="368"/>
      <c r="CB34" s="368"/>
      <c r="CC34" s="368"/>
      <c r="CD34" s="368"/>
      <c r="CE34" s="368"/>
      <c r="CF34" s="368"/>
      <c r="CG34" s="368"/>
      <c r="CH34" s="368"/>
      <c r="CI34" s="368"/>
      <c r="CJ34" s="368"/>
      <c r="CK34" s="368"/>
      <c r="CL34" s="368"/>
      <c r="CM34" s="368"/>
      <c r="CN34" s="169"/>
      <c r="CO34" s="367">
        <f>IF(CQ34="","",MAX(C34:D43,U34:V43,AM34:AN43,BE34:BF43,BW34:BX43)+1)</f>
        <v>26</v>
      </c>
      <c r="CP34" s="367"/>
      <c r="CQ34" s="368" t="str">
        <f>IF('各会計、関係団体の財政状況及び健全化判断比率'!BS7="","",'各会計、関係団体の財政状況及び健全化判断比率'!BS7)</f>
        <v>いわき市国際交流協会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国民健康保険事業（直診勘定）特別会計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工業用水道事業会計</v>
      </c>
      <c r="AP35" s="368"/>
      <c r="AQ35" s="368"/>
      <c r="AR35" s="368"/>
      <c r="AS35" s="368"/>
      <c r="AT35" s="368"/>
      <c r="AU35" s="368"/>
      <c r="AV35" s="368"/>
      <c r="AW35" s="368"/>
      <c r="AX35" s="368"/>
      <c r="AY35" s="368"/>
      <c r="AZ35" s="368"/>
      <c r="BA35" s="368"/>
      <c r="BB35" s="368"/>
      <c r="BC35" s="368"/>
      <c r="BD35" s="169"/>
      <c r="BE35" s="367">
        <f t="shared" ref="BE35:BE43" si="1">IF(BG35="","",BE34+1)</f>
        <v>16</v>
      </c>
      <c r="BF35" s="367"/>
      <c r="BG35" s="368" t="str">
        <f>IF('各会計、関係団体の財政状況及び健全化判断比率'!B40="","",'各会計、関係団体の財政状況及び健全化判断比率'!B40)</f>
        <v>温泉給湯事業特別会計</v>
      </c>
      <c r="BH35" s="368"/>
      <c r="BI35" s="368"/>
      <c r="BJ35" s="368"/>
      <c r="BK35" s="368"/>
      <c r="BL35" s="368"/>
      <c r="BM35" s="368"/>
      <c r="BN35" s="368"/>
      <c r="BO35" s="368"/>
      <c r="BP35" s="368"/>
      <c r="BQ35" s="368"/>
      <c r="BR35" s="368"/>
      <c r="BS35" s="368"/>
      <c r="BT35" s="368"/>
      <c r="BU35" s="368"/>
      <c r="BV35" s="169"/>
      <c r="BW35" s="367">
        <f t="shared" ref="BW35:BW43" si="2">IF(BY35="","",BW34+1)</f>
        <v>18</v>
      </c>
      <c r="BX35" s="367"/>
      <c r="BY35" s="368" t="str">
        <f>IF('各会計、関係団体の財政状況及び健全化判断比率'!B69="","",'各会計、関係団体の財政状況及び健全化判断比率'!B69)</f>
        <v>福島県市町村総合事務組合（一般会計）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27</v>
      </c>
      <c r="CP35" s="367"/>
      <c r="CQ35" s="368" t="str">
        <f>IF('各会計、関係団体の財政状況及び健全化判断比率'!BS8="","",'各会計、関係団体の財政状況及び健全化判断比率'!BS8)</f>
        <v>いわき市社会福祉施設事業団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IF('各会計、関係団体の財政状況及び健全化判断比率'!B35="","",'各会計、関係団体の財政状況及び健全化判断比率'!B35)</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19</v>
      </c>
      <c r="BX36" s="367"/>
      <c r="BY36" s="368" t="str">
        <f>IF('各会計、関係団体の財政状況及び健全化判断比率'!B70="","",'各会計、関係団体の財政状況及び健全化判断比率'!B70)</f>
        <v>福島県市町村総合事務組合（消防補償等特別会計）</v>
      </c>
      <c r="BZ36" s="368"/>
      <c r="CA36" s="368"/>
      <c r="CB36" s="368"/>
      <c r="CC36" s="368"/>
      <c r="CD36" s="368"/>
      <c r="CE36" s="368"/>
      <c r="CF36" s="368"/>
      <c r="CG36" s="368"/>
      <c r="CH36" s="368"/>
      <c r="CI36" s="368"/>
      <c r="CJ36" s="368"/>
      <c r="CK36" s="368"/>
      <c r="CL36" s="368"/>
      <c r="CM36" s="368"/>
      <c r="CN36" s="169"/>
      <c r="CO36" s="367">
        <f t="shared" si="3"/>
        <v>28</v>
      </c>
      <c r="CP36" s="367"/>
      <c r="CQ36" s="368" t="str">
        <f>IF('各会計、関係団体の財政状況及び健全化判断比率'!BS9="","",'各会計、関係団体の財政状況及び健全化判断比率'!BS9)</f>
        <v>いわきの里鬼ヶ城</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f t="shared" si="0"/>
        <v>12</v>
      </c>
      <c r="AN37" s="367"/>
      <c r="AO37" s="368" t="str">
        <f>IF('各会計、関係団体の財政状況及び健全化判断比率'!B36="","",'各会計、関係団体の財政状況及び健全化判断比率'!B36)</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20</v>
      </c>
      <c r="BX37" s="367"/>
      <c r="BY37" s="368" t="str">
        <f>IF('各会計、関係団体の財政状況及び健全化判断比率'!B71="","",'各会計、関係団体の財政状況及び健全化判断比率'!B71)</f>
        <v>福島県市町村総合事務組合（消防賞じゅつ金特別会計）</v>
      </c>
      <c r="BZ37" s="368"/>
      <c r="CA37" s="368"/>
      <c r="CB37" s="368"/>
      <c r="CC37" s="368"/>
      <c r="CD37" s="368"/>
      <c r="CE37" s="368"/>
      <c r="CF37" s="368"/>
      <c r="CG37" s="368"/>
      <c r="CH37" s="368"/>
      <c r="CI37" s="368"/>
      <c r="CJ37" s="368"/>
      <c r="CK37" s="368"/>
      <c r="CL37" s="368"/>
      <c r="CM37" s="368"/>
      <c r="CN37" s="169"/>
      <c r="CO37" s="367">
        <f t="shared" si="3"/>
        <v>29</v>
      </c>
      <c r="CP37" s="367"/>
      <c r="CQ37" s="368" t="str">
        <f>IF('各会計、関係団体の財政状況及び健全化判断比率'!BS10="","",'各会計、関係団体の財政状況及び健全化判断比率'!BS10)</f>
        <v>いわき市勤労者福祉サービスセンター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競輪事業特別会計</v>
      </c>
      <c r="X38" s="368"/>
      <c r="Y38" s="368"/>
      <c r="Z38" s="368"/>
      <c r="AA38" s="368"/>
      <c r="AB38" s="368"/>
      <c r="AC38" s="368"/>
      <c r="AD38" s="368"/>
      <c r="AE38" s="368"/>
      <c r="AF38" s="368"/>
      <c r="AG38" s="368"/>
      <c r="AH38" s="368"/>
      <c r="AI38" s="368"/>
      <c r="AJ38" s="368"/>
      <c r="AK38" s="368"/>
      <c r="AL38" s="169"/>
      <c r="AM38" s="367">
        <f t="shared" si="0"/>
        <v>13</v>
      </c>
      <c r="AN38" s="367"/>
      <c r="AO38" s="368" t="str">
        <f>IF('各会計、関係団体の財政状況及び健全化判断比率'!B37="","",'各会計、関係団体の財政状況及び健全化判断比率'!B37)</f>
        <v>地域汚水処理事業会計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21</v>
      </c>
      <c r="BX38" s="367"/>
      <c r="BY38" s="368" t="str">
        <f>IF('各会計、関係団体の財政状況及び健全化判断比率'!B72="","",'各会計、関係団体の財政状況及び健全化判断比率'!B72)</f>
        <v>福島県市町村総合事務組合（非常勤職員公務災害補償特別会計）</v>
      </c>
      <c r="BZ38" s="368"/>
      <c r="CA38" s="368"/>
      <c r="CB38" s="368"/>
      <c r="CC38" s="368"/>
      <c r="CD38" s="368"/>
      <c r="CE38" s="368"/>
      <c r="CF38" s="368"/>
      <c r="CG38" s="368"/>
      <c r="CH38" s="368"/>
      <c r="CI38" s="368"/>
      <c r="CJ38" s="368"/>
      <c r="CK38" s="368"/>
      <c r="CL38" s="368"/>
      <c r="CM38" s="368"/>
      <c r="CN38" s="169"/>
      <c r="CO38" s="367">
        <f t="shared" si="3"/>
        <v>30</v>
      </c>
      <c r="CP38" s="367"/>
      <c r="CQ38" s="368" t="str">
        <f>IF('各会計、関係団体の財政状況及び健全化判断比率'!BS11="","",'各会計、関係団体の財政状況及び健全化判断比率'!BS11)</f>
        <v>いわき市教育文化事業団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14</v>
      </c>
      <c r="AN39" s="367"/>
      <c r="AO39" s="368" t="str">
        <f>IF('各会計、関係団体の財政状況及び健全化判断比率'!B38="","",'各会計、関係団体の財政状況及び健全化判断比率'!B38)</f>
        <v>農業集落排水事業会計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22</v>
      </c>
      <c r="BX39" s="367"/>
      <c r="BY39" s="368" t="str">
        <f>IF('各会計、関係団体の財政状況及び健全化判断比率'!B73="","",'各会計、関係団体の財政状況及び健全化判断比率'!B73)</f>
        <v>福島県市町村総合事務組合（自治会館管理特別会計）</v>
      </c>
      <c r="BZ39" s="368"/>
      <c r="CA39" s="368"/>
      <c r="CB39" s="368"/>
      <c r="CC39" s="368"/>
      <c r="CD39" s="368"/>
      <c r="CE39" s="368"/>
      <c r="CF39" s="368"/>
      <c r="CG39" s="368"/>
      <c r="CH39" s="368"/>
      <c r="CI39" s="368"/>
      <c r="CJ39" s="368"/>
      <c r="CK39" s="368"/>
      <c r="CL39" s="368"/>
      <c r="CM39" s="368"/>
      <c r="CN39" s="169"/>
      <c r="CO39" s="367">
        <f t="shared" si="3"/>
        <v>31</v>
      </c>
      <c r="CP39" s="367"/>
      <c r="CQ39" s="368" t="str">
        <f>IF('各会計、関係団体の財政状況及び健全化判断比率'!BS12="","",'各会計、関係団体の財政状況及び健全化判断比率'!BS12)</f>
        <v>常磐湯本温泉</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23</v>
      </c>
      <c r="BX40" s="367"/>
      <c r="BY40" s="368" t="str">
        <f>IF('各会計、関係団体の財政状況及び健全化判断比率'!B74="","",'各会計、関係団体の財政状況及び健全化判断比率'!B74)</f>
        <v>福島県市民交通災害共済組合</v>
      </c>
      <c r="BZ40" s="368"/>
      <c r="CA40" s="368"/>
      <c r="CB40" s="368"/>
      <c r="CC40" s="368"/>
      <c r="CD40" s="368"/>
      <c r="CE40" s="368"/>
      <c r="CF40" s="368"/>
      <c r="CG40" s="368"/>
      <c r="CH40" s="368"/>
      <c r="CI40" s="368"/>
      <c r="CJ40" s="368"/>
      <c r="CK40" s="368"/>
      <c r="CL40" s="368"/>
      <c r="CM40" s="368"/>
      <c r="CN40" s="169"/>
      <c r="CO40" s="367">
        <f t="shared" si="3"/>
        <v>32</v>
      </c>
      <c r="CP40" s="367"/>
      <c r="CQ40" s="368" t="str">
        <f>IF('各会計、関係団体の財政状況及び健全化判断比率'!BS13="","",'各会計、関係団体の財政状況及び健全化判断比率'!BS13)</f>
        <v>いわき市観光物産センター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24</v>
      </c>
      <c r="BX41" s="367"/>
      <c r="BY41" s="368" t="str">
        <f>IF('各会計、関係団体の財政状況及び健全化判断比率'!B75="","",'各会計、関係団体の財政状況及び健全化判断比率'!B75)</f>
        <v>福島県後期高齢者医療広域連合（一般会計）</v>
      </c>
      <c r="BZ41" s="368"/>
      <c r="CA41" s="368"/>
      <c r="CB41" s="368"/>
      <c r="CC41" s="368"/>
      <c r="CD41" s="368"/>
      <c r="CE41" s="368"/>
      <c r="CF41" s="368"/>
      <c r="CG41" s="368"/>
      <c r="CH41" s="368"/>
      <c r="CI41" s="368"/>
      <c r="CJ41" s="368"/>
      <c r="CK41" s="368"/>
      <c r="CL41" s="368"/>
      <c r="CM41" s="368"/>
      <c r="CN41" s="169"/>
      <c r="CO41" s="367">
        <f t="shared" si="3"/>
        <v>33</v>
      </c>
      <c r="CP41" s="367"/>
      <c r="CQ41" s="368" t="str">
        <f>IF('各会計、関係団体の財政状況及び健全化判断比率'!BS14="","",'各会計、関係団体の財政状況及び健全化判断比率'!BS14)</f>
        <v>いわき市土地開発公社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25</v>
      </c>
      <c r="BX42" s="367"/>
      <c r="BY42" s="368" t="str">
        <f>IF('各会計、関係団体の財政状況及び健全化判断比率'!B76="","",'各会計、関係団体の財政状況及び健全化判断比率'!B76)</f>
        <v>福島県後期高齢者医療広域連合（後期高齢者医療特別会計）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f t="shared" si="3"/>
        <v>34</v>
      </c>
      <c r="CP42" s="367"/>
      <c r="CQ42" s="368" t="str">
        <f>IF('各会計、関係団体の財政状況及び健全化判断比率'!BS15="","",'各会計、関係団体の財政状況及び健全化判断比率'!BS15)</f>
        <v>いわきニュータウンセンター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35</v>
      </c>
      <c r="CP43" s="367"/>
      <c r="CQ43" s="368" t="str">
        <f>IF('各会計、関係団体の財政状況及び健全化判断比率'!BS16="","",'各会計、関係団体の財政状況及び健全化判断比率'!BS16)</f>
        <v>いわき市公園緑地観光公社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N2zBsWNmAQhCZq3LLE/t7YybAhtKroofdww0xsGxkAynN5yCJWa4AMEC3NkoNnLuB8anZAzjkZiGioqtq9Nw==" saltValue="tnFr/h+JRkzG0wnm41FB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7" zoomScale="85" zoomScaleNormal="85" zoomScaleSheetLayoutView="100" workbookViewId="0">
      <selection activeCell="G34" sqref="G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2" t="s">
        <v>541</v>
      </c>
      <c r="D34" s="1152"/>
      <c r="E34" s="1153"/>
      <c r="F34" s="32">
        <v>14.52</v>
      </c>
      <c r="G34" s="33">
        <v>16.7</v>
      </c>
      <c r="H34" s="33">
        <v>19.170000000000002</v>
      </c>
      <c r="I34" s="33">
        <v>19.73</v>
      </c>
      <c r="J34" s="34">
        <v>17.600000000000001</v>
      </c>
      <c r="K34" s="22"/>
      <c r="L34" s="22"/>
      <c r="M34" s="22"/>
      <c r="N34" s="22"/>
      <c r="O34" s="22"/>
      <c r="P34" s="22"/>
    </row>
    <row r="35" spans="1:16" ht="39" customHeight="1" x14ac:dyDescent="0.15">
      <c r="A35" s="22"/>
      <c r="B35" s="35"/>
      <c r="C35" s="1146" t="s">
        <v>542</v>
      </c>
      <c r="D35" s="1147"/>
      <c r="E35" s="1148"/>
      <c r="F35" s="36">
        <v>12.03</v>
      </c>
      <c r="G35" s="37">
        <v>11.31</v>
      </c>
      <c r="H35" s="37">
        <v>10.49</v>
      </c>
      <c r="I35" s="37">
        <v>10.39</v>
      </c>
      <c r="J35" s="38">
        <v>9.8699999999999992</v>
      </c>
      <c r="K35" s="22"/>
      <c r="L35" s="22"/>
      <c r="M35" s="22"/>
      <c r="N35" s="22"/>
      <c r="O35" s="22"/>
      <c r="P35" s="22"/>
    </row>
    <row r="36" spans="1:16" ht="39" customHeight="1" x14ac:dyDescent="0.15">
      <c r="A36" s="22"/>
      <c r="B36" s="35"/>
      <c r="C36" s="1146" t="s">
        <v>543</v>
      </c>
      <c r="D36" s="1147"/>
      <c r="E36" s="1148"/>
      <c r="F36" s="36">
        <v>5.86</v>
      </c>
      <c r="G36" s="37">
        <v>10.4</v>
      </c>
      <c r="H36" s="37">
        <v>8</v>
      </c>
      <c r="I36" s="37">
        <v>6.27</v>
      </c>
      <c r="J36" s="38">
        <v>8.11</v>
      </c>
      <c r="K36" s="22"/>
      <c r="L36" s="22"/>
      <c r="M36" s="22"/>
      <c r="N36" s="22"/>
      <c r="O36" s="22"/>
      <c r="P36" s="22"/>
    </row>
    <row r="37" spans="1:16" ht="39" customHeight="1" x14ac:dyDescent="0.15">
      <c r="A37" s="22"/>
      <c r="B37" s="35"/>
      <c r="C37" s="1146" t="s">
        <v>544</v>
      </c>
      <c r="D37" s="1147"/>
      <c r="E37" s="1148"/>
      <c r="F37" s="36">
        <v>1.41</v>
      </c>
      <c r="G37" s="37">
        <v>2.16</v>
      </c>
      <c r="H37" s="37">
        <v>2.0499999999999998</v>
      </c>
      <c r="I37" s="37">
        <v>1.29</v>
      </c>
      <c r="J37" s="38">
        <v>1.4</v>
      </c>
      <c r="K37" s="22"/>
      <c r="L37" s="22"/>
      <c r="M37" s="22"/>
      <c r="N37" s="22"/>
      <c r="O37" s="22"/>
      <c r="P37" s="22"/>
    </row>
    <row r="38" spans="1:16" ht="39" customHeight="1" x14ac:dyDescent="0.15">
      <c r="A38" s="22"/>
      <c r="B38" s="35"/>
      <c r="C38" s="1146" t="s">
        <v>545</v>
      </c>
      <c r="D38" s="1147"/>
      <c r="E38" s="1148"/>
      <c r="F38" s="36">
        <v>1.0900000000000001</v>
      </c>
      <c r="G38" s="37">
        <v>0.82</v>
      </c>
      <c r="H38" s="37">
        <v>0.86</v>
      </c>
      <c r="I38" s="37">
        <v>1.25</v>
      </c>
      <c r="J38" s="38">
        <v>1.3</v>
      </c>
      <c r="K38" s="22"/>
      <c r="L38" s="22"/>
      <c r="M38" s="22"/>
      <c r="N38" s="22"/>
      <c r="O38" s="22"/>
      <c r="P38" s="22"/>
    </row>
    <row r="39" spans="1:16" ht="39" customHeight="1" x14ac:dyDescent="0.15">
      <c r="A39" s="22"/>
      <c r="B39" s="35"/>
      <c r="C39" s="1146" t="s">
        <v>546</v>
      </c>
      <c r="D39" s="1147"/>
      <c r="E39" s="1148"/>
      <c r="F39" s="36">
        <v>0.61</v>
      </c>
      <c r="G39" s="37">
        <v>0.61</v>
      </c>
      <c r="H39" s="37">
        <v>0.63</v>
      </c>
      <c r="I39" s="37">
        <v>0.64</v>
      </c>
      <c r="J39" s="38">
        <v>0.61</v>
      </c>
      <c r="K39" s="22"/>
      <c r="L39" s="22"/>
      <c r="M39" s="22"/>
      <c r="N39" s="22"/>
      <c r="O39" s="22"/>
      <c r="P39" s="22"/>
    </row>
    <row r="40" spans="1:16" ht="39" customHeight="1" x14ac:dyDescent="0.15">
      <c r="A40" s="22"/>
      <c r="B40" s="35"/>
      <c r="C40" s="1146" t="s">
        <v>547</v>
      </c>
      <c r="D40" s="1147"/>
      <c r="E40" s="1148"/>
      <c r="F40" s="36">
        <v>0.71</v>
      </c>
      <c r="G40" s="37">
        <v>1.26</v>
      </c>
      <c r="H40" s="37">
        <v>1.47</v>
      </c>
      <c r="I40" s="37">
        <v>1.36</v>
      </c>
      <c r="J40" s="38">
        <v>0.57999999999999996</v>
      </c>
      <c r="K40" s="22"/>
      <c r="L40" s="22"/>
      <c r="M40" s="22"/>
      <c r="N40" s="22"/>
      <c r="O40" s="22"/>
      <c r="P40" s="22"/>
    </row>
    <row r="41" spans="1:16" ht="39" customHeight="1" x14ac:dyDescent="0.15">
      <c r="A41" s="22"/>
      <c r="B41" s="35"/>
      <c r="C41" s="1146" t="s">
        <v>548</v>
      </c>
      <c r="D41" s="1147"/>
      <c r="E41" s="1148"/>
      <c r="F41" s="36" t="s">
        <v>497</v>
      </c>
      <c r="G41" s="37" t="s">
        <v>497</v>
      </c>
      <c r="H41" s="37">
        <v>0.05</v>
      </c>
      <c r="I41" s="37">
        <v>0.14000000000000001</v>
      </c>
      <c r="J41" s="38">
        <v>0.18</v>
      </c>
      <c r="K41" s="22"/>
      <c r="L41" s="22"/>
      <c r="M41" s="22"/>
      <c r="N41" s="22"/>
      <c r="O41" s="22"/>
      <c r="P41" s="22"/>
    </row>
    <row r="42" spans="1:16" ht="39" customHeight="1" x14ac:dyDescent="0.15">
      <c r="A42" s="22"/>
      <c r="B42" s="39"/>
      <c r="C42" s="1146" t="s">
        <v>549</v>
      </c>
      <c r="D42" s="1147"/>
      <c r="E42" s="1148"/>
      <c r="F42" s="36" t="s">
        <v>497</v>
      </c>
      <c r="G42" s="37" t="s">
        <v>497</v>
      </c>
      <c r="H42" s="37" t="s">
        <v>497</v>
      </c>
      <c r="I42" s="37" t="s">
        <v>497</v>
      </c>
      <c r="J42" s="38" t="s">
        <v>497</v>
      </c>
      <c r="K42" s="22"/>
      <c r="L42" s="22"/>
      <c r="M42" s="22"/>
      <c r="N42" s="22"/>
      <c r="O42" s="22"/>
      <c r="P42" s="22"/>
    </row>
    <row r="43" spans="1:16" ht="39" customHeight="1" thickBot="1" x14ac:dyDescent="0.2">
      <c r="A43" s="22"/>
      <c r="B43" s="40"/>
      <c r="C43" s="1149" t="s">
        <v>550</v>
      </c>
      <c r="D43" s="1150"/>
      <c r="E43" s="1151"/>
      <c r="F43" s="41">
        <v>0.22</v>
      </c>
      <c r="G43" s="42">
        <v>0.12</v>
      </c>
      <c r="H43" s="42">
        <v>0.14000000000000001</v>
      </c>
      <c r="I43" s="42">
        <v>0.08</v>
      </c>
      <c r="J43" s="43">
        <v>0.11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na65U3PAV1cVTUZ2Pg5yTI2rviv4tIe0y2imCclAYGYIZHArZ/j6/tBH/nj35XjZooOEGu2+4CuEsBIk5Gn5A==" saltValue="4Ys0IEpk0tYcKANLMKDF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U48" sqref="U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11817</v>
      </c>
      <c r="L45" s="60">
        <v>12208</v>
      </c>
      <c r="M45" s="60">
        <v>12462</v>
      </c>
      <c r="N45" s="60">
        <v>12618</v>
      </c>
      <c r="O45" s="61">
        <v>12743</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497</v>
      </c>
      <c r="L46" s="64" t="s">
        <v>497</v>
      </c>
      <c r="M46" s="64" t="s">
        <v>497</v>
      </c>
      <c r="N46" s="64" t="s">
        <v>497</v>
      </c>
      <c r="O46" s="65" t="s">
        <v>497</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497</v>
      </c>
      <c r="L47" s="64" t="s">
        <v>497</v>
      </c>
      <c r="M47" s="64" t="s">
        <v>497</v>
      </c>
      <c r="N47" s="64" t="s">
        <v>497</v>
      </c>
      <c r="O47" s="65" t="s">
        <v>497</v>
      </c>
      <c r="P47" s="48"/>
      <c r="Q47" s="48"/>
      <c r="R47" s="48"/>
      <c r="S47" s="48"/>
      <c r="T47" s="48"/>
      <c r="U47" s="48"/>
    </row>
    <row r="48" spans="1:21" ht="30.75" customHeight="1" x14ac:dyDescent="0.15">
      <c r="A48" s="48"/>
      <c r="B48" s="1179"/>
      <c r="C48" s="1180"/>
      <c r="D48" s="62"/>
      <c r="E48" s="1156" t="s">
        <v>13</v>
      </c>
      <c r="F48" s="1156"/>
      <c r="G48" s="1156"/>
      <c r="H48" s="1156"/>
      <c r="I48" s="1156"/>
      <c r="J48" s="1157"/>
      <c r="K48" s="63">
        <v>4379</v>
      </c>
      <c r="L48" s="64">
        <v>4388</v>
      </c>
      <c r="M48" s="64">
        <v>4319</v>
      </c>
      <c r="N48" s="64">
        <v>4024</v>
      </c>
      <c r="O48" s="65">
        <v>3832</v>
      </c>
      <c r="P48" s="48"/>
      <c r="Q48" s="48"/>
      <c r="R48" s="48"/>
      <c r="S48" s="48"/>
      <c r="T48" s="48"/>
      <c r="U48" s="48"/>
    </row>
    <row r="49" spans="1:21" ht="30.75" customHeight="1" x14ac:dyDescent="0.15">
      <c r="A49" s="48"/>
      <c r="B49" s="1179"/>
      <c r="C49" s="1180"/>
      <c r="D49" s="62"/>
      <c r="E49" s="1156" t="s">
        <v>14</v>
      </c>
      <c r="F49" s="1156"/>
      <c r="G49" s="1156"/>
      <c r="H49" s="1156"/>
      <c r="I49" s="1156"/>
      <c r="J49" s="1157"/>
      <c r="K49" s="63">
        <v>0</v>
      </c>
      <c r="L49" s="64">
        <v>1</v>
      </c>
      <c r="M49" s="64">
        <v>1</v>
      </c>
      <c r="N49" s="64">
        <v>2</v>
      </c>
      <c r="O49" s="65">
        <v>2</v>
      </c>
      <c r="P49" s="48"/>
      <c r="Q49" s="48"/>
      <c r="R49" s="48"/>
      <c r="S49" s="48"/>
      <c r="T49" s="48"/>
      <c r="U49" s="48"/>
    </row>
    <row r="50" spans="1:21" ht="30.75" customHeight="1" x14ac:dyDescent="0.15">
      <c r="A50" s="48"/>
      <c r="B50" s="1179"/>
      <c r="C50" s="1180"/>
      <c r="D50" s="62"/>
      <c r="E50" s="1156" t="s">
        <v>15</v>
      </c>
      <c r="F50" s="1156"/>
      <c r="G50" s="1156"/>
      <c r="H50" s="1156"/>
      <c r="I50" s="1156"/>
      <c r="J50" s="1157"/>
      <c r="K50" s="63">
        <v>973</v>
      </c>
      <c r="L50" s="64">
        <v>973</v>
      </c>
      <c r="M50" s="64">
        <v>1460</v>
      </c>
      <c r="N50" s="64" t="s">
        <v>497</v>
      </c>
      <c r="O50" s="65" t="s">
        <v>497</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497</v>
      </c>
      <c r="L51" s="64" t="s">
        <v>497</v>
      </c>
      <c r="M51" s="64" t="s">
        <v>497</v>
      </c>
      <c r="N51" s="64" t="s">
        <v>497</v>
      </c>
      <c r="O51" s="65" t="s">
        <v>497</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11673</v>
      </c>
      <c r="L52" s="64">
        <v>11393</v>
      </c>
      <c r="M52" s="64">
        <v>11712</v>
      </c>
      <c r="N52" s="64">
        <v>12523</v>
      </c>
      <c r="O52" s="65">
        <v>12295</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5496</v>
      </c>
      <c r="L53" s="69">
        <v>6177</v>
      </c>
      <c r="M53" s="69">
        <v>6530</v>
      </c>
      <c r="N53" s="69">
        <v>4121</v>
      </c>
      <c r="O53" s="70">
        <v>4282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Bo9AS4BMEdvbMJBDp1nA2BDPmpA7XAleQFucIegC6PGSlyNgL8NXasEgkhG8+zRELaxBdUsXVI89gOzDbk25g==" saltValue="UEMa1E0dPm+7t9Fz8WKv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7" zoomScale="85" zoomScaleNormal="85" zoomScaleSheetLayoutView="100" workbookViewId="0">
      <selection activeCell="S50" sqref="S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97" t="s">
        <v>30</v>
      </c>
      <c r="C41" s="1198"/>
      <c r="D41" s="105"/>
      <c r="E41" s="1199" t="s">
        <v>31</v>
      </c>
      <c r="F41" s="1199"/>
      <c r="G41" s="1199"/>
      <c r="H41" s="1200"/>
      <c r="I41" s="343">
        <v>128652</v>
      </c>
      <c r="J41" s="344">
        <v>131458</v>
      </c>
      <c r="K41" s="344">
        <v>130775</v>
      </c>
      <c r="L41" s="344">
        <v>127548</v>
      </c>
      <c r="M41" s="345">
        <v>125582</v>
      </c>
    </row>
    <row r="42" spans="2:13" ht="27.75" customHeight="1" x14ac:dyDescent="0.15">
      <c r="B42" s="1187"/>
      <c r="C42" s="1188"/>
      <c r="D42" s="106"/>
      <c r="E42" s="1191" t="s">
        <v>32</v>
      </c>
      <c r="F42" s="1191"/>
      <c r="G42" s="1191"/>
      <c r="H42" s="1192"/>
      <c r="I42" s="346">
        <v>2342</v>
      </c>
      <c r="J42" s="347">
        <v>1423</v>
      </c>
      <c r="K42" s="347">
        <v>481</v>
      </c>
      <c r="L42" s="347" t="s">
        <v>497</v>
      </c>
      <c r="M42" s="348" t="s">
        <v>497</v>
      </c>
    </row>
    <row r="43" spans="2:13" ht="27.75" customHeight="1" x14ac:dyDescent="0.15">
      <c r="B43" s="1187"/>
      <c r="C43" s="1188"/>
      <c r="D43" s="106"/>
      <c r="E43" s="1191" t="s">
        <v>33</v>
      </c>
      <c r="F43" s="1191"/>
      <c r="G43" s="1191"/>
      <c r="H43" s="1192"/>
      <c r="I43" s="346">
        <v>63344</v>
      </c>
      <c r="J43" s="347">
        <v>61792</v>
      </c>
      <c r="K43" s="347">
        <v>59699</v>
      </c>
      <c r="L43" s="347">
        <v>58666</v>
      </c>
      <c r="M43" s="348">
        <v>56182</v>
      </c>
    </row>
    <row r="44" spans="2:13" ht="27.75" customHeight="1" x14ac:dyDescent="0.15">
      <c r="B44" s="1187"/>
      <c r="C44" s="1188"/>
      <c r="D44" s="106"/>
      <c r="E44" s="1191" t="s">
        <v>34</v>
      </c>
      <c r="F44" s="1191"/>
      <c r="G44" s="1191"/>
      <c r="H44" s="1192"/>
      <c r="I44" s="346">
        <v>11</v>
      </c>
      <c r="J44" s="347">
        <v>14</v>
      </c>
      <c r="K44" s="347">
        <v>14</v>
      </c>
      <c r="L44" s="347">
        <v>13</v>
      </c>
      <c r="M44" s="348">
        <v>13</v>
      </c>
    </row>
    <row r="45" spans="2:13" ht="27.75" customHeight="1" x14ac:dyDescent="0.15">
      <c r="B45" s="1187"/>
      <c r="C45" s="1188"/>
      <c r="D45" s="106"/>
      <c r="E45" s="1191" t="s">
        <v>35</v>
      </c>
      <c r="F45" s="1191"/>
      <c r="G45" s="1191"/>
      <c r="H45" s="1192"/>
      <c r="I45" s="346">
        <v>16035</v>
      </c>
      <c r="J45" s="347">
        <v>16462</v>
      </c>
      <c r="K45" s="347">
        <v>16434</v>
      </c>
      <c r="L45" s="347">
        <v>17488</v>
      </c>
      <c r="M45" s="348">
        <v>18454</v>
      </c>
    </row>
    <row r="46" spans="2:13" ht="27.75" customHeight="1" x14ac:dyDescent="0.15">
      <c r="B46" s="1187"/>
      <c r="C46" s="1188"/>
      <c r="D46" s="107"/>
      <c r="E46" s="1191" t="s">
        <v>36</v>
      </c>
      <c r="F46" s="1191"/>
      <c r="G46" s="1191"/>
      <c r="H46" s="1192"/>
      <c r="I46" s="346" t="s">
        <v>497</v>
      </c>
      <c r="J46" s="347" t="s">
        <v>497</v>
      </c>
      <c r="K46" s="347" t="s">
        <v>497</v>
      </c>
      <c r="L46" s="347" t="s">
        <v>497</v>
      </c>
      <c r="M46" s="348" t="s">
        <v>497</v>
      </c>
    </row>
    <row r="47" spans="2:13" ht="27.75" customHeight="1" x14ac:dyDescent="0.15">
      <c r="B47" s="1187"/>
      <c r="C47" s="1188"/>
      <c r="D47" s="108"/>
      <c r="E47" s="1201" t="s">
        <v>37</v>
      </c>
      <c r="F47" s="1202"/>
      <c r="G47" s="1202"/>
      <c r="H47" s="1203"/>
      <c r="I47" s="346" t="s">
        <v>497</v>
      </c>
      <c r="J47" s="347" t="s">
        <v>497</v>
      </c>
      <c r="K47" s="347" t="s">
        <v>497</v>
      </c>
      <c r="L47" s="347" t="s">
        <v>497</v>
      </c>
      <c r="M47" s="348" t="s">
        <v>497</v>
      </c>
    </row>
    <row r="48" spans="2:13" ht="27.75" customHeight="1" x14ac:dyDescent="0.15">
      <c r="B48" s="1187"/>
      <c r="C48" s="1188"/>
      <c r="D48" s="106"/>
      <c r="E48" s="1191" t="s">
        <v>38</v>
      </c>
      <c r="F48" s="1191"/>
      <c r="G48" s="1191"/>
      <c r="H48" s="1192"/>
      <c r="I48" s="346" t="s">
        <v>497</v>
      </c>
      <c r="J48" s="347" t="s">
        <v>497</v>
      </c>
      <c r="K48" s="347" t="s">
        <v>497</v>
      </c>
      <c r="L48" s="347" t="s">
        <v>497</v>
      </c>
      <c r="M48" s="348" t="s">
        <v>497</v>
      </c>
    </row>
    <row r="49" spans="2:13" ht="27.75" customHeight="1" x14ac:dyDescent="0.15">
      <c r="B49" s="1189"/>
      <c r="C49" s="1190"/>
      <c r="D49" s="106"/>
      <c r="E49" s="1191" t="s">
        <v>39</v>
      </c>
      <c r="F49" s="1191"/>
      <c r="G49" s="1191"/>
      <c r="H49" s="1192"/>
      <c r="I49" s="346" t="s">
        <v>497</v>
      </c>
      <c r="J49" s="347" t="s">
        <v>497</v>
      </c>
      <c r="K49" s="347" t="s">
        <v>497</v>
      </c>
      <c r="L49" s="347" t="s">
        <v>497</v>
      </c>
      <c r="M49" s="348" t="s">
        <v>497</v>
      </c>
    </row>
    <row r="50" spans="2:13" ht="27.75" customHeight="1" x14ac:dyDescent="0.15">
      <c r="B50" s="1185" t="s">
        <v>40</v>
      </c>
      <c r="C50" s="1186"/>
      <c r="D50" s="109"/>
      <c r="E50" s="1191" t="s">
        <v>41</v>
      </c>
      <c r="F50" s="1191"/>
      <c r="G50" s="1191"/>
      <c r="H50" s="1192"/>
      <c r="I50" s="346">
        <v>50075</v>
      </c>
      <c r="J50" s="347">
        <v>51894</v>
      </c>
      <c r="K50" s="347">
        <v>55723</v>
      </c>
      <c r="L50" s="347">
        <v>57487</v>
      </c>
      <c r="M50" s="348">
        <v>57082</v>
      </c>
    </row>
    <row r="51" spans="2:13" ht="27.75" customHeight="1" x14ac:dyDescent="0.15">
      <c r="B51" s="1187"/>
      <c r="C51" s="1188"/>
      <c r="D51" s="106"/>
      <c r="E51" s="1191" t="s">
        <v>42</v>
      </c>
      <c r="F51" s="1191"/>
      <c r="G51" s="1191"/>
      <c r="H51" s="1192"/>
      <c r="I51" s="346">
        <v>29316</v>
      </c>
      <c r="J51" s="347">
        <v>31319</v>
      </c>
      <c r="K51" s="347">
        <v>32064</v>
      </c>
      <c r="L51" s="347">
        <v>33345</v>
      </c>
      <c r="M51" s="348">
        <v>34439</v>
      </c>
    </row>
    <row r="52" spans="2:13" ht="27.75" customHeight="1" x14ac:dyDescent="0.15">
      <c r="B52" s="1189"/>
      <c r="C52" s="1190"/>
      <c r="D52" s="106"/>
      <c r="E52" s="1191" t="s">
        <v>43</v>
      </c>
      <c r="F52" s="1191"/>
      <c r="G52" s="1191"/>
      <c r="H52" s="1192"/>
      <c r="I52" s="346">
        <v>124627</v>
      </c>
      <c r="J52" s="347">
        <v>126007</v>
      </c>
      <c r="K52" s="347">
        <v>127165</v>
      </c>
      <c r="L52" s="347">
        <v>123398</v>
      </c>
      <c r="M52" s="348">
        <v>119197</v>
      </c>
    </row>
    <row r="53" spans="2:13" ht="27.75" customHeight="1" thickBot="1" x14ac:dyDescent="0.2">
      <c r="B53" s="1193" t="s">
        <v>19</v>
      </c>
      <c r="C53" s="1194"/>
      <c r="D53" s="110"/>
      <c r="E53" s="1195" t="s">
        <v>44</v>
      </c>
      <c r="F53" s="1195"/>
      <c r="G53" s="1195"/>
      <c r="H53" s="1196"/>
      <c r="I53" s="349">
        <v>6366</v>
      </c>
      <c r="J53" s="350">
        <v>1929</v>
      </c>
      <c r="K53" s="350">
        <v>-7550</v>
      </c>
      <c r="L53" s="350">
        <v>-10514</v>
      </c>
      <c r="M53" s="351">
        <v>-10488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RB4fRB1iOpq0Z/ParWy9LledrcH2xqws9lR9Z2JvmVJBSEeIPlJQZRRGBTvFa6NJ1bGHqIGLaoRfmayst3gjg==" saltValue="48jUNs37h1zblqBUuhvb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election activeCell="O58" sqref="O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2" t="s">
        <v>46</v>
      </c>
      <c r="D55" s="1212"/>
      <c r="E55" s="1213"/>
      <c r="F55" s="352">
        <v>12442</v>
      </c>
      <c r="G55" s="352">
        <v>12286</v>
      </c>
      <c r="H55" s="353">
        <v>12548</v>
      </c>
    </row>
    <row r="56" spans="2:8" ht="52.5" customHeight="1" x14ac:dyDescent="0.15">
      <c r="B56" s="122"/>
      <c r="C56" s="1214" t="s">
        <v>47</v>
      </c>
      <c r="D56" s="1214"/>
      <c r="E56" s="1215"/>
      <c r="F56" s="354">
        <v>6228</v>
      </c>
      <c r="G56" s="354">
        <v>5576</v>
      </c>
      <c r="H56" s="355">
        <v>4670</v>
      </c>
    </row>
    <row r="57" spans="2:8" ht="53.25" customHeight="1" x14ac:dyDescent="0.15">
      <c r="B57" s="122"/>
      <c r="C57" s="1216" t="s">
        <v>48</v>
      </c>
      <c r="D57" s="1216"/>
      <c r="E57" s="1217"/>
      <c r="F57" s="356">
        <v>30639</v>
      </c>
      <c r="G57" s="356">
        <v>28833</v>
      </c>
      <c r="H57" s="357">
        <v>28873</v>
      </c>
    </row>
    <row r="58" spans="2:8" ht="45.75" customHeight="1" x14ac:dyDescent="0.15">
      <c r="B58" s="123"/>
      <c r="C58" s="1204" t="s">
        <v>557</v>
      </c>
      <c r="D58" s="1205"/>
      <c r="E58" s="1206"/>
      <c r="F58" s="358">
        <v>13231</v>
      </c>
      <c r="G58" s="358">
        <v>14097</v>
      </c>
      <c r="H58" s="359">
        <v>12975</v>
      </c>
    </row>
    <row r="59" spans="2:8" ht="45.75" customHeight="1" x14ac:dyDescent="0.15">
      <c r="B59" s="123"/>
      <c r="C59" s="1204" t="s">
        <v>558</v>
      </c>
      <c r="D59" s="1205"/>
      <c r="E59" s="1206"/>
      <c r="F59" s="358">
        <v>7965</v>
      </c>
      <c r="G59" s="358">
        <v>9537</v>
      </c>
      <c r="H59" s="359">
        <v>10920</v>
      </c>
    </row>
    <row r="60" spans="2:8" ht="45.75" customHeight="1" x14ac:dyDescent="0.15">
      <c r="B60" s="123"/>
      <c r="C60" s="1204" t="s">
        <v>560</v>
      </c>
      <c r="D60" s="1205"/>
      <c r="E60" s="1206"/>
      <c r="F60" s="358">
        <v>655</v>
      </c>
      <c r="G60" s="358">
        <v>643</v>
      </c>
      <c r="H60" s="359">
        <v>632</v>
      </c>
    </row>
    <row r="61" spans="2:8" ht="45.75" customHeight="1" x14ac:dyDescent="0.15">
      <c r="B61" s="123"/>
      <c r="C61" s="1204" t="s">
        <v>561</v>
      </c>
      <c r="D61" s="1205"/>
      <c r="E61" s="1206"/>
      <c r="F61" s="358">
        <v>415</v>
      </c>
      <c r="G61" s="358">
        <v>505</v>
      </c>
      <c r="H61" s="359">
        <v>563</v>
      </c>
    </row>
    <row r="62" spans="2:8" ht="45.75" customHeight="1" thickBot="1" x14ac:dyDescent="0.2">
      <c r="B62" s="124"/>
      <c r="C62" s="1207" t="s">
        <v>559</v>
      </c>
      <c r="D62" s="1208"/>
      <c r="E62" s="1209"/>
      <c r="F62" s="360">
        <v>505</v>
      </c>
      <c r="G62" s="360">
        <v>726</v>
      </c>
      <c r="H62" s="361">
        <v>516</v>
      </c>
    </row>
    <row r="63" spans="2:8" ht="52.5" customHeight="1" thickBot="1" x14ac:dyDescent="0.2">
      <c r="B63" s="125"/>
      <c r="C63" s="1210" t="s">
        <v>49</v>
      </c>
      <c r="D63" s="1210"/>
      <c r="E63" s="1211"/>
      <c r="F63" s="362">
        <v>49309</v>
      </c>
      <c r="G63" s="362">
        <v>46695</v>
      </c>
      <c r="H63" s="363">
        <v>46090</v>
      </c>
    </row>
    <row r="64" spans="2:8" x14ac:dyDescent="0.15"/>
  </sheetData>
  <sheetProtection algorithmName="SHA-512" hashValue="uvcfRpg5ttGwlNQ0H17EML83xylUt1K0Xw+6p3O7P0bVDGeQruVXXHlmMMo9J4O77vgkGL/Kmgr0d0maSY34Lw==" saltValue="vTb6YW4Gpa755glPUVPn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534</v>
      </c>
      <c r="G2" s="139"/>
      <c r="H2" s="140"/>
    </row>
    <row r="3" spans="1:8" x14ac:dyDescent="0.15">
      <c r="A3" s="136" t="s">
        <v>527</v>
      </c>
      <c r="B3" s="141"/>
      <c r="C3" s="142"/>
      <c r="D3" s="143">
        <v>57132</v>
      </c>
      <c r="E3" s="144"/>
      <c r="F3" s="145">
        <v>52191</v>
      </c>
      <c r="G3" s="146"/>
      <c r="H3" s="147"/>
    </row>
    <row r="4" spans="1:8" x14ac:dyDescent="0.15">
      <c r="A4" s="148"/>
      <c r="B4" s="149"/>
      <c r="C4" s="150"/>
      <c r="D4" s="151">
        <v>26627</v>
      </c>
      <c r="E4" s="152"/>
      <c r="F4" s="153">
        <v>26807</v>
      </c>
      <c r="G4" s="154"/>
      <c r="H4" s="155"/>
    </row>
    <row r="5" spans="1:8" x14ac:dyDescent="0.15">
      <c r="A5" s="136" t="s">
        <v>529</v>
      </c>
      <c r="B5" s="141"/>
      <c r="C5" s="142"/>
      <c r="D5" s="143">
        <v>55312</v>
      </c>
      <c r="E5" s="144"/>
      <c r="F5" s="145">
        <v>48105</v>
      </c>
      <c r="G5" s="146"/>
      <c r="H5" s="147"/>
    </row>
    <row r="6" spans="1:8" x14ac:dyDescent="0.15">
      <c r="A6" s="148"/>
      <c r="B6" s="149"/>
      <c r="C6" s="150"/>
      <c r="D6" s="151">
        <v>31076</v>
      </c>
      <c r="E6" s="152"/>
      <c r="F6" s="153">
        <v>24072</v>
      </c>
      <c r="G6" s="154"/>
      <c r="H6" s="155"/>
    </row>
    <row r="7" spans="1:8" x14ac:dyDescent="0.15">
      <c r="A7" s="136" t="s">
        <v>530</v>
      </c>
      <c r="B7" s="141"/>
      <c r="C7" s="142"/>
      <c r="D7" s="143">
        <v>49967</v>
      </c>
      <c r="E7" s="144"/>
      <c r="F7" s="145">
        <v>47446</v>
      </c>
      <c r="G7" s="146"/>
      <c r="H7" s="147"/>
    </row>
    <row r="8" spans="1:8" x14ac:dyDescent="0.15">
      <c r="A8" s="148"/>
      <c r="B8" s="149"/>
      <c r="C8" s="150"/>
      <c r="D8" s="151">
        <v>25537</v>
      </c>
      <c r="E8" s="152"/>
      <c r="F8" s="153">
        <v>24371</v>
      </c>
      <c r="G8" s="154"/>
      <c r="H8" s="155"/>
    </row>
    <row r="9" spans="1:8" x14ac:dyDescent="0.15">
      <c r="A9" s="136" t="s">
        <v>531</v>
      </c>
      <c r="B9" s="141"/>
      <c r="C9" s="142"/>
      <c r="D9" s="143">
        <v>39060</v>
      </c>
      <c r="E9" s="144"/>
      <c r="F9" s="145">
        <v>48387</v>
      </c>
      <c r="G9" s="146"/>
      <c r="H9" s="147"/>
    </row>
    <row r="10" spans="1:8" x14ac:dyDescent="0.15">
      <c r="A10" s="148"/>
      <c r="B10" s="149"/>
      <c r="C10" s="150"/>
      <c r="D10" s="151">
        <v>19048</v>
      </c>
      <c r="E10" s="152"/>
      <c r="F10" s="153">
        <v>25592</v>
      </c>
      <c r="G10" s="154"/>
      <c r="H10" s="155"/>
    </row>
    <row r="11" spans="1:8" x14ac:dyDescent="0.15">
      <c r="A11" s="136" t="s">
        <v>532</v>
      </c>
      <c r="B11" s="141"/>
      <c r="C11" s="142"/>
      <c r="D11" s="143">
        <v>50404</v>
      </c>
      <c r="E11" s="144"/>
      <c r="F11" s="145">
        <v>49684</v>
      </c>
      <c r="G11" s="146"/>
      <c r="H11" s="147"/>
    </row>
    <row r="12" spans="1:8" x14ac:dyDescent="0.15">
      <c r="A12" s="148"/>
      <c r="B12" s="149"/>
      <c r="C12" s="156"/>
      <c r="D12" s="151">
        <v>24381</v>
      </c>
      <c r="E12" s="152"/>
      <c r="F12" s="153">
        <v>28303</v>
      </c>
      <c r="G12" s="154"/>
      <c r="H12" s="155"/>
    </row>
    <row r="13" spans="1:8" x14ac:dyDescent="0.15">
      <c r="A13" s="136"/>
      <c r="B13" s="141"/>
      <c r="C13" s="157"/>
      <c r="D13" s="158">
        <v>50375</v>
      </c>
      <c r="E13" s="159"/>
      <c r="F13" s="160">
        <v>49163</v>
      </c>
      <c r="G13" s="161"/>
      <c r="H13" s="147"/>
    </row>
    <row r="14" spans="1:8" x14ac:dyDescent="0.15">
      <c r="A14" s="148"/>
      <c r="B14" s="149"/>
      <c r="C14" s="150"/>
      <c r="D14" s="151">
        <v>25334</v>
      </c>
      <c r="E14" s="152"/>
      <c r="F14" s="153">
        <v>25829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3.68</v>
      </c>
      <c r="C19" s="162">
        <f>ROUND(VALUE(SUBSTITUTE(実質収支比率等に係る経年分析!G$48,"▲","-")),2)</f>
        <v>10.29</v>
      </c>
      <c r="D19" s="162">
        <f>ROUND(VALUE(SUBSTITUTE(実質収支比率等に係る経年分析!H$48,"▲","-")),2)</f>
        <v>7.95</v>
      </c>
      <c r="E19" s="162">
        <f>ROUND(VALUE(SUBSTITUTE(実質収支比率等に係る経年分析!I$48,"▲","-")),2)</f>
        <v>6.28</v>
      </c>
      <c r="F19" s="162">
        <f>ROUND(VALUE(SUBSTITUTE(実質収支比率等に係る経年分析!J$48,"▲","-")),2)</f>
        <v>8.1300000000000008</v>
      </c>
    </row>
    <row r="20" spans="1:11" x14ac:dyDescent="0.15">
      <c r="A20" s="162" t="s">
        <v>53</v>
      </c>
      <c r="B20" s="162">
        <f>ROUND(VALUE(SUBSTITUTE(実質収支比率等に係る経年分析!F$47,"▲","-")),2)</f>
        <v>13.93</v>
      </c>
      <c r="C20" s="162">
        <f>ROUND(VALUE(SUBSTITUTE(実質収支比率等に係る経年分析!G$47,"▲","-")),2)</f>
        <v>12.05</v>
      </c>
      <c r="D20" s="162">
        <f>ROUND(VALUE(SUBSTITUTE(実質収支比率等に係る経年分析!H$47,"▲","-")),2)</f>
        <v>15.95</v>
      </c>
      <c r="E20" s="162">
        <f>ROUND(VALUE(SUBSTITUTE(実質収支比率等に係る経年分析!I$47,"▲","-")),2)</f>
        <v>15.61</v>
      </c>
      <c r="F20" s="162">
        <f>ROUND(VALUE(SUBSTITUTE(実質収支比率等に係る経年分析!J$47,"▲","-")),2)</f>
        <v>15.69</v>
      </c>
    </row>
    <row r="21" spans="1:11" x14ac:dyDescent="0.15">
      <c r="A21" s="162" t="s">
        <v>54</v>
      </c>
      <c r="B21" s="162">
        <f>IF(ISNUMBER(VALUE(SUBSTITUTE(実質収支比率等に係る経年分析!F$49,"▲","-"))),ROUND(VALUE(SUBSTITUTE(実質収支比率等に係る経年分析!F$49,"▲","-")),2),NA())</f>
        <v>5.73</v>
      </c>
      <c r="C21" s="162">
        <f>IF(ISNUMBER(VALUE(SUBSTITUTE(実質収支比率等に係る経年分析!G$49,"▲","-"))),ROUND(VALUE(SUBSTITUTE(実質収支比率等に係る経年分析!G$49,"▲","-")),2),NA())</f>
        <v>5.33</v>
      </c>
      <c r="D21" s="162">
        <f>IF(ISNUMBER(VALUE(SUBSTITUTE(実質収支比率等に係る経年分析!H$49,"▲","-"))),ROUND(VALUE(SUBSTITUTE(実質収支比率等に係る経年分析!H$49,"▲","-")),2),NA())</f>
        <v>1.22</v>
      </c>
      <c r="E21" s="162">
        <f>IF(ISNUMBER(VALUE(SUBSTITUTE(実質収支比率等に係る経年分析!I$49,"▲","-"))),ROUND(VALUE(SUBSTITUTE(実質収支比率等に係る経年分析!I$49,"▲","-")),2),NA())</f>
        <v>-1.8</v>
      </c>
      <c r="F21" s="162">
        <f>IF(ISNUMBER(VALUE(SUBSTITUTE(実質収支比率等に係る経年分析!J$49,"▲","-"))),ROUND(VALUE(SUBSTITUTE(実質収支比率等に係る経年分析!J$49,"▲","-")),2),NA())</f>
        <v>2.2799999999999998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工業用水道事業会計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0.18</v>
      </c>
    </row>
    <row r="30" spans="1:11" x14ac:dyDescent="0.15">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0.71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1.26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1.47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1.36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0.57999999999999996</v>
      </c>
    </row>
    <row r="31" spans="1:11" x14ac:dyDescent="0.15">
      <c r="A31" s="163" t="str">
        <f>IF(連結実質赤字比率に係る赤字・黒字の構成分析!C$39="",NA(),連結実質赤字比率に係る赤字・黒字の構成分析!C$39)</f>
        <v>地域汚水処理事業会計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0.61</v>
      </c>
    </row>
    <row r="32" spans="1:11" x14ac:dyDescent="0.15">
      <c r="A32" s="163" t="str">
        <f>IF(連結実質赤字比率に係る赤字・黒字の構成分析!C$38="",NA(),連結実質赤字比率に係る赤字・黒字の構成分析!C$38)</f>
        <v>競輪事業特別会計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1.0900000000000001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2.0499999999999998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8.11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9.8699999999999992</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19.170000000000002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19.73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17.600000000000001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11673</v>
      </c>
      <c r="E42" s="164"/>
      <c r="F42" s="164"/>
      <c r="G42" s="164">
        <f>'実質公債費比率（分子）の構造'!L$52</f>
        <v>11393</v>
      </c>
      <c r="H42" s="164"/>
      <c r="I42" s="164"/>
      <c r="J42" s="164">
        <f>'実質公債費比率（分子）の構造'!M$52</f>
        <v>11712</v>
      </c>
      <c r="K42" s="164"/>
      <c r="L42" s="164"/>
      <c r="M42" s="164">
        <f>'実質公債費比率（分子）の構造'!N$52</f>
        <v>12523</v>
      </c>
      <c r="N42" s="164"/>
      <c r="O42" s="164"/>
      <c r="P42" s="164">
        <f>'実質公債費比率（分子）の構造'!O$52</f>
        <v>12295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973</v>
      </c>
      <c r="C44" s="164"/>
      <c r="D44" s="164"/>
      <c r="E44" s="164">
        <f>'実質公債費比率（分子）の構造'!L$50</f>
        <v>973</v>
      </c>
      <c r="F44" s="164"/>
      <c r="G44" s="164"/>
      <c r="H44" s="164">
        <f>'実質公債費比率（分子）の構造'!M$50</f>
        <v>1460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1</v>
      </c>
      <c r="F45" s="164"/>
      <c r="G45" s="164"/>
      <c r="H45" s="164">
        <f>'実質公債費比率（分子）の構造'!M$49</f>
        <v>1</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4379</v>
      </c>
      <c r="C46" s="164"/>
      <c r="D46" s="164"/>
      <c r="E46" s="164">
        <f>'実質公債費比率（分子）の構造'!L$48</f>
        <v>4388</v>
      </c>
      <c r="F46" s="164"/>
      <c r="G46" s="164"/>
      <c r="H46" s="164">
        <f>'実質公債費比率（分子）の構造'!M$48</f>
        <v>4319</v>
      </c>
      <c r="I46" s="164"/>
      <c r="J46" s="164"/>
      <c r="K46" s="164">
        <f>'実質公債費比率（分子）の構造'!N$48</f>
        <v>4024</v>
      </c>
      <c r="L46" s="164"/>
      <c r="M46" s="164"/>
      <c r="N46" s="164">
        <f>'実質公債費比率（分子）の構造'!O$48</f>
        <v>3832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11817</v>
      </c>
      <c r="C49" s="164"/>
      <c r="D49" s="164"/>
      <c r="E49" s="164">
        <f>'実質公債費比率（分子）の構造'!L$45</f>
        <v>12208</v>
      </c>
      <c r="F49" s="164"/>
      <c r="G49" s="164"/>
      <c r="H49" s="164">
        <f>'実質公債費比率（分子）の構造'!M$45</f>
        <v>12462</v>
      </c>
      <c r="I49" s="164"/>
      <c r="J49" s="164"/>
      <c r="K49" s="164">
        <f>'実質公債費比率（分子）の構造'!N$45</f>
        <v>12618</v>
      </c>
      <c r="L49" s="164"/>
      <c r="M49" s="164"/>
      <c r="N49" s="164">
        <f>'実質公債費比率（分子）の構造'!O$45</f>
        <v>12743</v>
      </c>
      <c r="O49" s="164"/>
      <c r="P49" s="164"/>
    </row>
    <row r="50" spans="1:16" x14ac:dyDescent="0.15">
      <c r="A50" s="164" t="s">
        <v>67</v>
      </c>
      <c r="B50" s="164" t="e">
        <f>NA()</f>
        <v>#N/A</v>
      </c>
      <c r="C50" s="164">
        <f>IF(ISNUMBER('実質公債費比率（分子）の構造'!K$53),'実質公債費比率（分子）の構造'!K$53,NA())</f>
        <v>5496</v>
      </c>
      <c r="D50" s="164" t="e">
        <f>NA()</f>
        <v>#N/A</v>
      </c>
      <c r="E50" s="164" t="e">
        <f>NA()</f>
        <v>#N/A</v>
      </c>
      <c r="F50" s="164">
        <f>IF(ISNUMBER('実質公債費比率（分子）の構造'!L$53),'実質公債費比率（分子）の構造'!L$53,NA())</f>
        <v>6177</v>
      </c>
      <c r="G50" s="164" t="e">
        <f>NA()</f>
        <v>#N/A</v>
      </c>
      <c r="H50" s="164" t="e">
        <f>NA()</f>
        <v>#N/A</v>
      </c>
      <c r="I50" s="164">
        <f>IF(ISNUMBER('実質公債費比率（分子）の構造'!M$53),'実質公債費比率（分子）の構造'!M$53,NA())</f>
        <v>6530</v>
      </c>
      <c r="J50" s="164" t="e">
        <f>NA()</f>
        <v>#N/A</v>
      </c>
      <c r="K50" s="164" t="e">
        <f>NA()</f>
        <v>#N/A</v>
      </c>
      <c r="L50" s="164">
        <f>IF(ISNUMBER('実質公債費比率（分子）の構造'!N$53),'実質公債費比率（分子）の構造'!N$53,NA())</f>
        <v>4121</v>
      </c>
      <c r="M50" s="164" t="e">
        <f>NA()</f>
        <v>#N/A</v>
      </c>
      <c r="N50" s="164" t="e">
        <f>NA()</f>
        <v>#N/A</v>
      </c>
      <c r="O50" s="164">
        <f>IF(ISNUMBER('実質公債費比率（分子）の構造'!O$53),'実質公債費比率（分子）の構造'!O$53,NA())</f>
        <v>4282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124627</v>
      </c>
      <c r="E56" s="163"/>
      <c r="F56" s="163"/>
      <c r="G56" s="163">
        <f>'将来負担比率（分子）の構造'!J$52</f>
        <v>126007</v>
      </c>
      <c r="H56" s="163"/>
      <c r="I56" s="163"/>
      <c r="J56" s="163">
        <f>'将来負担比率（分子）の構造'!K$52</f>
        <v>127165</v>
      </c>
      <c r="K56" s="163"/>
      <c r="L56" s="163"/>
      <c r="M56" s="163">
        <f>'将来負担比率（分子）の構造'!L$52</f>
        <v>123398</v>
      </c>
      <c r="N56" s="163"/>
      <c r="O56" s="163"/>
      <c r="P56" s="163">
        <f>'将来負担比率（分子）の構造'!M$52</f>
        <v>119197</v>
      </c>
    </row>
    <row r="57" spans="1:16" x14ac:dyDescent="0.15">
      <c r="A57" s="163" t="s">
        <v>42</v>
      </c>
      <c r="B57" s="163"/>
      <c r="C57" s="163"/>
      <c r="D57" s="163">
        <f>'将来負担比率（分子）の構造'!I$51</f>
        <v>29316</v>
      </c>
      <c r="E57" s="163"/>
      <c r="F57" s="163"/>
      <c r="G57" s="163">
        <f>'将来負担比率（分子）の構造'!J$51</f>
        <v>31319</v>
      </c>
      <c r="H57" s="163"/>
      <c r="I57" s="163"/>
      <c r="J57" s="163">
        <f>'将来負担比率（分子）の構造'!K$51</f>
        <v>32064</v>
      </c>
      <c r="K57" s="163"/>
      <c r="L57" s="163"/>
      <c r="M57" s="163">
        <f>'将来負担比率（分子）の構造'!L$51</f>
        <v>33345</v>
      </c>
      <c r="N57" s="163"/>
      <c r="O57" s="163"/>
      <c r="P57" s="163">
        <f>'将来負担比率（分子）の構造'!M$51</f>
        <v>34439</v>
      </c>
    </row>
    <row r="58" spans="1:16" x14ac:dyDescent="0.15">
      <c r="A58" s="163" t="s">
        <v>41</v>
      </c>
      <c r="B58" s="163"/>
      <c r="C58" s="163"/>
      <c r="D58" s="163">
        <f>'将来負担比率（分子）の構造'!I$50</f>
        <v>50075</v>
      </c>
      <c r="E58" s="163"/>
      <c r="F58" s="163"/>
      <c r="G58" s="163">
        <f>'将来負担比率（分子）の構造'!J$50</f>
        <v>51894</v>
      </c>
      <c r="H58" s="163"/>
      <c r="I58" s="163"/>
      <c r="J58" s="163">
        <f>'将来負担比率（分子）の構造'!K$50</f>
        <v>55723</v>
      </c>
      <c r="K58" s="163"/>
      <c r="L58" s="163"/>
      <c r="M58" s="163">
        <f>'将来負担比率（分子）の構造'!L$50</f>
        <v>57487</v>
      </c>
      <c r="N58" s="163"/>
      <c r="O58" s="163"/>
      <c r="P58" s="163">
        <f>'将来負担比率（分子）の構造'!M$50</f>
        <v>57082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16035</v>
      </c>
      <c r="C62" s="163"/>
      <c r="D62" s="163"/>
      <c r="E62" s="163">
        <f>'将来負担比率（分子）の構造'!J$45</f>
        <v>16462</v>
      </c>
      <c r="F62" s="163"/>
      <c r="G62" s="163"/>
      <c r="H62" s="163">
        <f>'将来負担比率（分子）の構造'!K$45</f>
        <v>16434</v>
      </c>
      <c r="I62" s="163"/>
      <c r="J62" s="163"/>
      <c r="K62" s="163">
        <f>'将来負担比率（分子）の構造'!L$45</f>
        <v>17488</v>
      </c>
      <c r="L62" s="163"/>
      <c r="M62" s="163"/>
      <c r="N62" s="163">
        <f>'将来負担比率（分子）の構造'!M$45</f>
        <v>18454</v>
      </c>
      <c r="O62" s="163"/>
      <c r="P62" s="163"/>
    </row>
    <row r="63" spans="1:16" x14ac:dyDescent="0.15">
      <c r="A63" s="163" t="s">
        <v>34</v>
      </c>
      <c r="B63" s="163">
        <f>'将来負担比率（分子）の構造'!I$44</f>
        <v>11</v>
      </c>
      <c r="C63" s="163"/>
      <c r="D63" s="163"/>
      <c r="E63" s="163">
        <f>'将来負担比率（分子）の構造'!J$44</f>
        <v>14</v>
      </c>
      <c r="F63" s="163"/>
      <c r="G63" s="163"/>
      <c r="H63" s="163">
        <f>'将来負担比率（分子）の構造'!K$44</f>
        <v>14</v>
      </c>
      <c r="I63" s="163"/>
      <c r="J63" s="163"/>
      <c r="K63" s="163">
        <f>'将来負担比率（分子）の構造'!L$44</f>
        <v>13</v>
      </c>
      <c r="L63" s="163"/>
      <c r="M63" s="163"/>
      <c r="N63" s="163">
        <f>'将来負担比率（分子）の構造'!M$44</f>
        <v>13</v>
      </c>
      <c r="O63" s="163"/>
      <c r="P63" s="163"/>
    </row>
    <row r="64" spans="1:16" x14ac:dyDescent="0.15">
      <c r="A64" s="163" t="s">
        <v>33</v>
      </c>
      <c r="B64" s="163">
        <f>'将来負担比率（分子）の構造'!I$43</f>
        <v>63344</v>
      </c>
      <c r="C64" s="163"/>
      <c r="D64" s="163"/>
      <c r="E64" s="163">
        <f>'将来負担比率（分子）の構造'!J$43</f>
        <v>61792</v>
      </c>
      <c r="F64" s="163"/>
      <c r="G64" s="163"/>
      <c r="H64" s="163">
        <f>'将来負担比率（分子）の構造'!K$43</f>
        <v>59699</v>
      </c>
      <c r="I64" s="163"/>
      <c r="J64" s="163"/>
      <c r="K64" s="163">
        <f>'将来負担比率（分子）の構造'!L$43</f>
        <v>58666</v>
      </c>
      <c r="L64" s="163"/>
      <c r="M64" s="163"/>
      <c r="N64" s="163">
        <f>'将来負担比率（分子）の構造'!M$43</f>
        <v>56182</v>
      </c>
      <c r="O64" s="163"/>
      <c r="P64" s="163"/>
    </row>
    <row r="65" spans="1:16" x14ac:dyDescent="0.15">
      <c r="A65" s="163" t="s">
        <v>32</v>
      </c>
      <c r="B65" s="163">
        <f>'将来負担比率（分子）の構造'!I$42</f>
        <v>2342</v>
      </c>
      <c r="C65" s="163"/>
      <c r="D65" s="163"/>
      <c r="E65" s="163">
        <f>'将来負担比率（分子）の構造'!J$42</f>
        <v>1423</v>
      </c>
      <c r="F65" s="163"/>
      <c r="G65" s="163"/>
      <c r="H65" s="163">
        <f>'将来負担比率（分子）の構造'!K$42</f>
        <v>481</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128652</v>
      </c>
      <c r="C66" s="163"/>
      <c r="D66" s="163"/>
      <c r="E66" s="163">
        <f>'将来負担比率（分子）の構造'!J$41</f>
        <v>131458</v>
      </c>
      <c r="F66" s="163"/>
      <c r="G66" s="163"/>
      <c r="H66" s="163">
        <f>'将来負担比率（分子）の構造'!K$41</f>
        <v>130775</v>
      </c>
      <c r="I66" s="163"/>
      <c r="J66" s="163"/>
      <c r="K66" s="163">
        <f>'将来負担比率（分子）の構造'!L$41</f>
        <v>127548</v>
      </c>
      <c r="L66" s="163"/>
      <c r="M66" s="163"/>
      <c r="N66" s="163">
        <f>'将来負担比率（分子）の構造'!M$41</f>
        <v>125582</v>
      </c>
      <c r="O66" s="163"/>
      <c r="P66" s="163"/>
    </row>
    <row r="67" spans="1:16" x14ac:dyDescent="0.15">
      <c r="A67" s="163" t="s">
        <v>71</v>
      </c>
      <c r="B67" s="163" t="e">
        <f>NA()</f>
        <v>#N/A</v>
      </c>
      <c r="C67" s="163">
        <f>IF(ISNUMBER('将来負担比率（分子）の構造'!I$53), IF('将来負担比率（分子）の構造'!I$53 &lt; 0, 0, '将来負担比率（分子）の構造'!I$53), NA())</f>
        <v>6366</v>
      </c>
      <c r="D67" s="163" t="e">
        <f>NA()</f>
        <v>#N/A</v>
      </c>
      <c r="E67" s="163" t="e">
        <f>NA()</f>
        <v>#N/A</v>
      </c>
      <c r="F67" s="163">
        <f>IF(ISNUMBER('将来負担比率（分子）の構造'!J$53), IF('将来負担比率（分子）の構造'!J$53 &lt; 0, 0, '将来負担比率（分子）の構造'!J$53), NA())</f>
        <v>1929</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12442</v>
      </c>
      <c r="C72" s="167">
        <f>基金残高に係る経年分析!G55</f>
        <v>12286</v>
      </c>
      <c r="D72" s="167">
        <f>基金残高に係る経年分析!H55</f>
        <v>12548</v>
      </c>
    </row>
    <row r="73" spans="1:16" x14ac:dyDescent="0.15">
      <c r="A73" s="166" t="s">
        <v>74</v>
      </c>
      <c r="B73" s="167">
        <f>基金残高に係る経年分析!F56</f>
        <v>6228</v>
      </c>
      <c r="C73" s="167">
        <f>基金残高に係る経年分析!G56</f>
        <v>5576</v>
      </c>
      <c r="D73" s="167">
        <f>基金残高に係る経年分析!H56</f>
        <v>4670</v>
      </c>
    </row>
    <row r="74" spans="1:16" x14ac:dyDescent="0.15">
      <c r="A74" s="166" t="s">
        <v>75</v>
      </c>
      <c r="B74" s="167">
        <f>基金残高に係る経年分析!F57</f>
        <v>30639</v>
      </c>
      <c r="C74" s="167">
        <f>基金残高に係る経年分析!G57</f>
        <v>28833</v>
      </c>
      <c r="D74" s="167">
        <f>基金残高に係る経年分析!H57</f>
        <v>28873</v>
      </c>
    </row>
  </sheetData>
  <sheetProtection algorithmName="SHA-512" hashValue="CpBqNsN1pYnamMMPcFQ4G1bLlwZlHTipG9j0uUUkfzHG6RqdsHUCij3GHv2gB2DU8kXu/3ai+Wp6su1PadPCew==" saltValue="Bsj/AsgjwHqIBvoQ9gFq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51150501</v>
      </c>
      <c r="S5" s="677"/>
      <c r="T5" s="677"/>
      <c r="U5" s="677"/>
      <c r="V5" s="677"/>
      <c r="W5" s="677"/>
      <c r="X5" s="677"/>
      <c r="Y5" s="702"/>
      <c r="Z5" s="715">
        <v>31.4</v>
      </c>
      <c r="AA5" s="715"/>
      <c r="AB5" s="715"/>
      <c r="AC5" s="715"/>
      <c r="AD5" s="716">
        <v>47666881</v>
      </c>
      <c r="AE5" s="716"/>
      <c r="AF5" s="716"/>
      <c r="AG5" s="716"/>
      <c r="AH5" s="716"/>
      <c r="AI5" s="716"/>
      <c r="AJ5" s="716"/>
      <c r="AK5" s="716"/>
      <c r="AL5" s="703">
        <v>61.8</v>
      </c>
      <c r="AM5" s="685"/>
      <c r="AN5" s="685"/>
      <c r="AO5" s="704"/>
      <c r="AP5" s="679" t="s">
        <v>216</v>
      </c>
      <c r="AQ5" s="680"/>
      <c r="AR5" s="680"/>
      <c r="AS5" s="680"/>
      <c r="AT5" s="680"/>
      <c r="AU5" s="680"/>
      <c r="AV5" s="680"/>
      <c r="AW5" s="680"/>
      <c r="AX5" s="680"/>
      <c r="AY5" s="680"/>
      <c r="AZ5" s="680"/>
      <c r="BA5" s="680"/>
      <c r="BB5" s="680"/>
      <c r="BC5" s="680"/>
      <c r="BD5" s="680"/>
      <c r="BE5" s="680"/>
      <c r="BF5" s="681"/>
      <c r="BG5" s="621">
        <v>45117356</v>
      </c>
      <c r="BH5" s="622"/>
      <c r="BI5" s="622"/>
      <c r="BJ5" s="622"/>
      <c r="BK5" s="622"/>
      <c r="BL5" s="622"/>
      <c r="BM5" s="622"/>
      <c r="BN5" s="623"/>
      <c r="BO5" s="659">
        <v>88.2</v>
      </c>
      <c r="BP5" s="659"/>
      <c r="BQ5" s="659"/>
      <c r="BR5" s="659"/>
      <c r="BS5" s="660">
        <v>598410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1441703</v>
      </c>
      <c r="S6" s="622"/>
      <c r="T6" s="622"/>
      <c r="U6" s="622"/>
      <c r="V6" s="622"/>
      <c r="W6" s="622"/>
      <c r="X6" s="622"/>
      <c r="Y6" s="623"/>
      <c r="Z6" s="659">
        <v>0.9</v>
      </c>
      <c r="AA6" s="659"/>
      <c r="AB6" s="659"/>
      <c r="AC6" s="659"/>
      <c r="AD6" s="660">
        <v>1441703</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45117356</v>
      </c>
      <c r="BH6" s="622"/>
      <c r="BI6" s="622"/>
      <c r="BJ6" s="622"/>
      <c r="BK6" s="622"/>
      <c r="BL6" s="622"/>
      <c r="BM6" s="622"/>
      <c r="BN6" s="623"/>
      <c r="BO6" s="659">
        <v>88.2</v>
      </c>
      <c r="BP6" s="659"/>
      <c r="BQ6" s="659"/>
      <c r="BR6" s="659"/>
      <c r="BS6" s="660">
        <v>598410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651243</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651053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16674</v>
      </c>
      <c r="S7" s="622"/>
      <c r="T7" s="622"/>
      <c r="U7" s="622"/>
      <c r="V7" s="622"/>
      <c r="W7" s="622"/>
      <c r="X7" s="622"/>
      <c r="Y7" s="623"/>
      <c r="Z7" s="659">
        <v>0</v>
      </c>
      <c r="AA7" s="659"/>
      <c r="AB7" s="659"/>
      <c r="AC7" s="659"/>
      <c r="AD7" s="660">
        <v>16674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18849151</v>
      </c>
      <c r="BH7" s="622"/>
      <c r="BI7" s="622"/>
      <c r="BJ7" s="622"/>
      <c r="BK7" s="622"/>
      <c r="BL7" s="622"/>
      <c r="BM7" s="622"/>
      <c r="BN7" s="623"/>
      <c r="BO7" s="659">
        <v>36.9</v>
      </c>
      <c r="BP7" s="659"/>
      <c r="BQ7" s="659"/>
      <c r="BR7" s="659"/>
      <c r="BS7" s="660">
        <v>598410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16882750</v>
      </c>
      <c r="CS7" s="622"/>
      <c r="CT7" s="622"/>
      <c r="CU7" s="622"/>
      <c r="CV7" s="622"/>
      <c r="CW7" s="622"/>
      <c r="CX7" s="622"/>
      <c r="CY7" s="623"/>
      <c r="CZ7" s="659">
        <v>10.9</v>
      </c>
      <c r="DA7" s="659"/>
      <c r="DB7" s="659"/>
      <c r="DC7" s="659"/>
      <c r="DD7" s="627">
        <v>569883</v>
      </c>
      <c r="DE7" s="622"/>
      <c r="DF7" s="622"/>
      <c r="DG7" s="622"/>
      <c r="DH7" s="622"/>
      <c r="DI7" s="622"/>
      <c r="DJ7" s="622"/>
      <c r="DK7" s="622"/>
      <c r="DL7" s="622"/>
      <c r="DM7" s="622"/>
      <c r="DN7" s="622"/>
      <c r="DO7" s="622"/>
      <c r="DP7" s="623"/>
      <c r="DQ7" s="627">
        <v>13591184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264220</v>
      </c>
      <c r="S8" s="622"/>
      <c r="T8" s="622"/>
      <c r="U8" s="622"/>
      <c r="V8" s="622"/>
      <c r="W8" s="622"/>
      <c r="X8" s="622"/>
      <c r="Y8" s="623"/>
      <c r="Z8" s="659">
        <v>0.2</v>
      </c>
      <c r="AA8" s="659"/>
      <c r="AB8" s="659"/>
      <c r="AC8" s="659"/>
      <c r="AD8" s="660">
        <v>264220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480482</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59399481</v>
      </c>
      <c r="CS8" s="622"/>
      <c r="CT8" s="622"/>
      <c r="CU8" s="622"/>
      <c r="CV8" s="622"/>
      <c r="CW8" s="622"/>
      <c r="CX8" s="622"/>
      <c r="CY8" s="623"/>
      <c r="CZ8" s="659">
        <v>38.200000000000003</v>
      </c>
      <c r="DA8" s="659"/>
      <c r="DB8" s="659"/>
      <c r="DC8" s="659"/>
      <c r="DD8" s="627">
        <v>552951</v>
      </c>
      <c r="DE8" s="622"/>
      <c r="DF8" s="622"/>
      <c r="DG8" s="622"/>
      <c r="DH8" s="622"/>
      <c r="DI8" s="622"/>
      <c r="DJ8" s="622"/>
      <c r="DK8" s="622"/>
      <c r="DL8" s="622"/>
      <c r="DM8" s="622"/>
      <c r="DN8" s="622"/>
      <c r="DO8" s="622"/>
      <c r="DP8" s="623"/>
      <c r="DQ8" s="627">
        <v>31365098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340334</v>
      </c>
      <c r="S9" s="622"/>
      <c r="T9" s="622"/>
      <c r="U9" s="622"/>
      <c r="V9" s="622"/>
      <c r="W9" s="622"/>
      <c r="X9" s="622"/>
      <c r="Y9" s="623"/>
      <c r="Z9" s="659">
        <v>0.2</v>
      </c>
      <c r="AA9" s="659"/>
      <c r="AB9" s="659"/>
      <c r="AC9" s="659"/>
      <c r="AD9" s="660">
        <v>340334</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14943588</v>
      </c>
      <c r="BH9" s="622"/>
      <c r="BI9" s="622"/>
      <c r="BJ9" s="622"/>
      <c r="BK9" s="622"/>
      <c r="BL9" s="622"/>
      <c r="BM9" s="622"/>
      <c r="BN9" s="623"/>
      <c r="BO9" s="659">
        <v>29.2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15195570</v>
      </c>
      <c r="CS9" s="622"/>
      <c r="CT9" s="622"/>
      <c r="CU9" s="622"/>
      <c r="CV9" s="622"/>
      <c r="CW9" s="622"/>
      <c r="CX9" s="622"/>
      <c r="CY9" s="623"/>
      <c r="CZ9" s="659">
        <v>9.8000000000000007</v>
      </c>
      <c r="DA9" s="659"/>
      <c r="DB9" s="659"/>
      <c r="DC9" s="659"/>
      <c r="DD9" s="627">
        <v>854153</v>
      </c>
      <c r="DE9" s="622"/>
      <c r="DF9" s="622"/>
      <c r="DG9" s="622"/>
      <c r="DH9" s="622"/>
      <c r="DI9" s="622"/>
      <c r="DJ9" s="622"/>
      <c r="DK9" s="622"/>
      <c r="DL9" s="622"/>
      <c r="DM9" s="622"/>
      <c r="DN9" s="622"/>
      <c r="DO9" s="622"/>
      <c r="DP9" s="623"/>
      <c r="DQ9" s="627">
        <v>11375872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959978</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125530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118109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8841367</v>
      </c>
      <c r="S11" s="622"/>
      <c r="T11" s="622"/>
      <c r="U11" s="622"/>
      <c r="V11" s="622"/>
      <c r="W11" s="622"/>
      <c r="X11" s="622"/>
      <c r="Y11" s="623"/>
      <c r="Z11" s="624">
        <v>5.4</v>
      </c>
      <c r="AA11" s="625"/>
      <c r="AB11" s="625"/>
      <c r="AC11" s="626"/>
      <c r="AD11" s="627">
        <v>8841367</v>
      </c>
      <c r="AE11" s="622"/>
      <c r="AF11" s="622"/>
      <c r="AG11" s="622"/>
      <c r="AH11" s="622"/>
      <c r="AI11" s="622"/>
      <c r="AJ11" s="622"/>
      <c r="AK11" s="623"/>
      <c r="AL11" s="624">
        <v>11.5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2465103</v>
      </c>
      <c r="BH11" s="622"/>
      <c r="BI11" s="622"/>
      <c r="BJ11" s="622"/>
      <c r="BK11" s="622"/>
      <c r="BL11" s="622"/>
      <c r="BM11" s="622"/>
      <c r="BN11" s="623"/>
      <c r="BO11" s="659">
        <v>4.8</v>
      </c>
      <c r="BP11" s="659"/>
      <c r="BQ11" s="659"/>
      <c r="BR11" s="659"/>
      <c r="BS11" s="660">
        <v>598410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4996045</v>
      </c>
      <c r="CS11" s="622"/>
      <c r="CT11" s="622"/>
      <c r="CU11" s="622"/>
      <c r="CV11" s="622"/>
      <c r="CW11" s="622"/>
      <c r="CX11" s="622"/>
      <c r="CY11" s="623"/>
      <c r="CZ11" s="659">
        <v>3.2</v>
      </c>
      <c r="DA11" s="659"/>
      <c r="DB11" s="659"/>
      <c r="DC11" s="659"/>
      <c r="DD11" s="627">
        <v>1995330</v>
      </c>
      <c r="DE11" s="622"/>
      <c r="DF11" s="622"/>
      <c r="DG11" s="622"/>
      <c r="DH11" s="622"/>
      <c r="DI11" s="622"/>
      <c r="DJ11" s="622"/>
      <c r="DK11" s="622"/>
      <c r="DL11" s="622"/>
      <c r="DM11" s="622"/>
      <c r="DN11" s="622"/>
      <c r="DO11" s="622"/>
      <c r="DP11" s="623"/>
      <c r="DQ11" s="627">
        <v>2171523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121862</v>
      </c>
      <c r="S12" s="622"/>
      <c r="T12" s="622"/>
      <c r="U12" s="622"/>
      <c r="V12" s="622"/>
      <c r="W12" s="622"/>
      <c r="X12" s="622"/>
      <c r="Y12" s="623"/>
      <c r="Z12" s="659">
        <v>0.1</v>
      </c>
      <c r="AA12" s="659"/>
      <c r="AB12" s="659"/>
      <c r="AC12" s="659"/>
      <c r="AD12" s="660">
        <v>121862</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22332121</v>
      </c>
      <c r="BH12" s="622"/>
      <c r="BI12" s="622"/>
      <c r="BJ12" s="622"/>
      <c r="BK12" s="622"/>
      <c r="BL12" s="622"/>
      <c r="BM12" s="622"/>
      <c r="BN12" s="623"/>
      <c r="BO12" s="659">
        <v>43.7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3841070</v>
      </c>
      <c r="CS12" s="622"/>
      <c r="CT12" s="622"/>
      <c r="CU12" s="622"/>
      <c r="CV12" s="622"/>
      <c r="CW12" s="622"/>
      <c r="CX12" s="622"/>
      <c r="CY12" s="623"/>
      <c r="CZ12" s="659">
        <v>2.5</v>
      </c>
      <c r="DA12" s="659"/>
      <c r="DB12" s="659"/>
      <c r="DC12" s="659"/>
      <c r="DD12" s="627">
        <v>332400</v>
      </c>
      <c r="DE12" s="622"/>
      <c r="DF12" s="622"/>
      <c r="DG12" s="622"/>
      <c r="DH12" s="622"/>
      <c r="DI12" s="622"/>
      <c r="DJ12" s="622"/>
      <c r="DK12" s="622"/>
      <c r="DL12" s="622"/>
      <c r="DM12" s="622"/>
      <c r="DN12" s="622"/>
      <c r="DO12" s="622"/>
      <c r="DP12" s="623"/>
      <c r="DQ12" s="627">
        <v>2278461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22177775</v>
      </c>
      <c r="BH13" s="622"/>
      <c r="BI13" s="622"/>
      <c r="BJ13" s="622"/>
      <c r="BK13" s="622"/>
      <c r="BL13" s="622"/>
      <c r="BM13" s="622"/>
      <c r="BN13" s="623"/>
      <c r="BO13" s="659">
        <v>43.4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17941362</v>
      </c>
      <c r="CS13" s="622"/>
      <c r="CT13" s="622"/>
      <c r="CU13" s="622"/>
      <c r="CV13" s="622"/>
      <c r="CW13" s="622"/>
      <c r="CX13" s="622"/>
      <c r="CY13" s="623"/>
      <c r="CZ13" s="659">
        <v>11.5</v>
      </c>
      <c r="DA13" s="659"/>
      <c r="DB13" s="659"/>
      <c r="DC13" s="659"/>
      <c r="DD13" s="627">
        <v>8089548</v>
      </c>
      <c r="DE13" s="622"/>
      <c r="DF13" s="622"/>
      <c r="DG13" s="622"/>
      <c r="DH13" s="622"/>
      <c r="DI13" s="622"/>
      <c r="DJ13" s="622"/>
      <c r="DK13" s="622"/>
      <c r="DL13" s="622"/>
      <c r="DM13" s="622"/>
      <c r="DN13" s="622"/>
      <c r="DO13" s="622"/>
      <c r="DP13" s="623"/>
      <c r="DQ13" s="627">
        <v>8305461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1055840</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6197464</v>
      </c>
      <c r="CS14" s="622"/>
      <c r="CT14" s="622"/>
      <c r="CU14" s="622"/>
      <c r="CV14" s="622"/>
      <c r="CW14" s="622"/>
      <c r="CX14" s="622"/>
      <c r="CY14" s="623"/>
      <c r="CZ14" s="659">
        <v>4</v>
      </c>
      <c r="DA14" s="659"/>
      <c r="DB14" s="659"/>
      <c r="DC14" s="659"/>
      <c r="DD14" s="627">
        <v>968171</v>
      </c>
      <c r="DE14" s="622"/>
      <c r="DF14" s="622"/>
      <c r="DG14" s="622"/>
      <c r="DH14" s="622"/>
      <c r="DI14" s="622"/>
      <c r="DJ14" s="622"/>
      <c r="DK14" s="622"/>
      <c r="DL14" s="622"/>
      <c r="DM14" s="622"/>
      <c r="DN14" s="622"/>
      <c r="DO14" s="622"/>
      <c r="DP14" s="623"/>
      <c r="DQ14" s="627">
        <v>4056052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106281</v>
      </c>
      <c r="S15" s="622"/>
      <c r="T15" s="622"/>
      <c r="U15" s="622"/>
      <c r="V15" s="622"/>
      <c r="W15" s="622"/>
      <c r="X15" s="622"/>
      <c r="Y15" s="623"/>
      <c r="Z15" s="659">
        <v>0.1</v>
      </c>
      <c r="AA15" s="659"/>
      <c r="AB15" s="659"/>
      <c r="AC15" s="659"/>
      <c r="AD15" s="660">
        <v>106281</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2880243</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16093840</v>
      </c>
      <c r="CS15" s="622"/>
      <c r="CT15" s="622"/>
      <c r="CU15" s="622"/>
      <c r="CV15" s="622"/>
      <c r="CW15" s="622"/>
      <c r="CX15" s="622"/>
      <c r="CY15" s="623"/>
      <c r="CZ15" s="659">
        <v>10.3</v>
      </c>
      <c r="DA15" s="659"/>
      <c r="DB15" s="659"/>
      <c r="DC15" s="659"/>
      <c r="DD15" s="627">
        <v>1918685</v>
      </c>
      <c r="DE15" s="622"/>
      <c r="DF15" s="622"/>
      <c r="DG15" s="622"/>
      <c r="DH15" s="622"/>
      <c r="DI15" s="622"/>
      <c r="DJ15" s="622"/>
      <c r="DK15" s="622"/>
      <c r="DL15" s="622"/>
      <c r="DM15" s="622"/>
      <c r="DN15" s="622"/>
      <c r="DO15" s="622"/>
      <c r="DP15" s="623"/>
      <c r="DQ15" s="627">
        <v>11766476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832225</v>
      </c>
      <c r="S16" s="622"/>
      <c r="T16" s="622"/>
      <c r="U16" s="622"/>
      <c r="V16" s="622"/>
      <c r="W16" s="622"/>
      <c r="X16" s="622"/>
      <c r="Y16" s="623"/>
      <c r="Z16" s="659">
        <v>0.5</v>
      </c>
      <c r="AA16" s="659"/>
      <c r="AB16" s="659"/>
      <c r="AC16" s="659"/>
      <c r="AD16" s="660">
        <v>832225</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1273990</v>
      </c>
      <c r="CS16" s="622"/>
      <c r="CT16" s="622"/>
      <c r="CU16" s="622"/>
      <c r="CV16" s="622"/>
      <c r="CW16" s="622"/>
      <c r="CX16" s="622"/>
      <c r="CY16" s="623"/>
      <c r="CZ16" s="659">
        <v>0.8</v>
      </c>
      <c r="DA16" s="659"/>
      <c r="DB16" s="659"/>
      <c r="DC16" s="659"/>
      <c r="DD16" s="627" t="s">
        <v>122</v>
      </c>
      <c r="DE16" s="622"/>
      <c r="DF16" s="622"/>
      <c r="DG16" s="622"/>
      <c r="DH16" s="622"/>
      <c r="DI16" s="622"/>
      <c r="DJ16" s="622"/>
      <c r="DK16" s="622"/>
      <c r="DL16" s="622"/>
      <c r="DM16" s="622"/>
      <c r="DN16" s="622"/>
      <c r="DO16" s="622"/>
      <c r="DP16" s="623"/>
      <c r="DQ16" s="627">
        <v>70011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1667641</v>
      </c>
      <c r="S17" s="622"/>
      <c r="T17" s="622"/>
      <c r="U17" s="622"/>
      <c r="V17" s="622"/>
      <c r="W17" s="622"/>
      <c r="X17" s="622"/>
      <c r="Y17" s="623"/>
      <c r="Z17" s="659">
        <v>1</v>
      </c>
      <c r="AA17" s="659"/>
      <c r="AB17" s="659"/>
      <c r="AC17" s="659"/>
      <c r="AD17" s="660">
        <v>1667641</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12997834</v>
      </c>
      <c r="CS17" s="622"/>
      <c r="CT17" s="622"/>
      <c r="CU17" s="622"/>
      <c r="CV17" s="622"/>
      <c r="CW17" s="622"/>
      <c r="CX17" s="622"/>
      <c r="CY17" s="623"/>
      <c r="CZ17" s="659">
        <v>8.4</v>
      </c>
      <c r="DA17" s="659"/>
      <c r="DB17" s="659"/>
      <c r="DC17" s="659"/>
      <c r="DD17" s="627" t="s">
        <v>122</v>
      </c>
      <c r="DE17" s="622"/>
      <c r="DF17" s="622"/>
      <c r="DG17" s="622"/>
      <c r="DH17" s="622"/>
      <c r="DI17" s="622"/>
      <c r="DJ17" s="622"/>
      <c r="DK17" s="622"/>
      <c r="DL17" s="622"/>
      <c r="DM17" s="622"/>
      <c r="DN17" s="622"/>
      <c r="DO17" s="622"/>
      <c r="DP17" s="623"/>
      <c r="DQ17" s="627">
        <v>12577645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322276</v>
      </c>
      <c r="S18" s="622"/>
      <c r="T18" s="622"/>
      <c r="U18" s="622"/>
      <c r="V18" s="622"/>
      <c r="W18" s="622"/>
      <c r="X18" s="622"/>
      <c r="Y18" s="623"/>
      <c r="Z18" s="659">
        <v>0.2</v>
      </c>
      <c r="AA18" s="659"/>
      <c r="AB18" s="659"/>
      <c r="AC18" s="659"/>
      <c r="AD18" s="660">
        <v>322276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1335394</v>
      </c>
      <c r="S19" s="622"/>
      <c r="T19" s="622"/>
      <c r="U19" s="622"/>
      <c r="V19" s="622"/>
      <c r="W19" s="622"/>
      <c r="X19" s="622"/>
      <c r="Y19" s="623"/>
      <c r="Z19" s="659">
        <v>0.8</v>
      </c>
      <c r="AA19" s="659"/>
      <c r="AB19" s="659"/>
      <c r="AC19" s="659"/>
      <c r="AD19" s="660">
        <v>1335394</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6033145</v>
      </c>
      <c r="BH19" s="622"/>
      <c r="BI19" s="622"/>
      <c r="BJ19" s="622"/>
      <c r="BK19" s="622"/>
      <c r="BL19" s="622"/>
      <c r="BM19" s="622"/>
      <c r="BN19" s="623"/>
      <c r="BO19" s="659">
        <v>11.8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9971</v>
      </c>
      <c r="S20" s="622"/>
      <c r="T20" s="622"/>
      <c r="U20" s="622"/>
      <c r="V20" s="622"/>
      <c r="W20" s="622"/>
      <c r="X20" s="622"/>
      <c r="Y20" s="623"/>
      <c r="Z20" s="659">
        <v>0</v>
      </c>
      <c r="AA20" s="659"/>
      <c r="AB20" s="659"/>
      <c r="AC20" s="659"/>
      <c r="AD20" s="660">
        <v>9971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6033145</v>
      </c>
      <c r="BH20" s="622"/>
      <c r="BI20" s="622"/>
      <c r="BJ20" s="622"/>
      <c r="BK20" s="622"/>
      <c r="BL20" s="622"/>
      <c r="BM20" s="622"/>
      <c r="BN20" s="623"/>
      <c r="BO20" s="659">
        <v>11.8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155596179</v>
      </c>
      <c r="CS20" s="622"/>
      <c r="CT20" s="622"/>
      <c r="CU20" s="622"/>
      <c r="CV20" s="622"/>
      <c r="CW20" s="622"/>
      <c r="CX20" s="622"/>
      <c r="CY20" s="623"/>
      <c r="CZ20" s="659">
        <v>100</v>
      </c>
      <c r="DA20" s="659"/>
      <c r="DB20" s="659"/>
      <c r="DC20" s="659"/>
      <c r="DD20" s="627">
        <v>15281121</v>
      </c>
      <c r="DE20" s="622"/>
      <c r="DF20" s="622"/>
      <c r="DG20" s="622"/>
      <c r="DH20" s="622"/>
      <c r="DI20" s="622"/>
      <c r="DJ20" s="622"/>
      <c r="DK20" s="622"/>
      <c r="DL20" s="622"/>
      <c r="DM20" s="622"/>
      <c r="DN20" s="622"/>
      <c r="DO20" s="622"/>
      <c r="DP20" s="623"/>
      <c r="DQ20" s="627">
        <v>98326945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21376200</v>
      </c>
      <c r="S21" s="622"/>
      <c r="T21" s="622"/>
      <c r="U21" s="622"/>
      <c r="V21" s="622"/>
      <c r="W21" s="622"/>
      <c r="X21" s="622"/>
      <c r="Y21" s="623"/>
      <c r="Z21" s="659">
        <v>13.1</v>
      </c>
      <c r="AA21" s="659"/>
      <c r="AB21" s="659"/>
      <c r="AC21" s="659"/>
      <c r="AD21" s="660">
        <v>15608524</v>
      </c>
      <c r="AE21" s="660"/>
      <c r="AF21" s="660"/>
      <c r="AG21" s="660"/>
      <c r="AH21" s="660"/>
      <c r="AI21" s="660"/>
      <c r="AJ21" s="660"/>
      <c r="AK21" s="660"/>
      <c r="AL21" s="624">
        <v>20.3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82740</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15608524</v>
      </c>
      <c r="S22" s="622"/>
      <c r="T22" s="622"/>
      <c r="U22" s="622"/>
      <c r="V22" s="622"/>
      <c r="W22" s="622"/>
      <c r="X22" s="622"/>
      <c r="Y22" s="623"/>
      <c r="Z22" s="659">
        <v>9.6</v>
      </c>
      <c r="AA22" s="659"/>
      <c r="AB22" s="659"/>
      <c r="AC22" s="659"/>
      <c r="AD22" s="660">
        <v>15608524</v>
      </c>
      <c r="AE22" s="660"/>
      <c r="AF22" s="660"/>
      <c r="AG22" s="660"/>
      <c r="AH22" s="660"/>
      <c r="AI22" s="660"/>
      <c r="AJ22" s="660"/>
      <c r="AK22" s="660"/>
      <c r="AL22" s="624">
        <v>20.3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2466785</v>
      </c>
      <c r="BH22" s="622"/>
      <c r="BI22" s="622"/>
      <c r="BJ22" s="622"/>
      <c r="BK22" s="622"/>
      <c r="BL22" s="622"/>
      <c r="BM22" s="622"/>
      <c r="BN22" s="623"/>
      <c r="BO22" s="659">
        <v>4.8</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1244714</v>
      </c>
      <c r="S23" s="622"/>
      <c r="T23" s="622"/>
      <c r="U23" s="622"/>
      <c r="V23" s="622"/>
      <c r="W23" s="622"/>
      <c r="X23" s="622"/>
      <c r="Y23" s="623"/>
      <c r="Z23" s="659">
        <v>0.8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3483620</v>
      </c>
      <c r="BH23" s="622"/>
      <c r="BI23" s="622"/>
      <c r="BJ23" s="622"/>
      <c r="BK23" s="622"/>
      <c r="BL23" s="622"/>
      <c r="BM23" s="622"/>
      <c r="BN23" s="623"/>
      <c r="BO23" s="659">
        <v>6.8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4522962</v>
      </c>
      <c r="S24" s="622"/>
      <c r="T24" s="622"/>
      <c r="U24" s="622"/>
      <c r="V24" s="622"/>
      <c r="W24" s="622"/>
      <c r="X24" s="622"/>
      <c r="Y24" s="623"/>
      <c r="Z24" s="659">
        <v>2.8</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75775407</v>
      </c>
      <c r="CS24" s="677"/>
      <c r="CT24" s="677"/>
      <c r="CU24" s="677"/>
      <c r="CV24" s="677"/>
      <c r="CW24" s="677"/>
      <c r="CX24" s="677"/>
      <c r="CY24" s="702"/>
      <c r="CZ24" s="703">
        <v>48.7</v>
      </c>
      <c r="DA24" s="685"/>
      <c r="DB24" s="685"/>
      <c r="DC24" s="705"/>
      <c r="DD24" s="701">
        <v>49358154</v>
      </c>
      <c r="DE24" s="677"/>
      <c r="DF24" s="677"/>
      <c r="DG24" s="677"/>
      <c r="DH24" s="677"/>
      <c r="DI24" s="677"/>
      <c r="DJ24" s="677"/>
      <c r="DK24" s="702"/>
      <c r="DL24" s="701">
        <v>42631045</v>
      </c>
      <c r="DM24" s="677"/>
      <c r="DN24" s="677"/>
      <c r="DO24" s="677"/>
      <c r="DP24" s="677"/>
      <c r="DQ24" s="677"/>
      <c r="DR24" s="677"/>
      <c r="DS24" s="677"/>
      <c r="DT24" s="677"/>
      <c r="DU24" s="677"/>
      <c r="DV24" s="702"/>
      <c r="DW24" s="703">
        <v>55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86159008</v>
      </c>
      <c r="S25" s="622"/>
      <c r="T25" s="622"/>
      <c r="U25" s="622"/>
      <c r="V25" s="622"/>
      <c r="W25" s="622"/>
      <c r="X25" s="622"/>
      <c r="Y25" s="623"/>
      <c r="Z25" s="659">
        <v>52.9</v>
      </c>
      <c r="AA25" s="659"/>
      <c r="AB25" s="659"/>
      <c r="AC25" s="659"/>
      <c r="AD25" s="660">
        <v>76907712</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24057020</v>
      </c>
      <c r="CS25" s="634"/>
      <c r="CT25" s="634"/>
      <c r="CU25" s="634"/>
      <c r="CV25" s="634"/>
      <c r="CW25" s="634"/>
      <c r="CX25" s="634"/>
      <c r="CY25" s="635"/>
      <c r="CZ25" s="624">
        <v>15.5</v>
      </c>
      <c r="DA25" s="636"/>
      <c r="DB25" s="636"/>
      <c r="DC25" s="637"/>
      <c r="DD25" s="627">
        <v>22792873</v>
      </c>
      <c r="DE25" s="634"/>
      <c r="DF25" s="634"/>
      <c r="DG25" s="634"/>
      <c r="DH25" s="634"/>
      <c r="DI25" s="634"/>
      <c r="DJ25" s="634"/>
      <c r="DK25" s="635"/>
      <c r="DL25" s="627">
        <v>20874423</v>
      </c>
      <c r="DM25" s="634"/>
      <c r="DN25" s="634"/>
      <c r="DO25" s="634"/>
      <c r="DP25" s="634"/>
      <c r="DQ25" s="634"/>
      <c r="DR25" s="634"/>
      <c r="DS25" s="634"/>
      <c r="DT25" s="634"/>
      <c r="DU25" s="634"/>
      <c r="DV25" s="635"/>
      <c r="DW25" s="624">
        <v>26.9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36957</v>
      </c>
      <c r="S26" s="622"/>
      <c r="T26" s="622"/>
      <c r="U26" s="622"/>
      <c r="V26" s="622"/>
      <c r="W26" s="622"/>
      <c r="X26" s="622"/>
      <c r="Y26" s="623"/>
      <c r="Z26" s="659">
        <v>0</v>
      </c>
      <c r="AA26" s="659"/>
      <c r="AB26" s="659"/>
      <c r="AC26" s="659"/>
      <c r="AD26" s="660">
        <v>36957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16580723</v>
      </c>
      <c r="CS26" s="622"/>
      <c r="CT26" s="622"/>
      <c r="CU26" s="622"/>
      <c r="CV26" s="622"/>
      <c r="CW26" s="622"/>
      <c r="CX26" s="622"/>
      <c r="CY26" s="623"/>
      <c r="CZ26" s="624">
        <v>10.7</v>
      </c>
      <c r="DA26" s="636"/>
      <c r="DB26" s="636"/>
      <c r="DC26" s="637"/>
      <c r="DD26" s="627">
        <v>15489584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369617</v>
      </c>
      <c r="S27" s="622"/>
      <c r="T27" s="622"/>
      <c r="U27" s="622"/>
      <c r="V27" s="622"/>
      <c r="W27" s="622"/>
      <c r="X27" s="622"/>
      <c r="Y27" s="623"/>
      <c r="Z27" s="659">
        <v>0.2</v>
      </c>
      <c r="AA27" s="659"/>
      <c r="AB27" s="659"/>
      <c r="AC27" s="659"/>
      <c r="AD27" s="660">
        <v>113</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51150501</v>
      </c>
      <c r="BH27" s="622"/>
      <c r="BI27" s="622"/>
      <c r="BJ27" s="622"/>
      <c r="BK27" s="622"/>
      <c r="BL27" s="622"/>
      <c r="BM27" s="622"/>
      <c r="BN27" s="623"/>
      <c r="BO27" s="659">
        <v>100</v>
      </c>
      <c r="BP27" s="659"/>
      <c r="BQ27" s="659"/>
      <c r="BR27" s="659"/>
      <c r="BS27" s="660">
        <v>598410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38720553</v>
      </c>
      <c r="CS27" s="634"/>
      <c r="CT27" s="634"/>
      <c r="CU27" s="634"/>
      <c r="CV27" s="634"/>
      <c r="CW27" s="634"/>
      <c r="CX27" s="634"/>
      <c r="CY27" s="635"/>
      <c r="CZ27" s="624">
        <v>24.9</v>
      </c>
      <c r="DA27" s="636"/>
      <c r="DB27" s="636"/>
      <c r="DC27" s="637"/>
      <c r="DD27" s="627">
        <v>13987636</v>
      </c>
      <c r="DE27" s="634"/>
      <c r="DF27" s="634"/>
      <c r="DG27" s="634"/>
      <c r="DH27" s="634"/>
      <c r="DI27" s="634"/>
      <c r="DJ27" s="634"/>
      <c r="DK27" s="635"/>
      <c r="DL27" s="627">
        <v>9410890</v>
      </c>
      <c r="DM27" s="634"/>
      <c r="DN27" s="634"/>
      <c r="DO27" s="634"/>
      <c r="DP27" s="634"/>
      <c r="DQ27" s="634"/>
      <c r="DR27" s="634"/>
      <c r="DS27" s="634"/>
      <c r="DT27" s="634"/>
      <c r="DU27" s="634"/>
      <c r="DV27" s="635"/>
      <c r="DW27" s="624">
        <v>12.1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2178436</v>
      </c>
      <c r="S28" s="622"/>
      <c r="T28" s="622"/>
      <c r="U28" s="622"/>
      <c r="V28" s="622"/>
      <c r="W28" s="622"/>
      <c r="X28" s="622"/>
      <c r="Y28" s="623"/>
      <c r="Z28" s="659">
        <v>1.3</v>
      </c>
      <c r="AA28" s="659"/>
      <c r="AB28" s="659"/>
      <c r="AC28" s="659"/>
      <c r="AD28" s="660">
        <v>9407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12997834</v>
      </c>
      <c r="CS28" s="622"/>
      <c r="CT28" s="622"/>
      <c r="CU28" s="622"/>
      <c r="CV28" s="622"/>
      <c r="CW28" s="622"/>
      <c r="CX28" s="622"/>
      <c r="CY28" s="623"/>
      <c r="CZ28" s="624">
        <v>8.4</v>
      </c>
      <c r="DA28" s="636"/>
      <c r="DB28" s="636"/>
      <c r="DC28" s="637"/>
      <c r="DD28" s="627">
        <v>12577645</v>
      </c>
      <c r="DE28" s="622"/>
      <c r="DF28" s="622"/>
      <c r="DG28" s="622"/>
      <c r="DH28" s="622"/>
      <c r="DI28" s="622"/>
      <c r="DJ28" s="622"/>
      <c r="DK28" s="623"/>
      <c r="DL28" s="627">
        <v>12345732</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579923</v>
      </c>
      <c r="S29" s="622"/>
      <c r="T29" s="622"/>
      <c r="U29" s="622"/>
      <c r="V29" s="622"/>
      <c r="W29" s="622"/>
      <c r="X29" s="622"/>
      <c r="Y29" s="623"/>
      <c r="Z29" s="659">
        <v>0.4</v>
      </c>
      <c r="AA29" s="659"/>
      <c r="AB29" s="659"/>
      <c r="AC29" s="659"/>
      <c r="AD29" s="660">
        <v>1621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12997834</v>
      </c>
      <c r="CS29" s="634"/>
      <c r="CT29" s="634"/>
      <c r="CU29" s="634"/>
      <c r="CV29" s="634"/>
      <c r="CW29" s="634"/>
      <c r="CX29" s="634"/>
      <c r="CY29" s="635"/>
      <c r="CZ29" s="624">
        <v>8.4</v>
      </c>
      <c r="DA29" s="636"/>
      <c r="DB29" s="636"/>
      <c r="DC29" s="637"/>
      <c r="DD29" s="627">
        <v>12577645</v>
      </c>
      <c r="DE29" s="634"/>
      <c r="DF29" s="634"/>
      <c r="DG29" s="634"/>
      <c r="DH29" s="634"/>
      <c r="DI29" s="634"/>
      <c r="DJ29" s="634"/>
      <c r="DK29" s="635"/>
      <c r="DL29" s="627">
        <v>12345732</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30965475</v>
      </c>
      <c r="S30" s="622"/>
      <c r="T30" s="622"/>
      <c r="U30" s="622"/>
      <c r="V30" s="622"/>
      <c r="W30" s="622"/>
      <c r="X30" s="622"/>
      <c r="Y30" s="623"/>
      <c r="Z30" s="659">
        <v>19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12719459</v>
      </c>
      <c r="CS30" s="622"/>
      <c r="CT30" s="622"/>
      <c r="CU30" s="622"/>
      <c r="CV30" s="622"/>
      <c r="CW30" s="622"/>
      <c r="CX30" s="622"/>
      <c r="CY30" s="623"/>
      <c r="CZ30" s="624">
        <v>8.1999999999999993</v>
      </c>
      <c r="DA30" s="636"/>
      <c r="DB30" s="636"/>
      <c r="DC30" s="637"/>
      <c r="DD30" s="627">
        <v>12306594</v>
      </c>
      <c r="DE30" s="622"/>
      <c r="DF30" s="622"/>
      <c r="DG30" s="622"/>
      <c r="DH30" s="622"/>
      <c r="DI30" s="622"/>
      <c r="DJ30" s="622"/>
      <c r="DK30" s="623"/>
      <c r="DL30" s="627">
        <v>12074872</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96.5</v>
      </c>
      <c r="BN31" s="684"/>
      <c r="BO31" s="684"/>
      <c r="BP31" s="684"/>
      <c r="BQ31" s="686"/>
      <c r="BR31" s="683">
        <v>98.9</v>
      </c>
      <c r="BS31" s="684"/>
      <c r="BT31" s="684"/>
      <c r="BU31" s="684"/>
      <c r="BV31" s="684"/>
      <c r="BW31" s="684"/>
      <c r="BX31" s="685">
        <v>96.6</v>
      </c>
      <c r="BY31" s="684"/>
      <c r="BZ31" s="684"/>
      <c r="CA31" s="684"/>
      <c r="CB31" s="686"/>
      <c r="CD31" s="642"/>
      <c r="CE31" s="643"/>
      <c r="CF31" s="618" t="s">
        <v>300</v>
      </c>
      <c r="CG31" s="619"/>
      <c r="CH31" s="619"/>
      <c r="CI31" s="619"/>
      <c r="CJ31" s="619"/>
      <c r="CK31" s="619"/>
      <c r="CL31" s="619"/>
      <c r="CM31" s="619"/>
      <c r="CN31" s="619"/>
      <c r="CO31" s="619"/>
      <c r="CP31" s="619"/>
      <c r="CQ31" s="620"/>
      <c r="CR31" s="621">
        <v>278375</v>
      </c>
      <c r="CS31" s="634"/>
      <c r="CT31" s="634"/>
      <c r="CU31" s="634"/>
      <c r="CV31" s="634"/>
      <c r="CW31" s="634"/>
      <c r="CX31" s="634"/>
      <c r="CY31" s="635"/>
      <c r="CZ31" s="624">
        <v>0.2</v>
      </c>
      <c r="DA31" s="636"/>
      <c r="DB31" s="636"/>
      <c r="DC31" s="637"/>
      <c r="DD31" s="627">
        <v>271051</v>
      </c>
      <c r="DE31" s="634"/>
      <c r="DF31" s="634"/>
      <c r="DG31" s="634"/>
      <c r="DH31" s="634"/>
      <c r="DI31" s="634"/>
      <c r="DJ31" s="634"/>
      <c r="DK31" s="635"/>
      <c r="DL31" s="627">
        <v>270860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10251317</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98.6</v>
      </c>
      <c r="BH32" s="634"/>
      <c r="BI32" s="634"/>
      <c r="BJ32" s="634"/>
      <c r="BK32" s="634"/>
      <c r="BL32" s="634"/>
      <c r="BM32" s="625">
        <v>95.9</v>
      </c>
      <c r="BN32" s="634"/>
      <c r="BO32" s="634"/>
      <c r="BP32" s="634"/>
      <c r="BQ32" s="657"/>
      <c r="BR32" s="687">
        <v>98.7</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498526</v>
      </c>
      <c r="S33" s="622"/>
      <c r="T33" s="622"/>
      <c r="U33" s="622"/>
      <c r="V33" s="622"/>
      <c r="W33" s="622"/>
      <c r="X33" s="622"/>
      <c r="Y33" s="623"/>
      <c r="Z33" s="659">
        <v>0.3</v>
      </c>
      <c r="AA33" s="659"/>
      <c r="AB33" s="659"/>
      <c r="AC33" s="659"/>
      <c r="AD33" s="660">
        <v>101937</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98.8</v>
      </c>
      <c r="BH33" s="606"/>
      <c r="BI33" s="606"/>
      <c r="BJ33" s="606"/>
      <c r="BK33" s="606"/>
      <c r="BL33" s="606"/>
      <c r="BM33" s="652">
        <v>96.4</v>
      </c>
      <c r="BN33" s="606"/>
      <c r="BO33" s="606"/>
      <c r="BP33" s="606"/>
      <c r="BQ33" s="669"/>
      <c r="BR33" s="682">
        <v>98.9</v>
      </c>
      <c r="BS33" s="606"/>
      <c r="BT33" s="606"/>
      <c r="BU33" s="606"/>
      <c r="BV33" s="606"/>
      <c r="BW33" s="606"/>
      <c r="BX33" s="652">
        <v>96.4</v>
      </c>
      <c r="BY33" s="606"/>
      <c r="BZ33" s="606"/>
      <c r="CA33" s="606"/>
      <c r="CB33" s="669"/>
      <c r="CD33" s="618" t="s">
        <v>307</v>
      </c>
      <c r="CE33" s="619"/>
      <c r="CF33" s="619"/>
      <c r="CG33" s="619"/>
      <c r="CH33" s="619"/>
      <c r="CI33" s="619"/>
      <c r="CJ33" s="619"/>
      <c r="CK33" s="619"/>
      <c r="CL33" s="619"/>
      <c r="CM33" s="619"/>
      <c r="CN33" s="619"/>
      <c r="CO33" s="619"/>
      <c r="CP33" s="619"/>
      <c r="CQ33" s="620"/>
      <c r="CR33" s="621">
        <v>63265661</v>
      </c>
      <c r="CS33" s="634"/>
      <c r="CT33" s="634"/>
      <c r="CU33" s="634"/>
      <c r="CV33" s="634"/>
      <c r="CW33" s="634"/>
      <c r="CX33" s="634"/>
      <c r="CY33" s="635"/>
      <c r="CZ33" s="624">
        <v>40.700000000000003</v>
      </c>
      <c r="DA33" s="636"/>
      <c r="DB33" s="636"/>
      <c r="DC33" s="637"/>
      <c r="DD33" s="627">
        <v>46524372</v>
      </c>
      <c r="DE33" s="634"/>
      <c r="DF33" s="634"/>
      <c r="DG33" s="634"/>
      <c r="DH33" s="634"/>
      <c r="DI33" s="634"/>
      <c r="DJ33" s="634"/>
      <c r="DK33" s="635"/>
      <c r="DL33" s="627">
        <v>30846782</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788335</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27169465</v>
      </c>
      <c r="CS34" s="622"/>
      <c r="CT34" s="622"/>
      <c r="CU34" s="622"/>
      <c r="CV34" s="622"/>
      <c r="CW34" s="622"/>
      <c r="CX34" s="622"/>
      <c r="CY34" s="623"/>
      <c r="CZ34" s="624">
        <v>17.5</v>
      </c>
      <c r="DA34" s="636"/>
      <c r="DB34" s="636"/>
      <c r="DC34" s="637"/>
      <c r="DD34" s="627">
        <v>19102239</v>
      </c>
      <c r="DE34" s="622"/>
      <c r="DF34" s="622"/>
      <c r="DG34" s="622"/>
      <c r="DH34" s="622"/>
      <c r="DI34" s="622"/>
      <c r="DJ34" s="622"/>
      <c r="DK34" s="623"/>
      <c r="DL34" s="627">
        <v>11901362</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5417881</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2081929</v>
      </c>
      <c r="CS35" s="634"/>
      <c r="CT35" s="634"/>
      <c r="CU35" s="634"/>
      <c r="CV35" s="634"/>
      <c r="CW35" s="634"/>
      <c r="CX35" s="634"/>
      <c r="CY35" s="635"/>
      <c r="CZ35" s="624">
        <v>1.3</v>
      </c>
      <c r="DA35" s="636"/>
      <c r="DB35" s="636"/>
      <c r="DC35" s="637"/>
      <c r="DD35" s="627">
        <v>1705924</v>
      </c>
      <c r="DE35" s="634"/>
      <c r="DF35" s="634"/>
      <c r="DG35" s="634"/>
      <c r="DH35" s="634"/>
      <c r="DI35" s="634"/>
      <c r="DJ35" s="634"/>
      <c r="DK35" s="635"/>
      <c r="DL35" s="627">
        <v>1698001</v>
      </c>
      <c r="DM35" s="634"/>
      <c r="DN35" s="634"/>
      <c r="DO35" s="634"/>
      <c r="DP35" s="634"/>
      <c r="DQ35" s="634"/>
      <c r="DR35" s="634"/>
      <c r="DS35" s="634"/>
      <c r="DT35" s="634"/>
      <c r="DU35" s="634"/>
      <c r="DV35" s="635"/>
      <c r="DW35" s="624">
        <v>2.2000000000000002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8067878</v>
      </c>
      <c r="S36" s="622"/>
      <c r="T36" s="622"/>
      <c r="U36" s="622"/>
      <c r="V36" s="622"/>
      <c r="W36" s="622"/>
      <c r="X36" s="622"/>
      <c r="Y36" s="623"/>
      <c r="Z36" s="659">
        <v>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20760087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56728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14323768</v>
      </c>
      <c r="CS36" s="622"/>
      <c r="CT36" s="622"/>
      <c r="CU36" s="622"/>
      <c r="CV36" s="622"/>
      <c r="CW36" s="622"/>
      <c r="CX36" s="622"/>
      <c r="CY36" s="623"/>
      <c r="CZ36" s="624">
        <v>9.1999999999999993</v>
      </c>
      <c r="DA36" s="636"/>
      <c r="DB36" s="636"/>
      <c r="DC36" s="637"/>
      <c r="DD36" s="627">
        <v>12412125</v>
      </c>
      <c r="DE36" s="622"/>
      <c r="DF36" s="622"/>
      <c r="DG36" s="622"/>
      <c r="DH36" s="622"/>
      <c r="DI36" s="622"/>
      <c r="DJ36" s="622"/>
      <c r="DK36" s="623"/>
      <c r="DL36" s="627">
        <v>7903333</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7082494</v>
      </c>
      <c r="S37" s="622"/>
      <c r="T37" s="622"/>
      <c r="U37" s="622"/>
      <c r="V37" s="622"/>
      <c r="W37" s="622"/>
      <c r="X37" s="622"/>
      <c r="Y37" s="623"/>
      <c r="Z37" s="659">
        <v>4.3</v>
      </c>
      <c r="AA37" s="659"/>
      <c r="AB37" s="659"/>
      <c r="AC37" s="659"/>
      <c r="AD37" s="660">
        <v>14805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4050093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-434246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215478</v>
      </c>
      <c r="CS37" s="634"/>
      <c r="CT37" s="634"/>
      <c r="CU37" s="634"/>
      <c r="CV37" s="634"/>
      <c r="CW37" s="634"/>
      <c r="CX37" s="634"/>
      <c r="CY37" s="635"/>
      <c r="CZ37" s="624">
        <v>0.1</v>
      </c>
      <c r="DA37" s="636"/>
      <c r="DB37" s="636"/>
      <c r="DC37" s="637"/>
      <c r="DD37" s="627">
        <v>215478</v>
      </c>
      <c r="DE37" s="634"/>
      <c r="DF37" s="634"/>
      <c r="DG37" s="634"/>
      <c r="DH37" s="634"/>
      <c r="DI37" s="634"/>
      <c r="DJ37" s="634"/>
      <c r="DK37" s="635"/>
      <c r="DL37" s="627">
        <v>215478</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10502542</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3343700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37212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12679552</v>
      </c>
      <c r="CS38" s="622"/>
      <c r="CT38" s="622"/>
      <c r="CU38" s="622"/>
      <c r="CV38" s="622"/>
      <c r="CW38" s="622"/>
      <c r="CX38" s="622"/>
      <c r="CY38" s="623"/>
      <c r="CZ38" s="624">
        <v>8.1</v>
      </c>
      <c r="DA38" s="636"/>
      <c r="DB38" s="636"/>
      <c r="DC38" s="637"/>
      <c r="DD38" s="627">
        <v>10381814</v>
      </c>
      <c r="DE38" s="622"/>
      <c r="DF38" s="622"/>
      <c r="DG38" s="622"/>
      <c r="DH38" s="622"/>
      <c r="DI38" s="622"/>
      <c r="DJ38" s="622"/>
      <c r="DK38" s="623"/>
      <c r="DL38" s="627">
        <v>9343982</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686742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52399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4806610</v>
      </c>
      <c r="CS39" s="634"/>
      <c r="CT39" s="634"/>
      <c r="CU39" s="634"/>
      <c r="CV39" s="634"/>
      <c r="CW39" s="634"/>
      <c r="CX39" s="634"/>
      <c r="CY39" s="635"/>
      <c r="CZ39" s="624">
        <v>3.1</v>
      </c>
      <c r="DA39" s="636"/>
      <c r="DB39" s="636"/>
      <c r="DC39" s="637"/>
      <c r="DD39" s="627">
        <v>2891915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402442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102405</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2204337</v>
      </c>
      <c r="CS40" s="622"/>
      <c r="CT40" s="622"/>
      <c r="CU40" s="622"/>
      <c r="CV40" s="622"/>
      <c r="CW40" s="622"/>
      <c r="CX40" s="622"/>
      <c r="CY40" s="623"/>
      <c r="CZ40" s="624">
        <v>1.4</v>
      </c>
      <c r="DA40" s="636"/>
      <c r="DB40" s="636"/>
      <c r="DC40" s="637"/>
      <c r="DD40" s="627">
        <v>30355</v>
      </c>
      <c r="DE40" s="622"/>
      <c r="DF40" s="622"/>
      <c r="DG40" s="622"/>
      <c r="DH40" s="622"/>
      <c r="DI40" s="622"/>
      <c r="DJ40" s="622"/>
      <c r="DK40" s="623"/>
      <c r="DL40" s="627">
        <v>104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162898389</v>
      </c>
      <c r="S41" s="646"/>
      <c r="T41" s="646"/>
      <c r="U41" s="646"/>
      <c r="V41" s="646"/>
      <c r="W41" s="646"/>
      <c r="X41" s="646"/>
      <c r="Y41" s="649"/>
      <c r="Z41" s="650">
        <v>100</v>
      </c>
      <c r="AA41" s="650"/>
      <c r="AB41" s="650"/>
      <c r="AC41" s="650"/>
      <c r="AD41" s="651">
        <v>77072552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2720677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9856470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16555111</v>
      </c>
      <c r="CS42" s="634"/>
      <c r="CT42" s="634"/>
      <c r="CU42" s="634"/>
      <c r="CV42" s="634"/>
      <c r="CW42" s="634"/>
      <c r="CX42" s="634"/>
      <c r="CY42" s="635"/>
      <c r="CZ42" s="624">
        <v>10.6</v>
      </c>
      <c r="DA42" s="636"/>
      <c r="DB42" s="636"/>
      <c r="DC42" s="637"/>
      <c r="DD42" s="627">
        <v>2444419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48635</v>
      </c>
      <c r="CS43" s="634"/>
      <c r="CT43" s="634"/>
      <c r="CU43" s="634"/>
      <c r="CV43" s="634"/>
      <c r="CW43" s="634"/>
      <c r="CX43" s="634"/>
      <c r="CY43" s="635"/>
      <c r="CZ43" s="624">
        <v>0</v>
      </c>
      <c r="DA43" s="636"/>
      <c r="DB43" s="636"/>
      <c r="DC43" s="637"/>
      <c r="DD43" s="627">
        <v>41945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15281121</v>
      </c>
      <c r="CS44" s="622"/>
      <c r="CT44" s="622"/>
      <c r="CU44" s="622"/>
      <c r="CV44" s="622"/>
      <c r="CW44" s="622"/>
      <c r="CX44" s="622"/>
      <c r="CY44" s="623"/>
      <c r="CZ44" s="624">
        <v>9.8000000000000007</v>
      </c>
      <c r="DA44" s="625"/>
      <c r="DB44" s="625"/>
      <c r="DC44" s="626"/>
      <c r="DD44" s="627">
        <v>2374408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7420066</v>
      </c>
      <c r="CS45" s="634"/>
      <c r="CT45" s="634"/>
      <c r="CU45" s="634"/>
      <c r="CV45" s="634"/>
      <c r="CW45" s="634"/>
      <c r="CX45" s="634"/>
      <c r="CY45" s="635"/>
      <c r="CZ45" s="624">
        <v>4.8</v>
      </c>
      <c r="DA45" s="636"/>
      <c r="DB45" s="636"/>
      <c r="DC45" s="637"/>
      <c r="DD45" s="627">
        <v>308017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7391474</v>
      </c>
      <c r="CS46" s="622"/>
      <c r="CT46" s="622"/>
      <c r="CU46" s="622"/>
      <c r="CV46" s="622"/>
      <c r="CW46" s="622"/>
      <c r="CX46" s="622"/>
      <c r="CY46" s="623"/>
      <c r="CZ46" s="624">
        <v>4.8</v>
      </c>
      <c r="DA46" s="625"/>
      <c r="DB46" s="625"/>
      <c r="DC46" s="626"/>
      <c r="DD46" s="627">
        <v>2034079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1273990</v>
      </c>
      <c r="CS47" s="634"/>
      <c r="CT47" s="634"/>
      <c r="CU47" s="634"/>
      <c r="CV47" s="634"/>
      <c r="CW47" s="634"/>
      <c r="CX47" s="634"/>
      <c r="CY47" s="635"/>
      <c r="CZ47" s="624">
        <v>0.8</v>
      </c>
      <c r="DA47" s="636"/>
      <c r="DB47" s="636"/>
      <c r="DC47" s="637"/>
      <c r="DD47" s="627">
        <v>70011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155596179</v>
      </c>
      <c r="CS49" s="606"/>
      <c r="CT49" s="606"/>
      <c r="CU49" s="606"/>
      <c r="CV49" s="606"/>
      <c r="CW49" s="606"/>
      <c r="CX49" s="606"/>
      <c r="CY49" s="607"/>
      <c r="CZ49" s="608">
        <v>100</v>
      </c>
      <c r="DA49" s="609"/>
      <c r="DB49" s="609"/>
      <c r="DC49" s="610"/>
      <c r="DD49" s="611">
        <v>98326945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bSqEabMbyGYH8KhacD5Jaw9zfysbCj/4L15gScPpqNh0nlxBbEPWEugo/0oheocIzmFnFxXRgo9Nnbf8Ljkeg==" saltValue="jfJMhhW/0HS4Y9ebGbB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115" zoomScaleNormal="115" zoomScaleSheetLayoutView="70" workbookViewId="0">
      <selection activeCell="V37" sqref="V37:Z3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3">
        <v>162539</v>
      </c>
      <c r="R7" s="1104"/>
      <c r="S7" s="1104"/>
      <c r="T7" s="1104"/>
      <c r="U7" s="1104"/>
      <c r="V7" s="1104">
        <v>155416</v>
      </c>
      <c r="W7" s="1104"/>
      <c r="X7" s="1104"/>
      <c r="Y7" s="1104"/>
      <c r="Z7" s="1104"/>
      <c r="AA7" s="1104">
        <v>7124</v>
      </c>
      <c r="AB7" s="1104"/>
      <c r="AC7" s="1104"/>
      <c r="AD7" s="1104"/>
      <c r="AE7" s="1105"/>
      <c r="AF7" s="1106">
        <v>6492</v>
      </c>
      <c r="AG7" s="1107"/>
      <c r="AH7" s="1107"/>
      <c r="AI7" s="1107"/>
      <c r="AJ7" s="1108"/>
      <c r="AK7" s="1109">
        <v>5411</v>
      </c>
      <c r="AL7" s="1110"/>
      <c r="AM7" s="1110"/>
      <c r="AN7" s="1110"/>
      <c r="AO7" s="1110"/>
      <c r="AP7" s="1110">
        <v>120245</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572</v>
      </c>
      <c r="BT7" s="1101"/>
      <c r="BU7" s="1101"/>
      <c r="BV7" s="1101"/>
      <c r="BW7" s="1101"/>
      <c r="BX7" s="1101"/>
      <c r="BY7" s="1101"/>
      <c r="BZ7" s="1101"/>
      <c r="CA7" s="1101"/>
      <c r="CB7" s="1101"/>
      <c r="CC7" s="1101"/>
      <c r="CD7" s="1101"/>
      <c r="CE7" s="1101"/>
      <c r="CF7" s="1101"/>
      <c r="CG7" s="1113"/>
      <c r="CH7" s="1097">
        <v>-1</v>
      </c>
      <c r="CI7" s="1098"/>
      <c r="CJ7" s="1098"/>
      <c r="CK7" s="1098"/>
      <c r="CL7" s="1099"/>
      <c r="CM7" s="1097">
        <v>94</v>
      </c>
      <c r="CN7" s="1098"/>
      <c r="CO7" s="1098"/>
      <c r="CP7" s="1098"/>
      <c r="CQ7" s="1099"/>
      <c r="CR7" s="1097">
        <v>77</v>
      </c>
      <c r="CS7" s="1098"/>
      <c r="CT7" s="1098"/>
      <c r="CU7" s="1098"/>
      <c r="CV7" s="1099"/>
      <c r="CW7" s="1097">
        <v>4</v>
      </c>
      <c r="CX7" s="1098"/>
      <c r="CY7" s="1098"/>
      <c r="CZ7" s="1098"/>
      <c r="DA7" s="1099"/>
      <c r="DB7" s="1097" t="s">
        <v>497</v>
      </c>
      <c r="DC7" s="1098"/>
      <c r="DD7" s="1098"/>
      <c r="DE7" s="1098"/>
      <c r="DF7" s="1099"/>
      <c r="DG7" s="1097" t="s">
        <v>497</v>
      </c>
      <c r="DH7" s="1098"/>
      <c r="DI7" s="1098"/>
      <c r="DJ7" s="1098"/>
      <c r="DK7" s="1099"/>
      <c r="DL7" s="1097" t="s">
        <v>497</v>
      </c>
      <c r="DM7" s="1098"/>
      <c r="DN7" s="1098"/>
      <c r="DO7" s="1098"/>
      <c r="DP7" s="1099"/>
      <c r="DQ7" s="1097" t="s">
        <v>497</v>
      </c>
      <c r="DR7" s="1098"/>
      <c r="DS7" s="1098"/>
      <c r="DT7" s="1098"/>
      <c r="DU7" s="1099"/>
      <c r="DV7" s="1100"/>
      <c r="DW7" s="1101"/>
      <c r="DX7" s="1101"/>
      <c r="DY7" s="1101"/>
      <c r="DZ7" s="110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234</v>
      </c>
      <c r="R8" s="1039"/>
      <c r="S8" s="1039"/>
      <c r="T8" s="1039"/>
      <c r="U8" s="1039"/>
      <c r="V8" s="1039">
        <v>67</v>
      </c>
      <c r="W8" s="1039"/>
      <c r="X8" s="1039"/>
      <c r="Y8" s="1039"/>
      <c r="Z8" s="1039"/>
      <c r="AA8" s="1039">
        <v>167</v>
      </c>
      <c r="AB8" s="1039"/>
      <c r="AC8" s="1039"/>
      <c r="AD8" s="1039"/>
      <c r="AE8" s="1040"/>
      <c r="AF8" s="1035">
        <v>1</v>
      </c>
      <c r="AG8" s="1036"/>
      <c r="AH8" s="1036"/>
      <c r="AI8" s="1036"/>
      <c r="AJ8" s="1037"/>
      <c r="AK8" s="1081" t="s">
        <v>497</v>
      </c>
      <c r="AL8" s="1082"/>
      <c r="AM8" s="1082"/>
      <c r="AN8" s="1082"/>
      <c r="AO8" s="1082"/>
      <c r="AP8" s="1082">
        <v>624</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2" t="s">
        <v>573</v>
      </c>
      <c r="BT8" s="993"/>
      <c r="BU8" s="993"/>
      <c r="BV8" s="993"/>
      <c r="BW8" s="993"/>
      <c r="BX8" s="993"/>
      <c r="BY8" s="993"/>
      <c r="BZ8" s="993"/>
      <c r="CA8" s="993"/>
      <c r="CB8" s="993"/>
      <c r="CC8" s="993"/>
      <c r="CD8" s="993"/>
      <c r="CE8" s="993"/>
      <c r="CF8" s="993"/>
      <c r="CG8" s="1014"/>
      <c r="CH8" s="989">
        <v>5</v>
      </c>
      <c r="CI8" s="990"/>
      <c r="CJ8" s="990"/>
      <c r="CK8" s="990"/>
      <c r="CL8" s="991"/>
      <c r="CM8" s="989">
        <v>71</v>
      </c>
      <c r="CN8" s="990"/>
      <c r="CO8" s="990"/>
      <c r="CP8" s="990"/>
      <c r="CQ8" s="991"/>
      <c r="CR8" s="989">
        <v>23</v>
      </c>
      <c r="CS8" s="990"/>
      <c r="CT8" s="990"/>
      <c r="CU8" s="990"/>
      <c r="CV8" s="991"/>
      <c r="CW8" s="989" t="s">
        <v>497</v>
      </c>
      <c r="CX8" s="990"/>
      <c r="CY8" s="990"/>
      <c r="CZ8" s="990"/>
      <c r="DA8" s="991"/>
      <c r="DB8" s="989" t="s">
        <v>497</v>
      </c>
      <c r="DC8" s="990"/>
      <c r="DD8" s="990"/>
      <c r="DE8" s="990"/>
      <c r="DF8" s="991"/>
      <c r="DG8" s="989" t="s">
        <v>497</v>
      </c>
      <c r="DH8" s="990"/>
      <c r="DI8" s="990"/>
      <c r="DJ8" s="990"/>
      <c r="DK8" s="991"/>
      <c r="DL8" s="989" t="s">
        <v>497</v>
      </c>
      <c r="DM8" s="990"/>
      <c r="DN8" s="990"/>
      <c r="DO8" s="990"/>
      <c r="DP8" s="991"/>
      <c r="DQ8" s="989" t="s">
        <v>497</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1069</v>
      </c>
      <c r="R9" s="1039"/>
      <c r="S9" s="1039"/>
      <c r="T9" s="1039"/>
      <c r="U9" s="1039"/>
      <c r="V9" s="1039">
        <v>1032</v>
      </c>
      <c r="W9" s="1039"/>
      <c r="X9" s="1039"/>
      <c r="Y9" s="1039"/>
      <c r="Z9" s="1039"/>
      <c r="AA9" s="1039">
        <v>36</v>
      </c>
      <c r="AB9" s="1039"/>
      <c r="AC9" s="1039"/>
      <c r="AD9" s="1039"/>
      <c r="AE9" s="1040"/>
      <c r="AF9" s="1035" t="s">
        <v>122</v>
      </c>
      <c r="AG9" s="1036"/>
      <c r="AH9" s="1036"/>
      <c r="AI9" s="1036"/>
      <c r="AJ9" s="1037"/>
      <c r="AK9" s="1081" t="s">
        <v>497</v>
      </c>
      <c r="AL9" s="1082"/>
      <c r="AM9" s="1082"/>
      <c r="AN9" s="1082"/>
      <c r="AO9" s="1082"/>
      <c r="AP9" s="1082">
        <v>4713</v>
      </c>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2" t="s">
        <v>574</v>
      </c>
      <c r="BT9" s="993"/>
      <c r="BU9" s="993"/>
      <c r="BV9" s="993"/>
      <c r="BW9" s="993"/>
      <c r="BX9" s="993"/>
      <c r="BY9" s="993"/>
      <c r="BZ9" s="993"/>
      <c r="CA9" s="993"/>
      <c r="CB9" s="993"/>
      <c r="CC9" s="993"/>
      <c r="CD9" s="993"/>
      <c r="CE9" s="993"/>
      <c r="CF9" s="993"/>
      <c r="CG9" s="1014"/>
      <c r="CH9" s="989">
        <v>-2</v>
      </c>
      <c r="CI9" s="990"/>
      <c r="CJ9" s="990"/>
      <c r="CK9" s="990"/>
      <c r="CL9" s="991"/>
      <c r="CM9" s="989">
        <v>2</v>
      </c>
      <c r="CN9" s="990"/>
      <c r="CO9" s="990"/>
      <c r="CP9" s="990"/>
      <c r="CQ9" s="991"/>
      <c r="CR9" s="989">
        <v>10</v>
      </c>
      <c r="CS9" s="990"/>
      <c r="CT9" s="990"/>
      <c r="CU9" s="990"/>
      <c r="CV9" s="991"/>
      <c r="CW9" s="989" t="s">
        <v>497</v>
      </c>
      <c r="CX9" s="990"/>
      <c r="CY9" s="990"/>
      <c r="CZ9" s="990"/>
      <c r="DA9" s="991"/>
      <c r="DB9" s="989" t="s">
        <v>497</v>
      </c>
      <c r="DC9" s="990"/>
      <c r="DD9" s="990"/>
      <c r="DE9" s="990"/>
      <c r="DF9" s="991"/>
      <c r="DG9" s="989" t="s">
        <v>497</v>
      </c>
      <c r="DH9" s="990"/>
      <c r="DI9" s="990"/>
      <c r="DJ9" s="990"/>
      <c r="DK9" s="991"/>
      <c r="DL9" s="989" t="s">
        <v>497</v>
      </c>
      <c r="DM9" s="990"/>
      <c r="DN9" s="990"/>
      <c r="DO9" s="990"/>
      <c r="DP9" s="991"/>
      <c r="DQ9" s="989" t="s">
        <v>497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2" t="s">
        <v>575</v>
      </c>
      <c r="BT10" s="993"/>
      <c r="BU10" s="993"/>
      <c r="BV10" s="993"/>
      <c r="BW10" s="993"/>
      <c r="BX10" s="993"/>
      <c r="BY10" s="993"/>
      <c r="BZ10" s="993"/>
      <c r="CA10" s="993"/>
      <c r="CB10" s="993"/>
      <c r="CC10" s="993"/>
      <c r="CD10" s="993"/>
      <c r="CE10" s="993"/>
      <c r="CF10" s="993"/>
      <c r="CG10" s="1014"/>
      <c r="CH10" s="989">
        <v>-18</v>
      </c>
      <c r="CI10" s="990"/>
      <c r="CJ10" s="990"/>
      <c r="CK10" s="990"/>
      <c r="CL10" s="991"/>
      <c r="CM10" s="989">
        <v>178</v>
      </c>
      <c r="CN10" s="990"/>
      <c r="CO10" s="990"/>
      <c r="CP10" s="990"/>
      <c r="CQ10" s="991"/>
      <c r="CR10" s="989">
        <v>50</v>
      </c>
      <c r="CS10" s="990"/>
      <c r="CT10" s="990"/>
      <c r="CU10" s="990"/>
      <c r="CV10" s="991"/>
      <c r="CW10" s="989">
        <v>19</v>
      </c>
      <c r="CX10" s="990"/>
      <c r="CY10" s="990"/>
      <c r="CZ10" s="990"/>
      <c r="DA10" s="991"/>
      <c r="DB10" s="989" t="s">
        <v>497</v>
      </c>
      <c r="DC10" s="990"/>
      <c r="DD10" s="990"/>
      <c r="DE10" s="990"/>
      <c r="DF10" s="991"/>
      <c r="DG10" s="989" t="s">
        <v>497</v>
      </c>
      <c r="DH10" s="990"/>
      <c r="DI10" s="990"/>
      <c r="DJ10" s="990"/>
      <c r="DK10" s="991"/>
      <c r="DL10" s="989" t="s">
        <v>497</v>
      </c>
      <c r="DM10" s="990"/>
      <c r="DN10" s="990"/>
      <c r="DO10" s="990"/>
      <c r="DP10" s="991"/>
      <c r="DQ10" s="989" t="s">
        <v>497</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2" t="s">
        <v>576</v>
      </c>
      <c r="BT11" s="993"/>
      <c r="BU11" s="993"/>
      <c r="BV11" s="993"/>
      <c r="BW11" s="993"/>
      <c r="BX11" s="993"/>
      <c r="BY11" s="993"/>
      <c r="BZ11" s="993"/>
      <c r="CA11" s="993"/>
      <c r="CB11" s="993"/>
      <c r="CC11" s="993"/>
      <c r="CD11" s="993"/>
      <c r="CE11" s="993"/>
      <c r="CF11" s="993"/>
      <c r="CG11" s="1014"/>
      <c r="CH11" s="989">
        <v>7</v>
      </c>
      <c r="CI11" s="990"/>
      <c r="CJ11" s="990"/>
      <c r="CK11" s="990"/>
      <c r="CL11" s="991"/>
      <c r="CM11" s="989">
        <v>392</v>
      </c>
      <c r="CN11" s="990"/>
      <c r="CO11" s="990"/>
      <c r="CP11" s="990"/>
      <c r="CQ11" s="991"/>
      <c r="CR11" s="989">
        <v>10</v>
      </c>
      <c r="CS11" s="990"/>
      <c r="CT11" s="990"/>
      <c r="CU11" s="990"/>
      <c r="CV11" s="991"/>
      <c r="CW11" s="989" t="s">
        <v>497</v>
      </c>
      <c r="CX11" s="990"/>
      <c r="CY11" s="990"/>
      <c r="CZ11" s="990"/>
      <c r="DA11" s="991"/>
      <c r="DB11" s="989" t="s">
        <v>497</v>
      </c>
      <c r="DC11" s="990"/>
      <c r="DD11" s="990"/>
      <c r="DE11" s="990"/>
      <c r="DF11" s="991"/>
      <c r="DG11" s="989" t="s">
        <v>497</v>
      </c>
      <c r="DH11" s="990"/>
      <c r="DI11" s="990"/>
      <c r="DJ11" s="990"/>
      <c r="DK11" s="991"/>
      <c r="DL11" s="989" t="s">
        <v>497</v>
      </c>
      <c r="DM11" s="990"/>
      <c r="DN11" s="990"/>
      <c r="DO11" s="990"/>
      <c r="DP11" s="991"/>
      <c r="DQ11" s="989" t="s">
        <v>497</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2" t="s">
        <v>577</v>
      </c>
      <c r="BT12" s="993"/>
      <c r="BU12" s="993"/>
      <c r="BV12" s="993"/>
      <c r="BW12" s="993"/>
      <c r="BX12" s="993"/>
      <c r="BY12" s="993"/>
      <c r="BZ12" s="993"/>
      <c r="CA12" s="993"/>
      <c r="CB12" s="993"/>
      <c r="CC12" s="993"/>
      <c r="CD12" s="993"/>
      <c r="CE12" s="993"/>
      <c r="CF12" s="993"/>
      <c r="CG12" s="1014"/>
      <c r="CH12" s="989">
        <v>23</v>
      </c>
      <c r="CI12" s="990"/>
      <c r="CJ12" s="990"/>
      <c r="CK12" s="990"/>
      <c r="CL12" s="991"/>
      <c r="CM12" s="989">
        <v>763</v>
      </c>
      <c r="CN12" s="990"/>
      <c r="CO12" s="990"/>
      <c r="CP12" s="990"/>
      <c r="CQ12" s="991"/>
      <c r="CR12" s="989">
        <v>45</v>
      </c>
      <c r="CS12" s="990"/>
      <c r="CT12" s="990"/>
      <c r="CU12" s="990"/>
      <c r="CV12" s="991"/>
      <c r="CW12" s="989" t="s">
        <v>497</v>
      </c>
      <c r="CX12" s="990"/>
      <c r="CY12" s="990"/>
      <c r="CZ12" s="990"/>
      <c r="DA12" s="991"/>
      <c r="DB12" s="989" t="s">
        <v>497</v>
      </c>
      <c r="DC12" s="990"/>
      <c r="DD12" s="990"/>
      <c r="DE12" s="990"/>
      <c r="DF12" s="991"/>
      <c r="DG12" s="989" t="s">
        <v>497</v>
      </c>
      <c r="DH12" s="990"/>
      <c r="DI12" s="990"/>
      <c r="DJ12" s="990"/>
      <c r="DK12" s="991"/>
      <c r="DL12" s="989" t="s">
        <v>497</v>
      </c>
      <c r="DM12" s="990"/>
      <c r="DN12" s="990"/>
      <c r="DO12" s="990"/>
      <c r="DP12" s="991"/>
      <c r="DQ12" s="989" t="s">
        <v>497</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2" t="s">
        <v>578</v>
      </c>
      <c r="BT13" s="993"/>
      <c r="BU13" s="993"/>
      <c r="BV13" s="993"/>
      <c r="BW13" s="993"/>
      <c r="BX13" s="993"/>
      <c r="BY13" s="993"/>
      <c r="BZ13" s="993"/>
      <c r="CA13" s="993"/>
      <c r="CB13" s="993"/>
      <c r="CC13" s="993"/>
      <c r="CD13" s="993"/>
      <c r="CE13" s="993"/>
      <c r="CF13" s="993"/>
      <c r="CG13" s="1014"/>
      <c r="CH13" s="989">
        <v>30</v>
      </c>
      <c r="CI13" s="990"/>
      <c r="CJ13" s="990"/>
      <c r="CK13" s="990"/>
      <c r="CL13" s="991"/>
      <c r="CM13" s="989">
        <v>699</v>
      </c>
      <c r="CN13" s="990"/>
      <c r="CO13" s="990"/>
      <c r="CP13" s="990"/>
      <c r="CQ13" s="991"/>
      <c r="CR13" s="989">
        <v>162</v>
      </c>
      <c r="CS13" s="990"/>
      <c r="CT13" s="990"/>
      <c r="CU13" s="990"/>
      <c r="CV13" s="991"/>
      <c r="CW13" s="989" t="s">
        <v>497</v>
      </c>
      <c r="CX13" s="990"/>
      <c r="CY13" s="990"/>
      <c r="CZ13" s="990"/>
      <c r="DA13" s="991"/>
      <c r="DB13" s="989" t="s">
        <v>497</v>
      </c>
      <c r="DC13" s="990"/>
      <c r="DD13" s="990"/>
      <c r="DE13" s="990"/>
      <c r="DF13" s="991"/>
      <c r="DG13" s="989" t="s">
        <v>497</v>
      </c>
      <c r="DH13" s="990"/>
      <c r="DI13" s="990"/>
      <c r="DJ13" s="990"/>
      <c r="DK13" s="991"/>
      <c r="DL13" s="989" t="s">
        <v>497</v>
      </c>
      <c r="DM13" s="990"/>
      <c r="DN13" s="990"/>
      <c r="DO13" s="990"/>
      <c r="DP13" s="991"/>
      <c r="DQ13" s="989" t="s">
        <v>497</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2" t="s">
        <v>579</v>
      </c>
      <c r="BT14" s="993"/>
      <c r="BU14" s="993"/>
      <c r="BV14" s="993"/>
      <c r="BW14" s="993"/>
      <c r="BX14" s="993"/>
      <c r="BY14" s="993"/>
      <c r="BZ14" s="993"/>
      <c r="CA14" s="993"/>
      <c r="CB14" s="993"/>
      <c r="CC14" s="993"/>
      <c r="CD14" s="993"/>
      <c r="CE14" s="993"/>
      <c r="CF14" s="993"/>
      <c r="CG14" s="1014"/>
      <c r="CH14" s="989">
        <v>-1</v>
      </c>
      <c r="CI14" s="990"/>
      <c r="CJ14" s="990"/>
      <c r="CK14" s="990"/>
      <c r="CL14" s="991"/>
      <c r="CM14" s="989">
        <v>676</v>
      </c>
      <c r="CN14" s="990"/>
      <c r="CO14" s="990"/>
      <c r="CP14" s="990"/>
      <c r="CQ14" s="991"/>
      <c r="CR14" s="989">
        <v>15</v>
      </c>
      <c r="CS14" s="990"/>
      <c r="CT14" s="990"/>
      <c r="CU14" s="990"/>
      <c r="CV14" s="991"/>
      <c r="CW14" s="989" t="s">
        <v>497</v>
      </c>
      <c r="CX14" s="990"/>
      <c r="CY14" s="990"/>
      <c r="CZ14" s="990"/>
      <c r="DA14" s="991"/>
      <c r="DB14" s="989" t="s">
        <v>497</v>
      </c>
      <c r="DC14" s="990"/>
      <c r="DD14" s="990"/>
      <c r="DE14" s="990"/>
      <c r="DF14" s="991"/>
      <c r="DG14" s="989" t="s">
        <v>497</v>
      </c>
      <c r="DH14" s="990"/>
      <c r="DI14" s="990"/>
      <c r="DJ14" s="990"/>
      <c r="DK14" s="991"/>
      <c r="DL14" s="989" t="s">
        <v>497</v>
      </c>
      <c r="DM14" s="990"/>
      <c r="DN14" s="990"/>
      <c r="DO14" s="990"/>
      <c r="DP14" s="991"/>
      <c r="DQ14" s="989" t="s">
        <v>497</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2" t="s">
        <v>580</v>
      </c>
      <c r="BT15" s="993"/>
      <c r="BU15" s="993"/>
      <c r="BV15" s="993"/>
      <c r="BW15" s="993"/>
      <c r="BX15" s="993"/>
      <c r="BY15" s="993"/>
      <c r="BZ15" s="993"/>
      <c r="CA15" s="993"/>
      <c r="CB15" s="993"/>
      <c r="CC15" s="993"/>
      <c r="CD15" s="993"/>
      <c r="CE15" s="993"/>
      <c r="CF15" s="993"/>
      <c r="CG15" s="1014"/>
      <c r="CH15" s="989">
        <v>16</v>
      </c>
      <c r="CI15" s="990"/>
      <c r="CJ15" s="990"/>
      <c r="CK15" s="990"/>
      <c r="CL15" s="991"/>
      <c r="CM15" s="989">
        <v>778</v>
      </c>
      <c r="CN15" s="990"/>
      <c r="CO15" s="990"/>
      <c r="CP15" s="990"/>
      <c r="CQ15" s="991"/>
      <c r="CR15" s="989">
        <v>136</v>
      </c>
      <c r="CS15" s="990"/>
      <c r="CT15" s="990"/>
      <c r="CU15" s="990"/>
      <c r="CV15" s="991"/>
      <c r="CW15" s="989" t="s">
        <v>497</v>
      </c>
      <c r="CX15" s="990"/>
      <c r="CY15" s="990"/>
      <c r="CZ15" s="990"/>
      <c r="DA15" s="991"/>
      <c r="DB15" s="989" t="s">
        <v>497</v>
      </c>
      <c r="DC15" s="990"/>
      <c r="DD15" s="990"/>
      <c r="DE15" s="990"/>
      <c r="DF15" s="991"/>
      <c r="DG15" s="989" t="s">
        <v>497</v>
      </c>
      <c r="DH15" s="990"/>
      <c r="DI15" s="990"/>
      <c r="DJ15" s="990"/>
      <c r="DK15" s="991"/>
      <c r="DL15" s="989" t="s">
        <v>497</v>
      </c>
      <c r="DM15" s="990"/>
      <c r="DN15" s="990"/>
      <c r="DO15" s="990"/>
      <c r="DP15" s="991"/>
      <c r="DQ15" s="989" t="s">
        <v>497</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2" t="s">
        <v>581</v>
      </c>
      <c r="BT16" s="993"/>
      <c r="BU16" s="993"/>
      <c r="BV16" s="993"/>
      <c r="BW16" s="993"/>
      <c r="BX16" s="993"/>
      <c r="BY16" s="993"/>
      <c r="BZ16" s="993"/>
      <c r="CA16" s="993"/>
      <c r="CB16" s="993"/>
      <c r="CC16" s="993"/>
      <c r="CD16" s="993"/>
      <c r="CE16" s="993"/>
      <c r="CF16" s="993"/>
      <c r="CG16" s="1014"/>
      <c r="CH16" s="989">
        <v>-4</v>
      </c>
      <c r="CI16" s="990"/>
      <c r="CJ16" s="990"/>
      <c r="CK16" s="990"/>
      <c r="CL16" s="991"/>
      <c r="CM16" s="989">
        <v>521</v>
      </c>
      <c r="CN16" s="990"/>
      <c r="CO16" s="990"/>
      <c r="CP16" s="990"/>
      <c r="CQ16" s="991"/>
      <c r="CR16" s="989">
        <v>300</v>
      </c>
      <c r="CS16" s="990"/>
      <c r="CT16" s="990"/>
      <c r="CU16" s="990"/>
      <c r="CV16" s="991"/>
      <c r="CW16" s="989" t="s">
        <v>497</v>
      </c>
      <c r="CX16" s="990"/>
      <c r="CY16" s="990"/>
      <c r="CZ16" s="990"/>
      <c r="DA16" s="991"/>
      <c r="DB16" s="989" t="s">
        <v>497</v>
      </c>
      <c r="DC16" s="990"/>
      <c r="DD16" s="990"/>
      <c r="DE16" s="990"/>
      <c r="DF16" s="991"/>
      <c r="DG16" s="989" t="s">
        <v>497</v>
      </c>
      <c r="DH16" s="990"/>
      <c r="DI16" s="990"/>
      <c r="DJ16" s="990"/>
      <c r="DK16" s="991"/>
      <c r="DL16" s="989" t="s">
        <v>497</v>
      </c>
      <c r="DM16" s="990"/>
      <c r="DN16" s="990"/>
      <c r="DO16" s="990"/>
      <c r="DP16" s="991"/>
      <c r="DQ16" s="989" t="s">
        <v>497</v>
      </c>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2" t="s">
        <v>582</v>
      </c>
      <c r="BT17" s="993"/>
      <c r="BU17" s="993"/>
      <c r="BV17" s="993"/>
      <c r="BW17" s="993"/>
      <c r="BX17" s="993"/>
      <c r="BY17" s="993"/>
      <c r="BZ17" s="993"/>
      <c r="CA17" s="993"/>
      <c r="CB17" s="993"/>
      <c r="CC17" s="993"/>
      <c r="CD17" s="993"/>
      <c r="CE17" s="993"/>
      <c r="CF17" s="993"/>
      <c r="CG17" s="1014"/>
      <c r="CH17" s="989">
        <v>-1</v>
      </c>
      <c r="CI17" s="990"/>
      <c r="CJ17" s="990"/>
      <c r="CK17" s="990"/>
      <c r="CL17" s="991"/>
      <c r="CM17" s="989">
        <v>45</v>
      </c>
      <c r="CN17" s="990"/>
      <c r="CO17" s="990"/>
      <c r="CP17" s="990"/>
      <c r="CQ17" s="991"/>
      <c r="CR17" s="989">
        <v>2</v>
      </c>
      <c r="CS17" s="990"/>
      <c r="CT17" s="990"/>
      <c r="CU17" s="990"/>
      <c r="CV17" s="991"/>
      <c r="CW17" s="989">
        <v>8</v>
      </c>
      <c r="CX17" s="990"/>
      <c r="CY17" s="990"/>
      <c r="CZ17" s="990"/>
      <c r="DA17" s="991"/>
      <c r="DB17" s="989" t="s">
        <v>497</v>
      </c>
      <c r="DC17" s="990"/>
      <c r="DD17" s="990"/>
      <c r="DE17" s="990"/>
      <c r="DF17" s="991"/>
      <c r="DG17" s="989" t="s">
        <v>497</v>
      </c>
      <c r="DH17" s="990"/>
      <c r="DI17" s="990"/>
      <c r="DJ17" s="990"/>
      <c r="DK17" s="991"/>
      <c r="DL17" s="989" t="s">
        <v>497</v>
      </c>
      <c r="DM17" s="990"/>
      <c r="DN17" s="990"/>
      <c r="DO17" s="990"/>
      <c r="DP17" s="991"/>
      <c r="DQ17" s="989" t="s">
        <v>497</v>
      </c>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2" t="s">
        <v>583</v>
      </c>
      <c r="BT18" s="993"/>
      <c r="BU18" s="993"/>
      <c r="BV18" s="993"/>
      <c r="BW18" s="993"/>
      <c r="BX18" s="993"/>
      <c r="BY18" s="993"/>
      <c r="BZ18" s="993"/>
      <c r="CA18" s="993"/>
      <c r="CB18" s="993"/>
      <c r="CC18" s="993"/>
      <c r="CD18" s="993"/>
      <c r="CE18" s="993"/>
      <c r="CF18" s="993"/>
      <c r="CG18" s="1014"/>
      <c r="CH18" s="989">
        <v>1</v>
      </c>
      <c r="CI18" s="990"/>
      <c r="CJ18" s="990"/>
      <c r="CK18" s="990"/>
      <c r="CL18" s="991"/>
      <c r="CM18" s="989">
        <v>193</v>
      </c>
      <c r="CN18" s="990"/>
      <c r="CO18" s="990"/>
      <c r="CP18" s="990"/>
      <c r="CQ18" s="991"/>
      <c r="CR18" s="989">
        <v>30</v>
      </c>
      <c r="CS18" s="990"/>
      <c r="CT18" s="990"/>
      <c r="CU18" s="990"/>
      <c r="CV18" s="991"/>
      <c r="CW18" s="989" t="s">
        <v>497</v>
      </c>
      <c r="CX18" s="990"/>
      <c r="CY18" s="990"/>
      <c r="CZ18" s="990"/>
      <c r="DA18" s="991"/>
      <c r="DB18" s="989" t="s">
        <v>497</v>
      </c>
      <c r="DC18" s="990"/>
      <c r="DD18" s="990"/>
      <c r="DE18" s="990"/>
      <c r="DF18" s="991"/>
      <c r="DG18" s="989" t="s">
        <v>497</v>
      </c>
      <c r="DH18" s="990"/>
      <c r="DI18" s="990"/>
      <c r="DJ18" s="990"/>
      <c r="DK18" s="991"/>
      <c r="DL18" s="989" t="s">
        <v>497</v>
      </c>
      <c r="DM18" s="990"/>
      <c r="DN18" s="990"/>
      <c r="DO18" s="990"/>
      <c r="DP18" s="991"/>
      <c r="DQ18" s="989" t="s">
        <v>497</v>
      </c>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8">
        <v>163118</v>
      </c>
      <c r="R23" s="1062"/>
      <c r="S23" s="1062"/>
      <c r="T23" s="1062"/>
      <c r="U23" s="1062"/>
      <c r="V23" s="1062">
        <v>155791</v>
      </c>
      <c r="W23" s="1062"/>
      <c r="X23" s="1062"/>
      <c r="Y23" s="1062"/>
      <c r="Z23" s="1062"/>
      <c r="AA23" s="1062">
        <v>7327</v>
      </c>
      <c r="AB23" s="1062"/>
      <c r="AC23" s="1062"/>
      <c r="AD23" s="1062"/>
      <c r="AE23" s="1069"/>
      <c r="AF23" s="1070">
        <v>6493</v>
      </c>
      <c r="AG23" s="1062"/>
      <c r="AH23" s="1062"/>
      <c r="AI23" s="1062"/>
      <c r="AJ23" s="1071"/>
      <c r="AK23" s="1072"/>
      <c r="AL23" s="1073"/>
      <c r="AM23" s="1073"/>
      <c r="AN23" s="1073"/>
      <c r="AO23" s="1073"/>
      <c r="AP23" s="1062">
        <v>125582</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1" t="s">
        <v>380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0" t="s">
        <v>381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6" t="s">
        <v>385</v>
      </c>
      <c r="AG26" s="1008"/>
      <c r="AH26" s="1008"/>
      <c r="AI26" s="1008"/>
      <c r="AJ26" s="1057"/>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8" t="s">
        <v>390</v>
      </c>
      <c r="C28" s="1049"/>
      <c r="D28" s="1049"/>
      <c r="E28" s="1049"/>
      <c r="F28" s="1049"/>
      <c r="G28" s="1049"/>
      <c r="H28" s="1049"/>
      <c r="I28" s="1049"/>
      <c r="J28" s="1049"/>
      <c r="K28" s="1049"/>
      <c r="L28" s="1049"/>
      <c r="M28" s="1049"/>
      <c r="N28" s="1049"/>
      <c r="O28" s="1049"/>
      <c r="P28" s="1050"/>
      <c r="Q28" s="1051">
        <v>27996</v>
      </c>
      <c r="R28" s="1052"/>
      <c r="S28" s="1052"/>
      <c r="T28" s="1052"/>
      <c r="U28" s="1052"/>
      <c r="V28" s="1052">
        <v>27939</v>
      </c>
      <c r="W28" s="1052"/>
      <c r="X28" s="1052"/>
      <c r="Y28" s="1052"/>
      <c r="Z28" s="1052"/>
      <c r="AA28" s="1052">
        <v>57</v>
      </c>
      <c r="AB28" s="1052"/>
      <c r="AC28" s="1052"/>
      <c r="AD28" s="1052"/>
      <c r="AE28" s="1053"/>
      <c r="AF28" s="1054">
        <v>57</v>
      </c>
      <c r="AG28" s="1052"/>
      <c r="AH28" s="1052"/>
      <c r="AI28" s="1052"/>
      <c r="AJ28" s="1055"/>
      <c r="AK28" s="1042">
        <v>2739</v>
      </c>
      <c r="AL28" s="1043"/>
      <c r="AM28" s="1043"/>
      <c r="AN28" s="1043"/>
      <c r="AO28" s="1043"/>
      <c r="AP28" s="1043" t="s">
        <v>497</v>
      </c>
      <c r="AQ28" s="1043"/>
      <c r="AR28" s="1043"/>
      <c r="AS28" s="1043"/>
      <c r="AT28" s="1043"/>
      <c r="AU28" s="1043" t="s">
        <v>497</v>
      </c>
      <c r="AV28" s="1043"/>
      <c r="AW28" s="1043"/>
      <c r="AX28" s="1043"/>
      <c r="AY28" s="1043"/>
      <c r="AZ28" s="1044" t="s">
        <v>497</v>
      </c>
      <c r="BA28" s="1044"/>
      <c r="BB28" s="1044"/>
      <c r="BC28" s="1044"/>
      <c r="BD28" s="1044"/>
      <c r="BE28" s="1046"/>
      <c r="BF28" s="1046"/>
      <c r="BG28" s="1046"/>
      <c r="BH28" s="1046"/>
      <c r="BI28" s="1047"/>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58</v>
      </c>
      <c r="R29" s="1039"/>
      <c r="S29" s="1039"/>
      <c r="T29" s="1039"/>
      <c r="U29" s="1039"/>
      <c r="V29" s="1039">
        <v>58</v>
      </c>
      <c r="W29" s="1039"/>
      <c r="X29" s="1039"/>
      <c r="Y29" s="1039"/>
      <c r="Z29" s="1039"/>
      <c r="AA29" s="1045" t="s">
        <v>556</v>
      </c>
      <c r="AB29" s="1039"/>
      <c r="AC29" s="1039"/>
      <c r="AD29" s="1039"/>
      <c r="AE29" s="1040"/>
      <c r="AF29" s="1035" t="s">
        <v>122</v>
      </c>
      <c r="AG29" s="1036"/>
      <c r="AH29" s="1036"/>
      <c r="AI29" s="1036"/>
      <c r="AJ29" s="1037"/>
      <c r="AK29" s="980">
        <v>37</v>
      </c>
      <c r="AL29" s="971"/>
      <c r="AM29" s="971"/>
      <c r="AN29" s="971"/>
      <c r="AO29" s="971"/>
      <c r="AP29" s="971" t="s">
        <v>497</v>
      </c>
      <c r="AQ29" s="971"/>
      <c r="AR29" s="971"/>
      <c r="AS29" s="971"/>
      <c r="AT29" s="971"/>
      <c r="AU29" s="971" t="s">
        <v>497</v>
      </c>
      <c r="AV29" s="971"/>
      <c r="AW29" s="971"/>
      <c r="AX29" s="971"/>
      <c r="AY29" s="971"/>
      <c r="AZ29" s="1041" t="s">
        <v>497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4804</v>
      </c>
      <c r="R30" s="1039"/>
      <c r="S30" s="1039"/>
      <c r="T30" s="1039"/>
      <c r="U30" s="1039"/>
      <c r="V30" s="1039">
        <v>4804</v>
      </c>
      <c r="W30" s="1039"/>
      <c r="X30" s="1039"/>
      <c r="Y30" s="1039"/>
      <c r="Z30" s="1039"/>
      <c r="AA30" s="1039">
        <v>0</v>
      </c>
      <c r="AB30" s="1039"/>
      <c r="AC30" s="1039"/>
      <c r="AD30" s="1039"/>
      <c r="AE30" s="1040"/>
      <c r="AF30" s="1035">
        <v>0</v>
      </c>
      <c r="AG30" s="1036"/>
      <c r="AH30" s="1036"/>
      <c r="AI30" s="1036"/>
      <c r="AJ30" s="1037"/>
      <c r="AK30" s="980">
        <v>1095</v>
      </c>
      <c r="AL30" s="971"/>
      <c r="AM30" s="971"/>
      <c r="AN30" s="971"/>
      <c r="AO30" s="971"/>
      <c r="AP30" s="971" t="s">
        <v>497</v>
      </c>
      <c r="AQ30" s="971"/>
      <c r="AR30" s="971"/>
      <c r="AS30" s="971"/>
      <c r="AT30" s="971"/>
      <c r="AU30" s="971" t="s">
        <v>497</v>
      </c>
      <c r="AV30" s="971"/>
      <c r="AW30" s="971"/>
      <c r="AX30" s="971"/>
      <c r="AY30" s="971"/>
      <c r="AZ30" s="1041" t="s">
        <v>497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33759</v>
      </c>
      <c r="R31" s="1039"/>
      <c r="S31" s="1039"/>
      <c r="T31" s="1039"/>
      <c r="U31" s="1039"/>
      <c r="V31" s="1039">
        <v>33287</v>
      </c>
      <c r="W31" s="1039"/>
      <c r="X31" s="1039"/>
      <c r="Y31" s="1039"/>
      <c r="Z31" s="1039"/>
      <c r="AA31" s="1039">
        <v>472</v>
      </c>
      <c r="AB31" s="1039"/>
      <c r="AC31" s="1039"/>
      <c r="AD31" s="1039"/>
      <c r="AE31" s="1040"/>
      <c r="AF31" s="1035">
        <v>472</v>
      </c>
      <c r="AG31" s="1036"/>
      <c r="AH31" s="1036"/>
      <c r="AI31" s="1036"/>
      <c r="AJ31" s="1037"/>
      <c r="AK31" s="980">
        <v>4906</v>
      </c>
      <c r="AL31" s="971"/>
      <c r="AM31" s="971"/>
      <c r="AN31" s="971"/>
      <c r="AO31" s="971"/>
      <c r="AP31" s="971" t="s">
        <v>497</v>
      </c>
      <c r="AQ31" s="971"/>
      <c r="AR31" s="971"/>
      <c r="AS31" s="971"/>
      <c r="AT31" s="971"/>
      <c r="AU31" s="971" t="s">
        <v>497</v>
      </c>
      <c r="AV31" s="971"/>
      <c r="AW31" s="971"/>
      <c r="AX31" s="971"/>
      <c r="AY31" s="971"/>
      <c r="AZ31" s="1041" t="s">
        <v>497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36100</v>
      </c>
      <c r="R32" s="1039"/>
      <c r="S32" s="1039"/>
      <c r="T32" s="1039"/>
      <c r="U32" s="1039"/>
      <c r="V32" s="1039">
        <v>35056</v>
      </c>
      <c r="W32" s="1039"/>
      <c r="X32" s="1039"/>
      <c r="Y32" s="1039"/>
      <c r="Z32" s="1039"/>
      <c r="AA32" s="1039">
        <v>1044</v>
      </c>
      <c r="AB32" s="1039"/>
      <c r="AC32" s="1039"/>
      <c r="AD32" s="1039"/>
      <c r="AE32" s="1040"/>
      <c r="AF32" s="1035">
        <v>1044</v>
      </c>
      <c r="AG32" s="1036"/>
      <c r="AH32" s="1036"/>
      <c r="AI32" s="1036"/>
      <c r="AJ32" s="1037"/>
      <c r="AK32" s="980">
        <v>207</v>
      </c>
      <c r="AL32" s="971"/>
      <c r="AM32" s="971"/>
      <c r="AN32" s="971"/>
      <c r="AO32" s="971"/>
      <c r="AP32" s="971" t="s">
        <v>497</v>
      </c>
      <c r="AQ32" s="971"/>
      <c r="AR32" s="971"/>
      <c r="AS32" s="971"/>
      <c r="AT32" s="971"/>
      <c r="AU32" s="971" t="s">
        <v>497</v>
      </c>
      <c r="AV32" s="971"/>
      <c r="AW32" s="971"/>
      <c r="AX32" s="971"/>
      <c r="AY32" s="971"/>
      <c r="AZ32" s="1041" t="s">
        <v>497</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8852</v>
      </c>
      <c r="R33" s="1039"/>
      <c r="S33" s="1039"/>
      <c r="T33" s="1039"/>
      <c r="U33" s="1039"/>
      <c r="V33" s="1039">
        <v>8232</v>
      </c>
      <c r="W33" s="1039"/>
      <c r="X33" s="1039"/>
      <c r="Y33" s="1039"/>
      <c r="Z33" s="1039"/>
      <c r="AA33" s="1039">
        <f>Q33-V33</f>
        <v>620</v>
      </c>
      <c r="AB33" s="1039"/>
      <c r="AC33" s="1039"/>
      <c r="AD33" s="1039"/>
      <c r="AE33" s="1040"/>
      <c r="AF33" s="1035">
        <v>7892</v>
      </c>
      <c r="AG33" s="1036"/>
      <c r="AH33" s="1036"/>
      <c r="AI33" s="1036"/>
      <c r="AJ33" s="1037"/>
      <c r="AK33" s="980">
        <v>687</v>
      </c>
      <c r="AL33" s="971"/>
      <c r="AM33" s="971"/>
      <c r="AN33" s="971"/>
      <c r="AO33" s="971"/>
      <c r="AP33" s="971">
        <v>24149</v>
      </c>
      <c r="AQ33" s="971"/>
      <c r="AR33" s="971"/>
      <c r="AS33" s="971"/>
      <c r="AT33" s="971"/>
      <c r="AU33" s="971">
        <v>1111</v>
      </c>
      <c r="AV33" s="971"/>
      <c r="AW33" s="971"/>
      <c r="AX33" s="971"/>
      <c r="AY33" s="971"/>
      <c r="AZ33" s="1041" t="s">
        <v>497</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297</v>
      </c>
      <c r="R34" s="1039"/>
      <c r="S34" s="1039"/>
      <c r="T34" s="1039"/>
      <c r="U34" s="1039"/>
      <c r="V34" s="1039">
        <v>224</v>
      </c>
      <c r="W34" s="1039"/>
      <c r="X34" s="1039"/>
      <c r="Y34" s="1039"/>
      <c r="Z34" s="1039"/>
      <c r="AA34" s="1039">
        <f t="shared" ref="AA34:AA40" si="0">Q34-V34</f>
        <v>73</v>
      </c>
      <c r="AB34" s="1039"/>
      <c r="AC34" s="1039"/>
      <c r="AD34" s="1039"/>
      <c r="AE34" s="1040"/>
      <c r="AF34" s="1035">
        <v>146</v>
      </c>
      <c r="AG34" s="1036"/>
      <c r="AH34" s="1036"/>
      <c r="AI34" s="1036"/>
      <c r="AJ34" s="1037"/>
      <c r="AK34" s="980" t="s">
        <v>497</v>
      </c>
      <c r="AL34" s="971"/>
      <c r="AM34" s="971"/>
      <c r="AN34" s="971"/>
      <c r="AO34" s="971"/>
      <c r="AP34" s="971" t="s">
        <v>497</v>
      </c>
      <c r="AQ34" s="971"/>
      <c r="AR34" s="971"/>
      <c r="AS34" s="971"/>
      <c r="AT34" s="971"/>
      <c r="AU34" s="971" t="s">
        <v>497</v>
      </c>
      <c r="AV34" s="971"/>
      <c r="AW34" s="971"/>
      <c r="AX34" s="971"/>
      <c r="AY34" s="971"/>
      <c r="AZ34" s="1041" t="s">
        <v>497</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25463</v>
      </c>
      <c r="R35" s="1039"/>
      <c r="S35" s="1039"/>
      <c r="T35" s="1039"/>
      <c r="U35" s="1039"/>
      <c r="V35" s="1039">
        <v>25922</v>
      </c>
      <c r="W35" s="1039"/>
      <c r="X35" s="1039"/>
      <c r="Y35" s="1039"/>
      <c r="Z35" s="1039"/>
      <c r="AA35" s="1039">
        <f t="shared" si="0"/>
        <v>-459</v>
      </c>
      <c r="AB35" s="1039"/>
      <c r="AC35" s="1039"/>
      <c r="AD35" s="1039"/>
      <c r="AE35" s="1040"/>
      <c r="AF35" s="1035">
        <v>14076</v>
      </c>
      <c r="AG35" s="1036"/>
      <c r="AH35" s="1036"/>
      <c r="AI35" s="1036"/>
      <c r="AJ35" s="1037"/>
      <c r="AK35" s="980">
        <v>3337</v>
      </c>
      <c r="AL35" s="971"/>
      <c r="AM35" s="971"/>
      <c r="AN35" s="971"/>
      <c r="AO35" s="971"/>
      <c r="AP35" s="971">
        <v>28772</v>
      </c>
      <c r="AQ35" s="971"/>
      <c r="AR35" s="971"/>
      <c r="AS35" s="971"/>
      <c r="AT35" s="971"/>
      <c r="AU35" s="971">
        <v>15623</v>
      </c>
      <c r="AV35" s="971"/>
      <c r="AW35" s="971"/>
      <c r="AX35" s="971"/>
      <c r="AY35" s="971"/>
      <c r="AZ35" s="1041" t="s">
        <v>497</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9333</v>
      </c>
      <c r="R36" s="1039"/>
      <c r="S36" s="1039"/>
      <c r="T36" s="1039"/>
      <c r="U36" s="1039"/>
      <c r="V36" s="1039">
        <v>8556</v>
      </c>
      <c r="W36" s="1039"/>
      <c r="X36" s="1039"/>
      <c r="Y36" s="1039"/>
      <c r="Z36" s="1039"/>
      <c r="AA36" s="1039">
        <f t="shared" si="0"/>
        <v>777</v>
      </c>
      <c r="AB36" s="1039"/>
      <c r="AC36" s="1039"/>
      <c r="AD36" s="1039"/>
      <c r="AE36" s="1040"/>
      <c r="AF36" s="1035">
        <v>1127</v>
      </c>
      <c r="AG36" s="1036"/>
      <c r="AH36" s="1036"/>
      <c r="AI36" s="1036"/>
      <c r="AJ36" s="1037"/>
      <c r="AK36" s="980">
        <v>3813</v>
      </c>
      <c r="AL36" s="971"/>
      <c r="AM36" s="971"/>
      <c r="AN36" s="971"/>
      <c r="AO36" s="971"/>
      <c r="AP36" s="971">
        <v>56401</v>
      </c>
      <c r="AQ36" s="971"/>
      <c r="AR36" s="971"/>
      <c r="AS36" s="971"/>
      <c r="AT36" s="971"/>
      <c r="AU36" s="971">
        <v>37788</v>
      </c>
      <c r="AV36" s="971"/>
      <c r="AW36" s="971"/>
      <c r="AX36" s="971"/>
      <c r="AY36" s="971"/>
      <c r="AZ36" s="1041" t="s">
        <v>497</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400</v>
      </c>
      <c r="C37" s="1031"/>
      <c r="D37" s="1031"/>
      <c r="E37" s="1031"/>
      <c r="F37" s="1031"/>
      <c r="G37" s="1031"/>
      <c r="H37" s="1031"/>
      <c r="I37" s="1031"/>
      <c r="J37" s="1031"/>
      <c r="K37" s="1031"/>
      <c r="L37" s="1031"/>
      <c r="M37" s="1031"/>
      <c r="N37" s="1031"/>
      <c r="O37" s="1031"/>
      <c r="P37" s="1032"/>
      <c r="Q37" s="1038">
        <v>153</v>
      </c>
      <c r="R37" s="1039"/>
      <c r="S37" s="1039"/>
      <c r="T37" s="1039"/>
      <c r="U37" s="1039"/>
      <c r="V37" s="1039">
        <v>156</v>
      </c>
      <c r="W37" s="1039"/>
      <c r="X37" s="1039"/>
      <c r="Y37" s="1039"/>
      <c r="Z37" s="1039"/>
      <c r="AA37" s="1039">
        <f t="shared" si="0"/>
        <v>-3</v>
      </c>
      <c r="AB37" s="1039"/>
      <c r="AC37" s="1039"/>
      <c r="AD37" s="1039"/>
      <c r="AE37" s="1040"/>
      <c r="AF37" s="1035">
        <v>492</v>
      </c>
      <c r="AG37" s="1036"/>
      <c r="AH37" s="1036"/>
      <c r="AI37" s="1036"/>
      <c r="AJ37" s="1037"/>
      <c r="AK37" s="980" t="s">
        <v>497</v>
      </c>
      <c r="AL37" s="971"/>
      <c r="AM37" s="971"/>
      <c r="AN37" s="971"/>
      <c r="AO37" s="971"/>
      <c r="AP37" s="971" t="s">
        <v>497</v>
      </c>
      <c r="AQ37" s="971"/>
      <c r="AR37" s="971"/>
      <c r="AS37" s="971"/>
      <c r="AT37" s="971"/>
      <c r="AU37" s="971" t="s">
        <v>497</v>
      </c>
      <c r="AV37" s="971"/>
      <c r="AW37" s="971"/>
      <c r="AX37" s="971"/>
      <c r="AY37" s="971"/>
      <c r="AZ37" s="1041" t="s">
        <v>497</v>
      </c>
      <c r="BA37" s="1041"/>
      <c r="BB37" s="1041"/>
      <c r="BC37" s="1041"/>
      <c r="BD37" s="1041"/>
      <c r="BE37" s="972" t="s">
        <v>396</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401</v>
      </c>
      <c r="C38" s="1031"/>
      <c r="D38" s="1031"/>
      <c r="E38" s="1031"/>
      <c r="F38" s="1031"/>
      <c r="G38" s="1031"/>
      <c r="H38" s="1031"/>
      <c r="I38" s="1031"/>
      <c r="J38" s="1031"/>
      <c r="K38" s="1031"/>
      <c r="L38" s="1031"/>
      <c r="M38" s="1031"/>
      <c r="N38" s="1031"/>
      <c r="O38" s="1031"/>
      <c r="P38" s="1032"/>
      <c r="Q38" s="1038">
        <v>289</v>
      </c>
      <c r="R38" s="1039"/>
      <c r="S38" s="1039"/>
      <c r="T38" s="1039"/>
      <c r="U38" s="1039"/>
      <c r="V38" s="1039">
        <v>286</v>
      </c>
      <c r="W38" s="1039"/>
      <c r="X38" s="1039"/>
      <c r="Y38" s="1039"/>
      <c r="Z38" s="1039"/>
      <c r="AA38" s="1039">
        <f t="shared" si="0"/>
        <v>3</v>
      </c>
      <c r="AB38" s="1039"/>
      <c r="AC38" s="1039"/>
      <c r="AD38" s="1039"/>
      <c r="AE38" s="1040"/>
      <c r="AF38" s="1035">
        <v>14</v>
      </c>
      <c r="AG38" s="1036"/>
      <c r="AH38" s="1036"/>
      <c r="AI38" s="1036"/>
      <c r="AJ38" s="1037"/>
      <c r="AK38" s="980">
        <v>238</v>
      </c>
      <c r="AL38" s="971"/>
      <c r="AM38" s="971"/>
      <c r="AN38" s="971"/>
      <c r="AO38" s="971"/>
      <c r="AP38" s="971">
        <v>1747</v>
      </c>
      <c r="AQ38" s="971"/>
      <c r="AR38" s="971"/>
      <c r="AS38" s="971"/>
      <c r="AT38" s="971"/>
      <c r="AU38" s="971">
        <v>1607</v>
      </c>
      <c r="AV38" s="971"/>
      <c r="AW38" s="971"/>
      <c r="AX38" s="971"/>
      <c r="AY38" s="971"/>
      <c r="AZ38" s="1041" t="s">
        <v>497</v>
      </c>
      <c r="BA38" s="1041"/>
      <c r="BB38" s="1041"/>
      <c r="BC38" s="1041"/>
      <c r="BD38" s="1041"/>
      <c r="BE38" s="972" t="s">
        <v>396</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402</v>
      </c>
      <c r="C39" s="1031"/>
      <c r="D39" s="1031"/>
      <c r="E39" s="1031"/>
      <c r="F39" s="1031"/>
      <c r="G39" s="1031"/>
      <c r="H39" s="1031"/>
      <c r="I39" s="1031"/>
      <c r="J39" s="1031"/>
      <c r="K39" s="1031"/>
      <c r="L39" s="1031"/>
      <c r="M39" s="1031"/>
      <c r="N39" s="1031"/>
      <c r="O39" s="1031"/>
      <c r="P39" s="1032"/>
      <c r="Q39" s="1038">
        <v>366</v>
      </c>
      <c r="R39" s="1039"/>
      <c r="S39" s="1039"/>
      <c r="T39" s="1039"/>
      <c r="U39" s="1039"/>
      <c r="V39" s="1039">
        <v>366</v>
      </c>
      <c r="W39" s="1039"/>
      <c r="X39" s="1039"/>
      <c r="Y39" s="1039"/>
      <c r="Z39" s="1039"/>
      <c r="AA39" s="1039">
        <f t="shared" si="0"/>
        <v>0</v>
      </c>
      <c r="AB39" s="1039"/>
      <c r="AC39" s="1039"/>
      <c r="AD39" s="1039"/>
      <c r="AE39" s="1040"/>
      <c r="AF39" s="1035" t="s">
        <v>122</v>
      </c>
      <c r="AG39" s="1036"/>
      <c r="AH39" s="1036"/>
      <c r="AI39" s="1036"/>
      <c r="AJ39" s="1037"/>
      <c r="AK39" s="980">
        <v>62</v>
      </c>
      <c r="AL39" s="971"/>
      <c r="AM39" s="971"/>
      <c r="AN39" s="971"/>
      <c r="AO39" s="971"/>
      <c r="AP39" s="971">
        <v>104</v>
      </c>
      <c r="AQ39" s="971"/>
      <c r="AR39" s="971"/>
      <c r="AS39" s="971"/>
      <c r="AT39" s="971"/>
      <c r="AU39" s="971">
        <v>52</v>
      </c>
      <c r="AV39" s="971"/>
      <c r="AW39" s="971"/>
      <c r="AX39" s="971"/>
      <c r="AY39" s="971"/>
      <c r="AZ39" s="1041" t="s">
        <v>497</v>
      </c>
      <c r="BA39" s="1041"/>
      <c r="BB39" s="1041"/>
      <c r="BC39" s="1041"/>
      <c r="BD39" s="1041"/>
      <c r="BE39" s="972" t="s">
        <v>403</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t="s">
        <v>404</v>
      </c>
      <c r="C40" s="1031"/>
      <c r="D40" s="1031"/>
      <c r="E40" s="1031"/>
      <c r="F40" s="1031"/>
      <c r="G40" s="1031"/>
      <c r="H40" s="1031"/>
      <c r="I40" s="1031"/>
      <c r="J40" s="1031"/>
      <c r="K40" s="1031"/>
      <c r="L40" s="1031"/>
      <c r="M40" s="1031"/>
      <c r="N40" s="1031"/>
      <c r="O40" s="1031"/>
      <c r="P40" s="1032"/>
      <c r="Q40" s="1038">
        <v>275</v>
      </c>
      <c r="R40" s="1039"/>
      <c r="S40" s="1039"/>
      <c r="T40" s="1039"/>
      <c r="U40" s="1039"/>
      <c r="V40" s="1039">
        <v>245</v>
      </c>
      <c r="W40" s="1039"/>
      <c r="X40" s="1039"/>
      <c r="Y40" s="1039"/>
      <c r="Z40" s="1039"/>
      <c r="AA40" s="1039">
        <f t="shared" si="0"/>
        <v>30</v>
      </c>
      <c r="AB40" s="1039"/>
      <c r="AC40" s="1039"/>
      <c r="AD40" s="1039"/>
      <c r="AE40" s="1040"/>
      <c r="AF40" s="1035">
        <v>18</v>
      </c>
      <c r="AG40" s="1036"/>
      <c r="AH40" s="1036"/>
      <c r="AI40" s="1036"/>
      <c r="AJ40" s="1037"/>
      <c r="AK40" s="980">
        <v>159</v>
      </c>
      <c r="AL40" s="971"/>
      <c r="AM40" s="971"/>
      <c r="AN40" s="971"/>
      <c r="AO40" s="971"/>
      <c r="AP40" s="971" t="s">
        <v>497</v>
      </c>
      <c r="AQ40" s="971"/>
      <c r="AR40" s="971"/>
      <c r="AS40" s="971"/>
      <c r="AT40" s="971"/>
      <c r="AU40" s="971" t="s">
        <v>497</v>
      </c>
      <c r="AV40" s="971"/>
      <c r="AW40" s="971"/>
      <c r="AX40" s="971"/>
      <c r="AY40" s="971"/>
      <c r="AZ40" s="1041" t="s">
        <v>497</v>
      </c>
      <c r="BA40" s="1041"/>
      <c r="BB40" s="1041"/>
      <c r="BC40" s="1041"/>
      <c r="BD40" s="1041"/>
      <c r="BE40" s="972" t="s">
        <v>403</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25339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408</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562</v>
      </c>
      <c r="C68" s="986"/>
      <c r="D68" s="986"/>
      <c r="E68" s="986"/>
      <c r="F68" s="986"/>
      <c r="G68" s="986"/>
      <c r="H68" s="986"/>
      <c r="I68" s="986"/>
      <c r="J68" s="986"/>
      <c r="K68" s="986"/>
      <c r="L68" s="986"/>
      <c r="M68" s="986"/>
      <c r="N68" s="986"/>
      <c r="O68" s="986"/>
      <c r="P68" s="987"/>
      <c r="Q68" s="988">
        <v>2071</v>
      </c>
      <c r="R68" s="982"/>
      <c r="S68" s="982"/>
      <c r="T68" s="982"/>
      <c r="U68" s="982"/>
      <c r="V68" s="982">
        <v>2244</v>
      </c>
      <c r="W68" s="982"/>
      <c r="X68" s="982"/>
      <c r="Y68" s="982"/>
      <c r="Z68" s="982"/>
      <c r="AA68" s="982">
        <v>-173</v>
      </c>
      <c r="AB68" s="982"/>
      <c r="AC68" s="982"/>
      <c r="AD68" s="982"/>
      <c r="AE68" s="982"/>
      <c r="AF68" s="982">
        <v>491</v>
      </c>
      <c r="AG68" s="982"/>
      <c r="AH68" s="982"/>
      <c r="AI68" s="982"/>
      <c r="AJ68" s="982"/>
      <c r="AK68" s="982" t="s">
        <v>497</v>
      </c>
      <c r="AL68" s="982"/>
      <c r="AM68" s="982"/>
      <c r="AN68" s="982"/>
      <c r="AO68" s="982"/>
      <c r="AP68" s="982">
        <v>423</v>
      </c>
      <c r="AQ68" s="982"/>
      <c r="AR68" s="982"/>
      <c r="AS68" s="982"/>
      <c r="AT68" s="982"/>
      <c r="AU68" s="982">
        <v>13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563</v>
      </c>
      <c r="C69" s="975"/>
      <c r="D69" s="975"/>
      <c r="E69" s="975"/>
      <c r="F69" s="975"/>
      <c r="G69" s="975"/>
      <c r="H69" s="975"/>
      <c r="I69" s="975"/>
      <c r="J69" s="975"/>
      <c r="K69" s="975"/>
      <c r="L69" s="975"/>
      <c r="M69" s="975"/>
      <c r="N69" s="975"/>
      <c r="O69" s="975"/>
      <c r="P69" s="976"/>
      <c r="Q69" s="977">
        <v>8445</v>
      </c>
      <c r="R69" s="971"/>
      <c r="S69" s="971"/>
      <c r="T69" s="971"/>
      <c r="U69" s="971"/>
      <c r="V69" s="971">
        <v>6617</v>
      </c>
      <c r="W69" s="971"/>
      <c r="X69" s="971"/>
      <c r="Y69" s="971"/>
      <c r="Z69" s="971"/>
      <c r="AA69" s="971">
        <v>1828</v>
      </c>
      <c r="AB69" s="971"/>
      <c r="AC69" s="971"/>
      <c r="AD69" s="971"/>
      <c r="AE69" s="971"/>
      <c r="AF69" s="971">
        <v>1828</v>
      </c>
      <c r="AG69" s="971"/>
      <c r="AH69" s="971"/>
      <c r="AI69" s="971"/>
      <c r="AJ69" s="971"/>
      <c r="AK69" s="971">
        <v>14</v>
      </c>
      <c r="AL69" s="971"/>
      <c r="AM69" s="971"/>
      <c r="AN69" s="971"/>
      <c r="AO69" s="971"/>
      <c r="AP69" s="971" t="s">
        <v>497</v>
      </c>
      <c r="AQ69" s="971"/>
      <c r="AR69" s="971"/>
      <c r="AS69" s="971"/>
      <c r="AT69" s="971"/>
      <c r="AU69" s="971" t="s">
        <v>497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564</v>
      </c>
      <c r="C70" s="975"/>
      <c r="D70" s="975"/>
      <c r="E70" s="975"/>
      <c r="F70" s="975"/>
      <c r="G70" s="975"/>
      <c r="H70" s="975"/>
      <c r="I70" s="975"/>
      <c r="J70" s="975"/>
      <c r="K70" s="975"/>
      <c r="L70" s="975"/>
      <c r="M70" s="975"/>
      <c r="N70" s="975"/>
      <c r="O70" s="975"/>
      <c r="P70" s="976"/>
      <c r="Q70" s="977">
        <v>1514</v>
      </c>
      <c r="R70" s="971"/>
      <c r="S70" s="971"/>
      <c r="T70" s="971"/>
      <c r="U70" s="971"/>
      <c r="V70" s="971">
        <v>1513</v>
      </c>
      <c r="W70" s="971"/>
      <c r="X70" s="971"/>
      <c r="Y70" s="971"/>
      <c r="Z70" s="971"/>
      <c r="AA70" s="971">
        <v>1</v>
      </c>
      <c r="AB70" s="971"/>
      <c r="AC70" s="971"/>
      <c r="AD70" s="971"/>
      <c r="AE70" s="971"/>
      <c r="AF70" s="971">
        <v>1</v>
      </c>
      <c r="AG70" s="971"/>
      <c r="AH70" s="971"/>
      <c r="AI70" s="971"/>
      <c r="AJ70" s="971"/>
      <c r="AK70" s="971" t="s">
        <v>497</v>
      </c>
      <c r="AL70" s="971"/>
      <c r="AM70" s="971"/>
      <c r="AN70" s="971"/>
      <c r="AO70" s="971"/>
      <c r="AP70" s="971" t="s">
        <v>497</v>
      </c>
      <c r="AQ70" s="971"/>
      <c r="AR70" s="971"/>
      <c r="AS70" s="971"/>
      <c r="AT70" s="971"/>
      <c r="AU70" s="971" t="s">
        <v>497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565</v>
      </c>
      <c r="C71" s="975"/>
      <c r="D71" s="975"/>
      <c r="E71" s="975"/>
      <c r="F71" s="975"/>
      <c r="G71" s="975"/>
      <c r="H71" s="975"/>
      <c r="I71" s="975"/>
      <c r="J71" s="975"/>
      <c r="K71" s="975"/>
      <c r="L71" s="975"/>
      <c r="M71" s="975"/>
      <c r="N71" s="975"/>
      <c r="O71" s="975"/>
      <c r="P71" s="976"/>
      <c r="Q71" s="977">
        <v>2</v>
      </c>
      <c r="R71" s="971"/>
      <c r="S71" s="971"/>
      <c r="T71" s="971"/>
      <c r="U71" s="971"/>
      <c r="V71" s="971">
        <v>0</v>
      </c>
      <c r="W71" s="971"/>
      <c r="X71" s="971"/>
      <c r="Y71" s="971"/>
      <c r="Z71" s="971"/>
      <c r="AA71" s="971">
        <v>2</v>
      </c>
      <c r="AB71" s="971"/>
      <c r="AC71" s="971"/>
      <c r="AD71" s="971"/>
      <c r="AE71" s="971"/>
      <c r="AF71" s="971">
        <v>2</v>
      </c>
      <c r="AG71" s="971"/>
      <c r="AH71" s="971"/>
      <c r="AI71" s="971"/>
      <c r="AJ71" s="971"/>
      <c r="AK71" s="971" t="s">
        <v>497</v>
      </c>
      <c r="AL71" s="971"/>
      <c r="AM71" s="971"/>
      <c r="AN71" s="971"/>
      <c r="AO71" s="971"/>
      <c r="AP71" s="971" t="s">
        <v>497</v>
      </c>
      <c r="AQ71" s="971"/>
      <c r="AR71" s="971"/>
      <c r="AS71" s="971"/>
      <c r="AT71" s="971"/>
      <c r="AU71" s="971" t="s">
        <v>497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566</v>
      </c>
      <c r="C72" s="975"/>
      <c r="D72" s="975"/>
      <c r="E72" s="975"/>
      <c r="F72" s="975"/>
      <c r="G72" s="975"/>
      <c r="H72" s="975"/>
      <c r="I72" s="975"/>
      <c r="J72" s="975"/>
      <c r="K72" s="975"/>
      <c r="L72" s="975"/>
      <c r="M72" s="975"/>
      <c r="N72" s="975"/>
      <c r="O72" s="975"/>
      <c r="P72" s="976"/>
      <c r="Q72" s="977">
        <v>53</v>
      </c>
      <c r="R72" s="971"/>
      <c r="S72" s="971"/>
      <c r="T72" s="971"/>
      <c r="U72" s="971"/>
      <c r="V72" s="971">
        <v>29</v>
      </c>
      <c r="W72" s="971"/>
      <c r="X72" s="971"/>
      <c r="Y72" s="971"/>
      <c r="Z72" s="971"/>
      <c r="AA72" s="971">
        <v>24</v>
      </c>
      <c r="AB72" s="971"/>
      <c r="AC72" s="971"/>
      <c r="AD72" s="971"/>
      <c r="AE72" s="971"/>
      <c r="AF72" s="971">
        <v>24</v>
      </c>
      <c r="AG72" s="971"/>
      <c r="AH72" s="971"/>
      <c r="AI72" s="971"/>
      <c r="AJ72" s="971"/>
      <c r="AK72" s="971" t="s">
        <v>497</v>
      </c>
      <c r="AL72" s="971"/>
      <c r="AM72" s="971"/>
      <c r="AN72" s="971"/>
      <c r="AO72" s="971"/>
      <c r="AP72" s="971" t="s">
        <v>497</v>
      </c>
      <c r="AQ72" s="971"/>
      <c r="AR72" s="971"/>
      <c r="AS72" s="971"/>
      <c r="AT72" s="971"/>
      <c r="AU72" s="971" t="s">
        <v>497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567</v>
      </c>
      <c r="C73" s="975"/>
      <c r="D73" s="975"/>
      <c r="E73" s="975"/>
      <c r="F73" s="975"/>
      <c r="G73" s="975"/>
      <c r="H73" s="975"/>
      <c r="I73" s="975"/>
      <c r="J73" s="975"/>
      <c r="K73" s="975"/>
      <c r="L73" s="975"/>
      <c r="M73" s="975"/>
      <c r="N73" s="975"/>
      <c r="O73" s="975"/>
      <c r="P73" s="976"/>
      <c r="Q73" s="977">
        <v>43</v>
      </c>
      <c r="R73" s="971"/>
      <c r="S73" s="971"/>
      <c r="T73" s="971"/>
      <c r="U73" s="971"/>
      <c r="V73" s="971">
        <v>43</v>
      </c>
      <c r="W73" s="971"/>
      <c r="X73" s="971"/>
      <c r="Y73" s="971"/>
      <c r="Z73" s="971"/>
      <c r="AA73" s="971">
        <v>1</v>
      </c>
      <c r="AB73" s="971"/>
      <c r="AC73" s="971"/>
      <c r="AD73" s="971"/>
      <c r="AE73" s="971"/>
      <c r="AF73" s="971">
        <v>1</v>
      </c>
      <c r="AG73" s="971"/>
      <c r="AH73" s="971"/>
      <c r="AI73" s="971"/>
      <c r="AJ73" s="971"/>
      <c r="AK73" s="971" t="s">
        <v>497</v>
      </c>
      <c r="AL73" s="971"/>
      <c r="AM73" s="971"/>
      <c r="AN73" s="971"/>
      <c r="AO73" s="971"/>
      <c r="AP73" s="971" t="s">
        <v>497</v>
      </c>
      <c r="AQ73" s="971"/>
      <c r="AR73" s="971"/>
      <c r="AS73" s="971"/>
      <c r="AT73" s="971"/>
      <c r="AU73" s="971" t="s">
        <v>497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568</v>
      </c>
      <c r="C74" s="975"/>
      <c r="D74" s="975"/>
      <c r="E74" s="975"/>
      <c r="F74" s="975"/>
      <c r="G74" s="975"/>
      <c r="H74" s="975"/>
      <c r="I74" s="975"/>
      <c r="J74" s="975"/>
      <c r="K74" s="975"/>
      <c r="L74" s="975"/>
      <c r="M74" s="975"/>
      <c r="N74" s="975"/>
      <c r="O74" s="975"/>
      <c r="P74" s="976"/>
      <c r="Q74" s="977">
        <v>345</v>
      </c>
      <c r="R74" s="971"/>
      <c r="S74" s="971"/>
      <c r="T74" s="971"/>
      <c r="U74" s="971"/>
      <c r="V74" s="971">
        <v>188</v>
      </c>
      <c r="W74" s="971"/>
      <c r="X74" s="971"/>
      <c r="Y74" s="971"/>
      <c r="Z74" s="971"/>
      <c r="AA74" s="971">
        <v>158</v>
      </c>
      <c r="AB74" s="971"/>
      <c r="AC74" s="971"/>
      <c r="AD74" s="971"/>
      <c r="AE74" s="971"/>
      <c r="AF74" s="971">
        <v>158</v>
      </c>
      <c r="AG74" s="971"/>
      <c r="AH74" s="971"/>
      <c r="AI74" s="971"/>
      <c r="AJ74" s="971"/>
      <c r="AK74" s="971" t="s">
        <v>497</v>
      </c>
      <c r="AL74" s="971"/>
      <c r="AM74" s="971"/>
      <c r="AN74" s="971"/>
      <c r="AO74" s="971"/>
      <c r="AP74" s="971" t="s">
        <v>497</v>
      </c>
      <c r="AQ74" s="971"/>
      <c r="AR74" s="971"/>
      <c r="AS74" s="971"/>
      <c r="AT74" s="971"/>
      <c r="AU74" s="971" t="s">
        <v>497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569</v>
      </c>
      <c r="C75" s="975"/>
      <c r="D75" s="975"/>
      <c r="E75" s="975"/>
      <c r="F75" s="975"/>
      <c r="G75" s="975"/>
      <c r="H75" s="975"/>
      <c r="I75" s="975"/>
      <c r="J75" s="975"/>
      <c r="K75" s="975"/>
      <c r="L75" s="975"/>
      <c r="M75" s="975"/>
      <c r="N75" s="975"/>
      <c r="O75" s="975"/>
      <c r="P75" s="976"/>
      <c r="Q75" s="978">
        <v>997</v>
      </c>
      <c r="R75" s="979"/>
      <c r="S75" s="979"/>
      <c r="T75" s="979"/>
      <c r="U75" s="980"/>
      <c r="V75" s="981">
        <v>947</v>
      </c>
      <c r="W75" s="979"/>
      <c r="X75" s="979"/>
      <c r="Y75" s="979"/>
      <c r="Z75" s="980"/>
      <c r="AA75" s="981">
        <v>50</v>
      </c>
      <c r="AB75" s="979"/>
      <c r="AC75" s="979"/>
      <c r="AD75" s="979"/>
      <c r="AE75" s="980"/>
      <c r="AF75" s="981">
        <v>50</v>
      </c>
      <c r="AG75" s="979"/>
      <c r="AH75" s="979"/>
      <c r="AI75" s="979"/>
      <c r="AJ75" s="980"/>
      <c r="AK75" s="981" t="s">
        <v>497</v>
      </c>
      <c r="AL75" s="979"/>
      <c r="AM75" s="979"/>
      <c r="AN75" s="979"/>
      <c r="AO75" s="980"/>
      <c r="AP75" s="981" t="s">
        <v>497</v>
      </c>
      <c r="AQ75" s="979"/>
      <c r="AR75" s="979"/>
      <c r="AS75" s="979"/>
      <c r="AT75" s="980"/>
      <c r="AU75" s="981" t="s">
        <v>497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570</v>
      </c>
      <c r="C76" s="975"/>
      <c r="D76" s="975"/>
      <c r="E76" s="975"/>
      <c r="F76" s="975"/>
      <c r="G76" s="975"/>
      <c r="H76" s="975"/>
      <c r="I76" s="975"/>
      <c r="J76" s="975"/>
      <c r="K76" s="975"/>
      <c r="L76" s="975"/>
      <c r="M76" s="975"/>
      <c r="N76" s="975"/>
      <c r="O76" s="975"/>
      <c r="P76" s="976"/>
      <c r="Q76" s="978">
        <v>259339</v>
      </c>
      <c r="R76" s="979"/>
      <c r="S76" s="979"/>
      <c r="T76" s="979"/>
      <c r="U76" s="980"/>
      <c r="V76" s="981">
        <v>254515</v>
      </c>
      <c r="W76" s="979"/>
      <c r="X76" s="979"/>
      <c r="Y76" s="979"/>
      <c r="Z76" s="980"/>
      <c r="AA76" s="981">
        <v>4824</v>
      </c>
      <c r="AB76" s="979"/>
      <c r="AC76" s="979"/>
      <c r="AD76" s="979"/>
      <c r="AE76" s="980"/>
      <c r="AF76" s="981">
        <v>4824</v>
      </c>
      <c r="AG76" s="979"/>
      <c r="AH76" s="979"/>
      <c r="AI76" s="979"/>
      <c r="AJ76" s="980"/>
      <c r="AK76" s="981">
        <v>1141</v>
      </c>
      <c r="AL76" s="979"/>
      <c r="AM76" s="979"/>
      <c r="AN76" s="979"/>
      <c r="AO76" s="980"/>
      <c r="AP76" s="981" t="s">
        <v>571</v>
      </c>
      <c r="AQ76" s="979"/>
      <c r="AR76" s="979"/>
      <c r="AS76" s="979"/>
      <c r="AT76" s="980"/>
      <c r="AU76" s="981" t="s">
        <v>497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410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411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419</v>
      </c>
      <c r="AB109" s="896"/>
      <c r="AC109" s="896"/>
      <c r="AD109" s="896"/>
      <c r="AE109" s="897"/>
      <c r="AF109" s="898" t="s">
        <v>420</v>
      </c>
      <c r="AG109" s="896"/>
      <c r="AH109" s="896"/>
      <c r="AI109" s="896"/>
      <c r="AJ109" s="897"/>
      <c r="AK109" s="898" t="s">
        <v>294</v>
      </c>
      <c r="AL109" s="896"/>
      <c r="AM109" s="896"/>
      <c r="AN109" s="896"/>
      <c r="AO109" s="897"/>
      <c r="AP109" s="898" t="s">
        <v>421</v>
      </c>
      <c r="AQ109" s="896"/>
      <c r="AR109" s="896"/>
      <c r="AS109" s="896"/>
      <c r="AT109" s="929"/>
      <c r="AU109" s="895" t="s">
        <v>418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419</v>
      </c>
      <c r="BR109" s="896"/>
      <c r="BS109" s="896"/>
      <c r="BT109" s="896"/>
      <c r="BU109" s="897"/>
      <c r="BV109" s="898" t="s">
        <v>420</v>
      </c>
      <c r="BW109" s="896"/>
      <c r="BX109" s="896"/>
      <c r="BY109" s="896"/>
      <c r="BZ109" s="897"/>
      <c r="CA109" s="898" t="s">
        <v>294</v>
      </c>
      <c r="CB109" s="896"/>
      <c r="CC109" s="896"/>
      <c r="CD109" s="896"/>
      <c r="CE109" s="897"/>
      <c r="CF109" s="936" t="s">
        <v>421</v>
      </c>
      <c r="CG109" s="936"/>
      <c r="CH109" s="936"/>
      <c r="CI109" s="936"/>
      <c r="CJ109" s="936"/>
      <c r="CK109" s="898" t="s">
        <v>422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419</v>
      </c>
      <c r="DH109" s="896"/>
      <c r="DI109" s="896"/>
      <c r="DJ109" s="896"/>
      <c r="DK109" s="897"/>
      <c r="DL109" s="898" t="s">
        <v>420</v>
      </c>
      <c r="DM109" s="896"/>
      <c r="DN109" s="896"/>
      <c r="DO109" s="896"/>
      <c r="DP109" s="897"/>
      <c r="DQ109" s="898" t="s">
        <v>294</v>
      </c>
      <c r="DR109" s="896"/>
      <c r="DS109" s="896"/>
      <c r="DT109" s="896"/>
      <c r="DU109" s="897"/>
      <c r="DV109" s="898" t="s">
        <v>421</v>
      </c>
      <c r="DW109" s="896"/>
      <c r="DX109" s="896"/>
      <c r="DY109" s="896"/>
      <c r="DZ109" s="929"/>
    </row>
    <row r="110" spans="1:131" s="218" customFormat="1" ht="26.25" customHeight="1" x14ac:dyDescent="0.15">
      <c r="A110" s="807" t="s">
        <v>423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12462073</v>
      </c>
      <c r="AB110" s="889"/>
      <c r="AC110" s="889"/>
      <c r="AD110" s="889"/>
      <c r="AE110" s="890"/>
      <c r="AF110" s="891">
        <v>12618112</v>
      </c>
      <c r="AG110" s="889"/>
      <c r="AH110" s="889"/>
      <c r="AI110" s="889"/>
      <c r="AJ110" s="890"/>
      <c r="AK110" s="891">
        <v>12742568</v>
      </c>
      <c r="AL110" s="889"/>
      <c r="AM110" s="889"/>
      <c r="AN110" s="889"/>
      <c r="AO110" s="890"/>
      <c r="AP110" s="892">
        <v>18.100000000000001</v>
      </c>
      <c r="AQ110" s="893"/>
      <c r="AR110" s="893"/>
      <c r="AS110" s="893"/>
      <c r="AT110" s="894"/>
      <c r="AU110" s="930" t="s">
        <v>69</v>
      </c>
      <c r="AV110" s="931"/>
      <c r="AW110" s="931"/>
      <c r="AX110" s="931"/>
      <c r="AY110" s="931"/>
      <c r="AZ110" s="860" t="s">
        <v>424</v>
      </c>
      <c r="BA110" s="808"/>
      <c r="BB110" s="808"/>
      <c r="BC110" s="808"/>
      <c r="BD110" s="808"/>
      <c r="BE110" s="808"/>
      <c r="BF110" s="808"/>
      <c r="BG110" s="808"/>
      <c r="BH110" s="808"/>
      <c r="BI110" s="808"/>
      <c r="BJ110" s="808"/>
      <c r="BK110" s="808"/>
      <c r="BL110" s="808"/>
      <c r="BM110" s="808"/>
      <c r="BN110" s="808"/>
      <c r="BO110" s="808"/>
      <c r="BP110" s="809"/>
      <c r="BQ110" s="861">
        <v>130774997</v>
      </c>
      <c r="BR110" s="842"/>
      <c r="BS110" s="842"/>
      <c r="BT110" s="842"/>
      <c r="BU110" s="842"/>
      <c r="BV110" s="842">
        <v>127548068</v>
      </c>
      <c r="BW110" s="842"/>
      <c r="BX110" s="842"/>
      <c r="BY110" s="842"/>
      <c r="BZ110" s="842"/>
      <c r="CA110" s="842">
        <v>125582117</v>
      </c>
      <c r="CB110" s="842"/>
      <c r="CC110" s="842"/>
      <c r="CD110" s="842"/>
      <c r="CE110" s="842"/>
      <c r="CF110" s="866">
        <v>178.2</v>
      </c>
      <c r="CG110" s="867"/>
      <c r="CH110" s="867"/>
      <c r="CI110" s="867"/>
      <c r="CJ110" s="867"/>
      <c r="CK110" s="926" t="s">
        <v>425</v>
      </c>
      <c r="CL110" s="819"/>
      <c r="CM110" s="860" t="s">
        <v>426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480550</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428</v>
      </c>
      <c r="BA111" s="752"/>
      <c r="BB111" s="752"/>
      <c r="BC111" s="752"/>
      <c r="BD111" s="752"/>
      <c r="BE111" s="752"/>
      <c r="BF111" s="752"/>
      <c r="BG111" s="752"/>
      <c r="BH111" s="752"/>
      <c r="BI111" s="752"/>
      <c r="BJ111" s="752"/>
      <c r="BK111" s="752"/>
      <c r="BL111" s="752"/>
      <c r="BM111" s="752"/>
      <c r="BN111" s="752"/>
      <c r="BO111" s="752"/>
      <c r="BP111" s="753"/>
      <c r="BQ111" s="816">
        <v>480550</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430</v>
      </c>
      <c r="B112" s="913"/>
      <c r="C112" s="752" t="s">
        <v>431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432</v>
      </c>
      <c r="BA112" s="752"/>
      <c r="BB112" s="752"/>
      <c r="BC112" s="752"/>
      <c r="BD112" s="752"/>
      <c r="BE112" s="752"/>
      <c r="BF112" s="752"/>
      <c r="BG112" s="752"/>
      <c r="BH112" s="752"/>
      <c r="BI112" s="752"/>
      <c r="BJ112" s="752"/>
      <c r="BK112" s="752"/>
      <c r="BL112" s="752"/>
      <c r="BM112" s="752"/>
      <c r="BN112" s="752"/>
      <c r="BO112" s="752"/>
      <c r="BP112" s="753"/>
      <c r="BQ112" s="816">
        <v>59698917</v>
      </c>
      <c r="BR112" s="817"/>
      <c r="BS112" s="817"/>
      <c r="BT112" s="817"/>
      <c r="BU112" s="817"/>
      <c r="BV112" s="817">
        <v>58666465</v>
      </c>
      <c r="BW112" s="817"/>
      <c r="BX112" s="817"/>
      <c r="BY112" s="817"/>
      <c r="BZ112" s="817"/>
      <c r="CA112" s="817">
        <v>56182202</v>
      </c>
      <c r="CB112" s="817"/>
      <c r="CC112" s="817"/>
      <c r="CD112" s="817"/>
      <c r="CE112" s="817"/>
      <c r="CF112" s="875">
        <v>79.7</v>
      </c>
      <c r="CG112" s="876"/>
      <c r="CH112" s="876"/>
      <c r="CI112" s="876"/>
      <c r="CJ112" s="876"/>
      <c r="CK112" s="927"/>
      <c r="CL112" s="821"/>
      <c r="CM112" s="815" t="s">
        <v>433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4319103</v>
      </c>
      <c r="AB113" s="919"/>
      <c r="AC113" s="919"/>
      <c r="AD113" s="919"/>
      <c r="AE113" s="920"/>
      <c r="AF113" s="921">
        <v>4024360</v>
      </c>
      <c r="AG113" s="919"/>
      <c r="AH113" s="919"/>
      <c r="AI113" s="919"/>
      <c r="AJ113" s="920"/>
      <c r="AK113" s="921">
        <v>3832416</v>
      </c>
      <c r="AL113" s="919"/>
      <c r="AM113" s="919"/>
      <c r="AN113" s="919"/>
      <c r="AO113" s="920"/>
      <c r="AP113" s="922">
        <v>5.4</v>
      </c>
      <c r="AQ113" s="923"/>
      <c r="AR113" s="923"/>
      <c r="AS113" s="923"/>
      <c r="AT113" s="924"/>
      <c r="AU113" s="932"/>
      <c r="AV113" s="933"/>
      <c r="AW113" s="933"/>
      <c r="AX113" s="933"/>
      <c r="AY113" s="933"/>
      <c r="AZ113" s="815" t="s">
        <v>435</v>
      </c>
      <c r="BA113" s="752"/>
      <c r="BB113" s="752"/>
      <c r="BC113" s="752"/>
      <c r="BD113" s="752"/>
      <c r="BE113" s="752"/>
      <c r="BF113" s="752"/>
      <c r="BG113" s="752"/>
      <c r="BH113" s="752"/>
      <c r="BI113" s="752"/>
      <c r="BJ113" s="752"/>
      <c r="BK113" s="752"/>
      <c r="BL113" s="752"/>
      <c r="BM113" s="752"/>
      <c r="BN113" s="752"/>
      <c r="BO113" s="752"/>
      <c r="BP113" s="753"/>
      <c r="BQ113" s="816">
        <v>13730</v>
      </c>
      <c r="BR113" s="817"/>
      <c r="BS113" s="817"/>
      <c r="BT113" s="817"/>
      <c r="BU113" s="817"/>
      <c r="BV113" s="817">
        <v>12903</v>
      </c>
      <c r="BW113" s="817"/>
      <c r="BX113" s="817"/>
      <c r="BY113" s="817"/>
      <c r="BZ113" s="817"/>
      <c r="CA113" s="817">
        <v>12662</v>
      </c>
      <c r="CB113" s="817"/>
      <c r="CC113" s="817"/>
      <c r="CD113" s="817"/>
      <c r="CE113" s="817"/>
      <c r="CF113" s="875">
        <v>0</v>
      </c>
      <c r="CG113" s="876"/>
      <c r="CH113" s="876"/>
      <c r="CI113" s="876"/>
      <c r="CJ113" s="876"/>
      <c r="CK113" s="927"/>
      <c r="CL113" s="821"/>
      <c r="CM113" s="815" t="s">
        <v>436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876</v>
      </c>
      <c r="AB114" s="780"/>
      <c r="AC114" s="780"/>
      <c r="AD114" s="780"/>
      <c r="AE114" s="781"/>
      <c r="AF114" s="782">
        <v>1871</v>
      </c>
      <c r="AG114" s="780"/>
      <c r="AH114" s="780"/>
      <c r="AI114" s="780"/>
      <c r="AJ114" s="781"/>
      <c r="AK114" s="782">
        <v>2063</v>
      </c>
      <c r="AL114" s="780"/>
      <c r="AM114" s="780"/>
      <c r="AN114" s="780"/>
      <c r="AO114" s="781"/>
      <c r="AP114" s="824">
        <v>0</v>
      </c>
      <c r="AQ114" s="825"/>
      <c r="AR114" s="825"/>
      <c r="AS114" s="825"/>
      <c r="AT114" s="826"/>
      <c r="AU114" s="932"/>
      <c r="AV114" s="933"/>
      <c r="AW114" s="933"/>
      <c r="AX114" s="933"/>
      <c r="AY114" s="933"/>
      <c r="AZ114" s="815" t="s">
        <v>438</v>
      </c>
      <c r="BA114" s="752"/>
      <c r="BB114" s="752"/>
      <c r="BC114" s="752"/>
      <c r="BD114" s="752"/>
      <c r="BE114" s="752"/>
      <c r="BF114" s="752"/>
      <c r="BG114" s="752"/>
      <c r="BH114" s="752"/>
      <c r="BI114" s="752"/>
      <c r="BJ114" s="752"/>
      <c r="BK114" s="752"/>
      <c r="BL114" s="752"/>
      <c r="BM114" s="752"/>
      <c r="BN114" s="752"/>
      <c r="BO114" s="752"/>
      <c r="BP114" s="753"/>
      <c r="BQ114" s="816">
        <v>16433781</v>
      </c>
      <c r="BR114" s="817"/>
      <c r="BS114" s="817"/>
      <c r="BT114" s="817"/>
      <c r="BU114" s="817"/>
      <c r="BV114" s="817">
        <v>17488164</v>
      </c>
      <c r="BW114" s="817"/>
      <c r="BX114" s="817"/>
      <c r="BY114" s="817"/>
      <c r="BZ114" s="817"/>
      <c r="CA114" s="817">
        <v>18453525</v>
      </c>
      <c r="CB114" s="817"/>
      <c r="CC114" s="817"/>
      <c r="CD114" s="817"/>
      <c r="CE114" s="817"/>
      <c r="CF114" s="875">
        <v>26.2</v>
      </c>
      <c r="CG114" s="876"/>
      <c r="CH114" s="876"/>
      <c r="CI114" s="876"/>
      <c r="CJ114" s="876"/>
      <c r="CK114" s="927"/>
      <c r="CL114" s="821"/>
      <c r="CM114" s="815" t="s">
        <v>439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440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1459977</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441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446</v>
      </c>
      <c r="Z117" s="897"/>
      <c r="AA117" s="902">
        <v>18242029</v>
      </c>
      <c r="AB117" s="903"/>
      <c r="AC117" s="903"/>
      <c r="AD117" s="903"/>
      <c r="AE117" s="904"/>
      <c r="AF117" s="905">
        <v>16644343</v>
      </c>
      <c r="AG117" s="903"/>
      <c r="AH117" s="903"/>
      <c r="AI117" s="903"/>
      <c r="AJ117" s="904"/>
      <c r="AK117" s="905">
        <v>16577047</v>
      </c>
      <c r="AL117" s="903"/>
      <c r="AM117" s="903"/>
      <c r="AN117" s="903"/>
      <c r="AO117" s="904"/>
      <c r="AP117" s="906"/>
      <c r="AQ117" s="907"/>
      <c r="AR117" s="907"/>
      <c r="AS117" s="907"/>
      <c r="AT117" s="908"/>
      <c r="AU117" s="932"/>
      <c r="AV117" s="933"/>
      <c r="AW117" s="933"/>
      <c r="AX117" s="933"/>
      <c r="AY117" s="933"/>
      <c r="AZ117" s="863" t="s">
        <v>447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419</v>
      </c>
      <c r="AB118" s="896"/>
      <c r="AC118" s="896"/>
      <c r="AD118" s="896"/>
      <c r="AE118" s="897"/>
      <c r="AF118" s="898" t="s">
        <v>420</v>
      </c>
      <c r="AG118" s="896"/>
      <c r="AH118" s="896"/>
      <c r="AI118" s="896"/>
      <c r="AJ118" s="897"/>
      <c r="AK118" s="898" t="s">
        <v>294</v>
      </c>
      <c r="AL118" s="896"/>
      <c r="AM118" s="896"/>
      <c r="AN118" s="896"/>
      <c r="AO118" s="897"/>
      <c r="AP118" s="899" t="s">
        <v>421</v>
      </c>
      <c r="AQ118" s="900"/>
      <c r="AR118" s="900"/>
      <c r="AS118" s="900"/>
      <c r="AT118" s="901"/>
      <c r="AU118" s="932"/>
      <c r="AV118" s="933"/>
      <c r="AW118" s="933"/>
      <c r="AX118" s="933"/>
      <c r="AY118" s="933"/>
      <c r="AZ118" s="838" t="s">
        <v>449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425</v>
      </c>
      <c r="B119" s="819"/>
      <c r="C119" s="860" t="s">
        <v>426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1459977</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451</v>
      </c>
      <c r="BP119" s="878"/>
      <c r="BQ119" s="879">
        <v>207401975</v>
      </c>
      <c r="BR119" s="845"/>
      <c r="BS119" s="845"/>
      <c r="BT119" s="845"/>
      <c r="BU119" s="845"/>
      <c r="BV119" s="845">
        <v>203715600</v>
      </c>
      <c r="BW119" s="845"/>
      <c r="BX119" s="845"/>
      <c r="BY119" s="845"/>
      <c r="BZ119" s="845"/>
      <c r="CA119" s="845">
        <v>200230506</v>
      </c>
      <c r="CB119" s="845"/>
      <c r="CC119" s="845"/>
      <c r="CD119" s="845"/>
      <c r="CE119" s="845"/>
      <c r="CF119" s="748"/>
      <c r="CG119" s="749"/>
      <c r="CH119" s="749"/>
      <c r="CI119" s="749"/>
      <c r="CJ119" s="834"/>
      <c r="CK119" s="928"/>
      <c r="CL119" s="823"/>
      <c r="CM119" s="838" t="s">
        <v>452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453</v>
      </c>
      <c r="AV120" s="881"/>
      <c r="AW120" s="881"/>
      <c r="AX120" s="881"/>
      <c r="AY120" s="882"/>
      <c r="AZ120" s="860" t="s">
        <v>454</v>
      </c>
      <c r="BA120" s="808"/>
      <c r="BB120" s="808"/>
      <c r="BC120" s="808"/>
      <c r="BD120" s="808"/>
      <c r="BE120" s="808"/>
      <c r="BF120" s="808"/>
      <c r="BG120" s="808"/>
      <c r="BH120" s="808"/>
      <c r="BI120" s="808"/>
      <c r="BJ120" s="808"/>
      <c r="BK120" s="808"/>
      <c r="BL120" s="808"/>
      <c r="BM120" s="808"/>
      <c r="BN120" s="808"/>
      <c r="BO120" s="808"/>
      <c r="BP120" s="809"/>
      <c r="BQ120" s="861">
        <v>55723052</v>
      </c>
      <c r="BR120" s="842"/>
      <c r="BS120" s="842"/>
      <c r="BT120" s="842"/>
      <c r="BU120" s="842"/>
      <c r="BV120" s="842">
        <v>57487297</v>
      </c>
      <c r="BW120" s="842"/>
      <c r="BX120" s="842"/>
      <c r="BY120" s="842"/>
      <c r="BZ120" s="842"/>
      <c r="CA120" s="842">
        <v>57081917</v>
      </c>
      <c r="CB120" s="842"/>
      <c r="CC120" s="842"/>
      <c r="CD120" s="842"/>
      <c r="CE120" s="842"/>
      <c r="CF120" s="866">
        <v>81</v>
      </c>
      <c r="CG120" s="867"/>
      <c r="CH120" s="867"/>
      <c r="CI120" s="867"/>
      <c r="CJ120" s="867"/>
      <c r="CK120" s="868" t="s">
        <v>455</v>
      </c>
      <c r="CL120" s="852"/>
      <c r="CM120" s="852"/>
      <c r="CN120" s="852"/>
      <c r="CO120" s="853"/>
      <c r="CP120" s="872" t="s">
        <v>399</v>
      </c>
      <c r="CQ120" s="873"/>
      <c r="CR120" s="873"/>
      <c r="CS120" s="873"/>
      <c r="CT120" s="873"/>
      <c r="CU120" s="873"/>
      <c r="CV120" s="873"/>
      <c r="CW120" s="873"/>
      <c r="CX120" s="873"/>
      <c r="CY120" s="873"/>
      <c r="CZ120" s="873"/>
      <c r="DA120" s="873"/>
      <c r="DB120" s="873"/>
      <c r="DC120" s="873"/>
      <c r="DD120" s="873"/>
      <c r="DE120" s="873"/>
      <c r="DF120" s="874"/>
      <c r="DG120" s="861">
        <v>39521047</v>
      </c>
      <c r="DH120" s="842"/>
      <c r="DI120" s="842"/>
      <c r="DJ120" s="842"/>
      <c r="DK120" s="842"/>
      <c r="DL120" s="842">
        <v>38875397</v>
      </c>
      <c r="DM120" s="842"/>
      <c r="DN120" s="842"/>
      <c r="DO120" s="842"/>
      <c r="DP120" s="842"/>
      <c r="DQ120" s="842">
        <v>37788455</v>
      </c>
      <c r="DR120" s="842"/>
      <c r="DS120" s="842"/>
      <c r="DT120" s="842"/>
      <c r="DU120" s="842"/>
      <c r="DV120" s="843">
        <v>53.6</v>
      </c>
      <c r="DW120" s="843"/>
      <c r="DX120" s="843"/>
      <c r="DY120" s="843"/>
      <c r="DZ120" s="844"/>
    </row>
    <row r="121" spans="1:130" s="218" customFormat="1" ht="26.25" customHeight="1" x14ac:dyDescent="0.15">
      <c r="A121" s="820"/>
      <c r="B121" s="821"/>
      <c r="C121" s="863" t="s">
        <v>456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457</v>
      </c>
      <c r="BA121" s="752"/>
      <c r="BB121" s="752"/>
      <c r="BC121" s="752"/>
      <c r="BD121" s="752"/>
      <c r="BE121" s="752"/>
      <c r="BF121" s="752"/>
      <c r="BG121" s="752"/>
      <c r="BH121" s="752"/>
      <c r="BI121" s="752"/>
      <c r="BJ121" s="752"/>
      <c r="BK121" s="752"/>
      <c r="BL121" s="752"/>
      <c r="BM121" s="752"/>
      <c r="BN121" s="752"/>
      <c r="BO121" s="752"/>
      <c r="BP121" s="753"/>
      <c r="BQ121" s="816">
        <v>32064160</v>
      </c>
      <c r="BR121" s="817"/>
      <c r="BS121" s="817"/>
      <c r="BT121" s="817"/>
      <c r="BU121" s="817"/>
      <c r="BV121" s="817">
        <v>33344743</v>
      </c>
      <c r="BW121" s="817"/>
      <c r="BX121" s="817"/>
      <c r="BY121" s="817"/>
      <c r="BZ121" s="817"/>
      <c r="CA121" s="817">
        <v>34439276</v>
      </c>
      <c r="CB121" s="817"/>
      <c r="CC121" s="817"/>
      <c r="CD121" s="817"/>
      <c r="CE121" s="817"/>
      <c r="CF121" s="875">
        <v>48.9</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15828507</v>
      </c>
      <c r="DH121" s="817"/>
      <c r="DI121" s="817"/>
      <c r="DJ121" s="817"/>
      <c r="DK121" s="817"/>
      <c r="DL121" s="817">
        <v>16348053</v>
      </c>
      <c r="DM121" s="817"/>
      <c r="DN121" s="817"/>
      <c r="DO121" s="817"/>
      <c r="DP121" s="817"/>
      <c r="DQ121" s="817">
        <v>15623138</v>
      </c>
      <c r="DR121" s="817"/>
      <c r="DS121" s="817"/>
      <c r="DT121" s="817"/>
      <c r="DU121" s="817"/>
      <c r="DV121" s="794">
        <v>22.2</v>
      </c>
      <c r="DW121" s="794"/>
      <c r="DX121" s="794"/>
      <c r="DY121" s="794"/>
      <c r="DZ121" s="795"/>
    </row>
    <row r="122" spans="1:130" s="218" customFormat="1" ht="26.25" customHeight="1" x14ac:dyDescent="0.15">
      <c r="A122" s="820"/>
      <c r="B122" s="821"/>
      <c r="C122" s="815" t="s">
        <v>439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458</v>
      </c>
      <c r="BA122" s="839"/>
      <c r="BB122" s="839"/>
      <c r="BC122" s="839"/>
      <c r="BD122" s="839"/>
      <c r="BE122" s="839"/>
      <c r="BF122" s="839"/>
      <c r="BG122" s="839"/>
      <c r="BH122" s="839"/>
      <c r="BI122" s="839"/>
      <c r="BJ122" s="839"/>
      <c r="BK122" s="839"/>
      <c r="BL122" s="839"/>
      <c r="BM122" s="839"/>
      <c r="BN122" s="839"/>
      <c r="BO122" s="839"/>
      <c r="BP122" s="840"/>
      <c r="BQ122" s="879">
        <v>127164692</v>
      </c>
      <c r="BR122" s="845"/>
      <c r="BS122" s="845"/>
      <c r="BT122" s="845"/>
      <c r="BU122" s="845"/>
      <c r="BV122" s="845">
        <v>123397940</v>
      </c>
      <c r="BW122" s="845"/>
      <c r="BX122" s="845"/>
      <c r="BY122" s="845"/>
      <c r="BZ122" s="845"/>
      <c r="CA122" s="845">
        <v>119197048</v>
      </c>
      <c r="CB122" s="845"/>
      <c r="CC122" s="845"/>
      <c r="CD122" s="845"/>
      <c r="CE122" s="845"/>
      <c r="CF122" s="846">
        <v>169.1</v>
      </c>
      <c r="CG122" s="847"/>
      <c r="CH122" s="847"/>
      <c r="CI122" s="847"/>
      <c r="CJ122" s="847"/>
      <c r="CK122" s="869"/>
      <c r="CL122" s="855"/>
      <c r="CM122" s="855"/>
      <c r="CN122" s="855"/>
      <c r="CO122" s="856"/>
      <c r="CP122" s="835" t="s">
        <v>401</v>
      </c>
      <c r="CQ122" s="836"/>
      <c r="CR122" s="836"/>
      <c r="CS122" s="836"/>
      <c r="CT122" s="836"/>
      <c r="CU122" s="836"/>
      <c r="CV122" s="836"/>
      <c r="CW122" s="836"/>
      <c r="CX122" s="836"/>
      <c r="CY122" s="836"/>
      <c r="CZ122" s="836"/>
      <c r="DA122" s="836"/>
      <c r="DB122" s="836"/>
      <c r="DC122" s="836"/>
      <c r="DD122" s="836"/>
      <c r="DE122" s="836"/>
      <c r="DF122" s="837"/>
      <c r="DG122" s="816">
        <v>2092082</v>
      </c>
      <c r="DH122" s="817"/>
      <c r="DI122" s="817"/>
      <c r="DJ122" s="817"/>
      <c r="DK122" s="817"/>
      <c r="DL122" s="817">
        <v>1921163</v>
      </c>
      <c r="DM122" s="817"/>
      <c r="DN122" s="817"/>
      <c r="DO122" s="817"/>
      <c r="DP122" s="817"/>
      <c r="DQ122" s="817">
        <v>1607400</v>
      </c>
      <c r="DR122" s="817"/>
      <c r="DS122" s="817"/>
      <c r="DT122" s="817"/>
      <c r="DU122" s="817"/>
      <c r="DV122" s="794">
        <v>2.2999999999999998</v>
      </c>
      <c r="DW122" s="794"/>
      <c r="DX122" s="794"/>
      <c r="DY122" s="794"/>
      <c r="DZ122" s="795"/>
    </row>
    <row r="123" spans="1:130" s="218" customFormat="1" ht="26.25" customHeight="1" x14ac:dyDescent="0.15">
      <c r="A123" s="820"/>
      <c r="B123" s="821"/>
      <c r="C123" s="815" t="s">
        <v>445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459</v>
      </c>
      <c r="BP123" s="878"/>
      <c r="BQ123" s="832">
        <v>214951904</v>
      </c>
      <c r="BR123" s="833"/>
      <c r="BS123" s="833"/>
      <c r="BT123" s="833"/>
      <c r="BU123" s="833"/>
      <c r="BV123" s="833">
        <v>214229980</v>
      </c>
      <c r="BW123" s="833"/>
      <c r="BX123" s="833"/>
      <c r="BY123" s="833"/>
      <c r="BZ123" s="833"/>
      <c r="CA123" s="833">
        <v>210718241</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2163324</v>
      </c>
      <c r="DH123" s="780"/>
      <c r="DI123" s="780"/>
      <c r="DJ123" s="780"/>
      <c r="DK123" s="781"/>
      <c r="DL123" s="782">
        <v>1447947</v>
      </c>
      <c r="DM123" s="780"/>
      <c r="DN123" s="780"/>
      <c r="DO123" s="780"/>
      <c r="DP123" s="781"/>
      <c r="DQ123" s="782">
        <v>1110836</v>
      </c>
      <c r="DR123" s="780"/>
      <c r="DS123" s="780"/>
      <c r="DT123" s="780"/>
      <c r="DU123" s="781"/>
      <c r="DV123" s="824">
        <v>1.6</v>
      </c>
      <c r="DW123" s="825"/>
      <c r="DX123" s="825"/>
      <c r="DY123" s="825"/>
      <c r="DZ123" s="826"/>
    </row>
    <row r="124" spans="1:130" s="218" customFormat="1" ht="26.25" customHeight="1" thickBot="1" x14ac:dyDescent="0.2">
      <c r="A124" s="820"/>
      <c r="B124" s="821"/>
      <c r="C124" s="815" t="s">
        <v>448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461</v>
      </c>
      <c r="CQ124" s="836"/>
      <c r="CR124" s="836"/>
      <c r="CS124" s="836"/>
      <c r="CT124" s="836"/>
      <c r="CU124" s="836"/>
      <c r="CV124" s="836"/>
      <c r="CW124" s="836"/>
      <c r="CX124" s="836"/>
      <c r="CY124" s="836"/>
      <c r="CZ124" s="836"/>
      <c r="DA124" s="836"/>
      <c r="DB124" s="836"/>
      <c r="DC124" s="836"/>
      <c r="DD124" s="836"/>
      <c r="DE124" s="836"/>
      <c r="DF124" s="837"/>
      <c r="DG124" s="763">
        <v>93957</v>
      </c>
      <c r="DH124" s="764"/>
      <c r="DI124" s="764"/>
      <c r="DJ124" s="764"/>
      <c r="DK124" s="765"/>
      <c r="DL124" s="766">
        <v>73905</v>
      </c>
      <c r="DM124" s="764"/>
      <c r="DN124" s="764"/>
      <c r="DO124" s="764"/>
      <c r="DP124" s="765"/>
      <c r="DQ124" s="766">
        <v>52373</v>
      </c>
      <c r="DR124" s="764"/>
      <c r="DS124" s="764"/>
      <c r="DT124" s="764"/>
      <c r="DU124" s="765"/>
      <c r="DV124" s="848">
        <v>0.1</v>
      </c>
      <c r="DW124" s="849"/>
      <c r="DX124" s="849"/>
      <c r="DY124" s="849"/>
      <c r="DZ124" s="850"/>
    </row>
    <row r="125" spans="1:130" s="218" customFormat="1" ht="26.25" customHeight="1" x14ac:dyDescent="0.15">
      <c r="A125" s="820"/>
      <c r="B125" s="821"/>
      <c r="C125" s="815" t="s">
        <v>450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462</v>
      </c>
      <c r="CL125" s="852"/>
      <c r="CM125" s="852"/>
      <c r="CN125" s="852"/>
      <c r="CO125" s="853"/>
      <c r="CP125" s="860" t="s">
        <v>463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466</v>
      </c>
      <c r="AY127" s="812"/>
      <c r="AZ127" s="812"/>
      <c r="BA127" s="812"/>
      <c r="BB127" s="812"/>
      <c r="BC127" s="812"/>
      <c r="BD127" s="812"/>
      <c r="BE127" s="813"/>
      <c r="BF127" s="811" t="s">
        <v>467</v>
      </c>
      <c r="BG127" s="812"/>
      <c r="BH127" s="812"/>
      <c r="BI127" s="812"/>
      <c r="BJ127" s="812"/>
      <c r="BK127" s="812"/>
      <c r="BL127" s="813"/>
      <c r="BM127" s="811" t="s">
        <v>468</v>
      </c>
      <c r="BN127" s="812"/>
      <c r="BO127" s="812"/>
      <c r="BP127" s="812"/>
      <c r="BQ127" s="812"/>
      <c r="BR127" s="812"/>
      <c r="BS127" s="813"/>
      <c r="BT127" s="811" t="s">
        <v>469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472</v>
      </c>
      <c r="X128" s="798"/>
      <c r="Y128" s="798"/>
      <c r="Z128" s="799"/>
      <c r="AA128" s="800">
        <v>2648125</v>
      </c>
      <c r="AB128" s="801"/>
      <c r="AC128" s="801"/>
      <c r="AD128" s="801"/>
      <c r="AE128" s="802"/>
      <c r="AF128" s="803">
        <v>2962730</v>
      </c>
      <c r="AG128" s="801"/>
      <c r="AH128" s="801"/>
      <c r="AI128" s="801"/>
      <c r="AJ128" s="802"/>
      <c r="AK128" s="803">
        <v>2812559</v>
      </c>
      <c r="AL128" s="801"/>
      <c r="AM128" s="801"/>
      <c r="AN128" s="801"/>
      <c r="AO128" s="802"/>
      <c r="AP128" s="804"/>
      <c r="AQ128" s="805"/>
      <c r="AR128" s="805"/>
      <c r="AS128" s="805"/>
      <c r="AT128" s="806"/>
      <c r="AU128" s="220"/>
      <c r="AV128" s="220"/>
      <c r="AW128" s="220"/>
      <c r="AX128" s="807" t="s">
        <v>473</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475</v>
      </c>
      <c r="X129" s="777"/>
      <c r="Y129" s="777"/>
      <c r="Z129" s="778"/>
      <c r="AA129" s="779">
        <v>77992763</v>
      </c>
      <c r="AB129" s="780"/>
      <c r="AC129" s="780"/>
      <c r="AD129" s="780"/>
      <c r="AE129" s="781"/>
      <c r="AF129" s="782">
        <v>78719641</v>
      </c>
      <c r="AG129" s="780"/>
      <c r="AH129" s="780"/>
      <c r="AI129" s="780"/>
      <c r="AJ129" s="781"/>
      <c r="AK129" s="782">
        <v>79958224</v>
      </c>
      <c r="AL129" s="780"/>
      <c r="AM129" s="780"/>
      <c r="AN129" s="780"/>
      <c r="AO129" s="781"/>
      <c r="AP129" s="783"/>
      <c r="AQ129" s="784"/>
      <c r="AR129" s="784"/>
      <c r="AS129" s="784"/>
      <c r="AT129" s="785"/>
      <c r="AU129" s="221"/>
      <c r="AV129" s="221"/>
      <c r="AW129" s="221"/>
      <c r="AX129" s="751" t="s">
        <v>476</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478</v>
      </c>
      <c r="X130" s="777"/>
      <c r="Y130" s="777"/>
      <c r="Z130" s="778"/>
      <c r="AA130" s="779">
        <v>9064394</v>
      </c>
      <c r="AB130" s="780"/>
      <c r="AC130" s="780"/>
      <c r="AD130" s="780"/>
      <c r="AE130" s="781"/>
      <c r="AF130" s="782">
        <v>9559671</v>
      </c>
      <c r="AG130" s="780"/>
      <c r="AH130" s="780"/>
      <c r="AI130" s="780"/>
      <c r="AJ130" s="781"/>
      <c r="AK130" s="782">
        <v>9481699</v>
      </c>
      <c r="AL130" s="780"/>
      <c r="AM130" s="780"/>
      <c r="AN130" s="780"/>
      <c r="AO130" s="781"/>
      <c r="AP130" s="783"/>
      <c r="AQ130" s="784"/>
      <c r="AR130" s="784"/>
      <c r="AS130" s="784"/>
      <c r="AT130" s="785"/>
      <c r="AU130" s="221"/>
      <c r="AV130" s="221"/>
      <c r="AW130" s="221"/>
      <c r="AX130" s="751" t="s">
        <v>479</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480</v>
      </c>
      <c r="X131" s="761"/>
      <c r="Y131" s="761"/>
      <c r="Z131" s="762"/>
      <c r="AA131" s="763">
        <v>68928369</v>
      </c>
      <c r="AB131" s="764"/>
      <c r="AC131" s="764"/>
      <c r="AD131" s="764"/>
      <c r="AE131" s="765"/>
      <c r="AF131" s="766">
        <v>69159970</v>
      </c>
      <c r="AG131" s="764"/>
      <c r="AH131" s="764"/>
      <c r="AI131" s="764"/>
      <c r="AJ131" s="765"/>
      <c r="AK131" s="766">
        <v>70476525</v>
      </c>
      <c r="AL131" s="764"/>
      <c r="AM131" s="764"/>
      <c r="AN131" s="764"/>
      <c r="AO131" s="765"/>
      <c r="AP131" s="767"/>
      <c r="AQ131" s="768"/>
      <c r="AR131" s="768"/>
      <c r="AS131" s="768"/>
      <c r="AT131" s="769"/>
      <c r="AU131" s="221"/>
      <c r="AV131" s="221"/>
      <c r="AW131" s="221"/>
      <c r="AX131" s="729" t="s">
        <v>481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483</v>
      </c>
      <c r="W132" s="742"/>
      <c r="X132" s="742"/>
      <c r="Y132" s="742"/>
      <c r="Z132" s="743"/>
      <c r="AA132" s="744">
        <v>9.4728914040000003</v>
      </c>
      <c r="AB132" s="745"/>
      <c r="AC132" s="745"/>
      <c r="AD132" s="745"/>
      <c r="AE132" s="746"/>
      <c r="AF132" s="747">
        <v>5.9600110820000003</v>
      </c>
      <c r="AG132" s="745"/>
      <c r="AH132" s="745"/>
      <c r="AI132" s="745"/>
      <c r="AJ132" s="746"/>
      <c r="AK132" s="747">
        <v>6.0769014930000003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484</v>
      </c>
      <c r="W133" s="721"/>
      <c r="X133" s="721"/>
      <c r="Y133" s="721"/>
      <c r="Z133" s="722"/>
      <c r="AA133" s="723">
        <v>8.6999999999999993</v>
      </c>
      <c r="AB133" s="724"/>
      <c r="AC133" s="724"/>
      <c r="AD133" s="724"/>
      <c r="AE133" s="725"/>
      <c r="AF133" s="723">
        <v>8</v>
      </c>
      <c r="AG133" s="724"/>
      <c r="AH133" s="724"/>
      <c r="AI133" s="724"/>
      <c r="AJ133" s="725"/>
      <c r="AK133" s="723">
        <v>7.1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mPHPzjvF+eWIJx3Pkot+yNKDIXppdOXIm5bl3cXxMKjWyOWXMweVHbUL8r3PCJNwmZi5bhUMA+JNhRV7gQdkg==" saltValue="Vh920LShs6NXN1WQ+/xJ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1" zoomScaleNormal="85" zoomScaleSheetLayoutView="100" workbookViewId="0">
      <selection activeCell="BD94" sqref="BD9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fGUUDZfIAVLedJSUhgAZU8Jw5jh8rV68ojVIR0McobsZwYLnJBEARQ4pE1XnZKFpoyun9hD0Bij1crGJxT1yg==" saltValue="WHh041H34mBTlBnAeUWX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P33" zoomScale="115" zoomScaleNormal="115" zoomScaleSheetLayoutView="55" workbookViewId="0">
      <selection activeCell="DL49" sqref="DL49:DL6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ztCyIQITHQk4rx4zsDyqpnPkuqcWlK66ziohVremKGWvUq8Joqd/TdU+XEKg/ChmNPvbXn/pcqkKdM/eMWu6w==" saltValue="QOptao5mf9GTuqraBfqR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workbookViewId="0">
      <selection activeCell="AL65" sqref="AL6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488</v>
      </c>
      <c r="AP7" s="260"/>
      <c r="AQ7" s="261" t="s">
        <v>489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490</v>
      </c>
      <c r="AQ8" s="267" t="s">
        <v>491</v>
      </c>
      <c r="AR8" s="268" t="s">
        <v>492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493</v>
      </c>
      <c r="AL9" s="1132"/>
      <c r="AM9" s="1132"/>
      <c r="AN9" s="1133"/>
      <c r="AO9" s="269">
        <v>24057020</v>
      </c>
      <c r="AP9" s="269">
        <v>79351</v>
      </c>
      <c r="AQ9" s="270">
        <v>69190</v>
      </c>
      <c r="AR9" s="271">
        <v>14.7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494</v>
      </c>
      <c r="AL10" s="1132"/>
      <c r="AM10" s="1132"/>
      <c r="AN10" s="1133"/>
      <c r="AO10" s="272">
        <v>22094</v>
      </c>
      <c r="AP10" s="272">
        <v>73</v>
      </c>
      <c r="AQ10" s="273">
        <v>1817</v>
      </c>
      <c r="AR10" s="274">
        <v>-96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495</v>
      </c>
      <c r="AL11" s="1132"/>
      <c r="AM11" s="1132"/>
      <c r="AN11" s="1133"/>
      <c r="AO11" s="272">
        <v>936231</v>
      </c>
      <c r="AP11" s="272">
        <v>3088</v>
      </c>
      <c r="AQ11" s="273">
        <v>711</v>
      </c>
      <c r="AR11" s="274">
        <v>334.3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496</v>
      </c>
      <c r="AL12" s="1132"/>
      <c r="AM12" s="1132"/>
      <c r="AN12" s="1133"/>
      <c r="AO12" s="272" t="s">
        <v>497</v>
      </c>
      <c r="AP12" s="272" t="s">
        <v>497</v>
      </c>
      <c r="AQ12" s="273">
        <v>19</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498</v>
      </c>
      <c r="AL13" s="1132"/>
      <c r="AM13" s="1132"/>
      <c r="AN13" s="1133"/>
      <c r="AO13" s="272">
        <v>321858</v>
      </c>
      <c r="AP13" s="272">
        <v>1062</v>
      </c>
      <c r="AQ13" s="273">
        <v>2094</v>
      </c>
      <c r="AR13" s="274">
        <v>-49.3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499</v>
      </c>
      <c r="AL14" s="1132"/>
      <c r="AM14" s="1132"/>
      <c r="AN14" s="1133"/>
      <c r="AO14" s="272">
        <v>48635</v>
      </c>
      <c r="AP14" s="272">
        <v>160</v>
      </c>
      <c r="AQ14" s="273">
        <v>1351</v>
      </c>
      <c r="AR14" s="274">
        <v>-88.2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500</v>
      </c>
      <c r="AL15" s="1135"/>
      <c r="AM15" s="1135"/>
      <c r="AN15" s="1136"/>
      <c r="AO15" s="272">
        <v>-884959</v>
      </c>
      <c r="AP15" s="272">
        <v>-2919</v>
      </c>
      <c r="AQ15" s="273">
        <v>-3935</v>
      </c>
      <c r="AR15" s="274">
        <v>-25.8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24500879</v>
      </c>
      <c r="AP16" s="272">
        <v>80815</v>
      </c>
      <c r="AQ16" s="273">
        <v>71247</v>
      </c>
      <c r="AR16" s="274">
        <v>13.4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505</v>
      </c>
      <c r="AL21" s="1138"/>
      <c r="AM21" s="1138"/>
      <c r="AN21" s="1139"/>
      <c r="AO21" s="285">
        <v>7.71</v>
      </c>
      <c r="AP21" s="286">
        <v>6.59</v>
      </c>
      <c r="AQ21" s="287">
        <v>1.1200000000000001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506</v>
      </c>
      <c r="AL22" s="1138"/>
      <c r="AM22" s="1138"/>
      <c r="AN22" s="1139"/>
      <c r="AO22" s="290">
        <v>100.2</v>
      </c>
      <c r="AP22" s="291">
        <v>99.2</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507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488</v>
      </c>
      <c r="AP30" s="260"/>
      <c r="AQ30" s="261" t="s">
        <v>489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490</v>
      </c>
      <c r="AQ31" s="267" t="s">
        <v>491</v>
      </c>
      <c r="AR31" s="268" t="s">
        <v>492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510</v>
      </c>
      <c r="AL32" s="1122"/>
      <c r="AM32" s="1122"/>
      <c r="AN32" s="1123"/>
      <c r="AO32" s="300">
        <v>12742568</v>
      </c>
      <c r="AP32" s="300">
        <v>42031</v>
      </c>
      <c r="AQ32" s="301">
        <v>37151</v>
      </c>
      <c r="AR32" s="302">
        <v>13.1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511</v>
      </c>
      <c r="AL33" s="1122"/>
      <c r="AM33" s="1122"/>
      <c r="AN33" s="1123"/>
      <c r="AO33" s="300" t="s">
        <v>497</v>
      </c>
      <c r="AP33" s="300" t="s">
        <v>497</v>
      </c>
      <c r="AQ33" s="301">
        <v>1</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512</v>
      </c>
      <c r="AL34" s="1122"/>
      <c r="AM34" s="1122"/>
      <c r="AN34" s="1123"/>
      <c r="AO34" s="300" t="s">
        <v>497</v>
      </c>
      <c r="AP34" s="300" t="s">
        <v>497</v>
      </c>
      <c r="AQ34" s="301">
        <v>48</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513</v>
      </c>
      <c r="AL35" s="1122"/>
      <c r="AM35" s="1122"/>
      <c r="AN35" s="1123"/>
      <c r="AO35" s="300">
        <v>3832416</v>
      </c>
      <c r="AP35" s="300">
        <v>12641</v>
      </c>
      <c r="AQ35" s="301">
        <v>8181</v>
      </c>
      <c r="AR35" s="302">
        <v>54.5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514</v>
      </c>
      <c r="AL36" s="1122"/>
      <c r="AM36" s="1122"/>
      <c r="AN36" s="1123"/>
      <c r="AO36" s="300">
        <v>2063</v>
      </c>
      <c r="AP36" s="300">
        <v>7</v>
      </c>
      <c r="AQ36" s="301">
        <v>473</v>
      </c>
      <c r="AR36" s="302">
        <v>-98.5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515</v>
      </c>
      <c r="AL37" s="1122"/>
      <c r="AM37" s="1122"/>
      <c r="AN37" s="1123"/>
      <c r="AO37" s="300" t="s">
        <v>497</v>
      </c>
      <c r="AP37" s="300" t="s">
        <v>497</v>
      </c>
      <c r="AQ37" s="301">
        <v>499</v>
      </c>
      <c r="AR37" s="302" t="s">
        <v>497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516</v>
      </c>
      <c r="AL38" s="1125"/>
      <c r="AM38" s="1125"/>
      <c r="AN38" s="1126"/>
      <c r="AO38" s="303" t="s">
        <v>497</v>
      </c>
      <c r="AP38" s="303" t="s">
        <v>497</v>
      </c>
      <c r="AQ38" s="304">
        <v>1</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517</v>
      </c>
      <c r="AL39" s="1125"/>
      <c r="AM39" s="1125"/>
      <c r="AN39" s="1126"/>
      <c r="AO39" s="300">
        <v>-2812559</v>
      </c>
      <c r="AP39" s="300">
        <v>-9277</v>
      </c>
      <c r="AQ39" s="301">
        <v>-8269</v>
      </c>
      <c r="AR39" s="302">
        <v>12.2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518</v>
      </c>
      <c r="AL40" s="1122"/>
      <c r="AM40" s="1122"/>
      <c r="AN40" s="1123"/>
      <c r="AO40" s="300">
        <v>-9481699</v>
      </c>
      <c r="AP40" s="300">
        <v>-31275</v>
      </c>
      <c r="AQ40" s="301">
        <v>-27482</v>
      </c>
      <c r="AR40" s="302">
        <v>13.8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4282789</v>
      </c>
      <c r="AP41" s="300">
        <v>14127</v>
      </c>
      <c r="AQ41" s="301">
        <v>10602</v>
      </c>
      <c r="AR41" s="302">
        <v>33.200000000000003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488</v>
      </c>
      <c r="AN49" s="1116" t="s">
        <v>521</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522</v>
      </c>
      <c r="AO50" s="317" t="s">
        <v>523</v>
      </c>
      <c r="AP50" s="318" t="s">
        <v>524</v>
      </c>
      <c r="AQ50" s="319" t="s">
        <v>525</v>
      </c>
      <c r="AR50" s="320" t="s">
        <v>526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18196119</v>
      </c>
      <c r="AN51" s="322">
        <v>57132</v>
      </c>
      <c r="AO51" s="323">
        <v>18.5</v>
      </c>
      <c r="AP51" s="324">
        <v>52191</v>
      </c>
      <c r="AQ51" s="325">
        <v>0.7</v>
      </c>
      <c r="AR51" s="326">
        <v>17.8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8480379</v>
      </c>
      <c r="AN52" s="330">
        <v>26627</v>
      </c>
      <c r="AO52" s="331">
        <v>-8</v>
      </c>
      <c r="AP52" s="332">
        <v>26807</v>
      </c>
      <c r="AQ52" s="333">
        <v>1.8</v>
      </c>
      <c r="AR52" s="334">
        <v>-9.8000000000000007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17418526</v>
      </c>
      <c r="AN53" s="322">
        <v>55312</v>
      </c>
      <c r="AO53" s="323">
        <v>-3.2</v>
      </c>
      <c r="AP53" s="324">
        <v>48105</v>
      </c>
      <c r="AQ53" s="325">
        <v>-7.8</v>
      </c>
      <c r="AR53" s="326">
        <v>4.5999999999999996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9786351</v>
      </c>
      <c r="AN54" s="330">
        <v>31076</v>
      </c>
      <c r="AO54" s="331">
        <v>16.7</v>
      </c>
      <c r="AP54" s="332">
        <v>24072</v>
      </c>
      <c r="AQ54" s="333">
        <v>-10.199999999999999</v>
      </c>
      <c r="AR54" s="334">
        <v>26.9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15534160</v>
      </c>
      <c r="AN55" s="322">
        <v>49967</v>
      </c>
      <c r="AO55" s="323">
        <v>-9.6999999999999993</v>
      </c>
      <c r="AP55" s="324">
        <v>47446</v>
      </c>
      <c r="AQ55" s="325">
        <v>-1.4</v>
      </c>
      <c r="AR55" s="326">
        <v>-8.3000000000000007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7939261</v>
      </c>
      <c r="AN56" s="330">
        <v>25537</v>
      </c>
      <c r="AO56" s="331">
        <v>-17.8</v>
      </c>
      <c r="AP56" s="332">
        <v>24371</v>
      </c>
      <c r="AQ56" s="333">
        <v>1.2</v>
      </c>
      <c r="AR56" s="334">
        <v>-19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11980384</v>
      </c>
      <c r="AN57" s="322">
        <v>39060</v>
      </c>
      <c r="AO57" s="323">
        <v>-21.8</v>
      </c>
      <c r="AP57" s="324">
        <v>48387</v>
      </c>
      <c r="AQ57" s="325">
        <v>2</v>
      </c>
      <c r="AR57" s="326">
        <v>-23.8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5842426</v>
      </c>
      <c r="AN58" s="330">
        <v>19048</v>
      </c>
      <c r="AO58" s="331">
        <v>-25.4</v>
      </c>
      <c r="AP58" s="332">
        <v>25592</v>
      </c>
      <c r="AQ58" s="333">
        <v>5</v>
      </c>
      <c r="AR58" s="334">
        <v>-30.4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15281121</v>
      </c>
      <c r="AN59" s="322">
        <v>50404</v>
      </c>
      <c r="AO59" s="323">
        <v>29</v>
      </c>
      <c r="AP59" s="324">
        <v>49684</v>
      </c>
      <c r="AQ59" s="325">
        <v>2.7</v>
      </c>
      <c r="AR59" s="326">
        <v>26.3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7391474</v>
      </c>
      <c r="AN60" s="330">
        <v>24381</v>
      </c>
      <c r="AO60" s="331">
        <v>28</v>
      </c>
      <c r="AP60" s="332">
        <v>28303</v>
      </c>
      <c r="AQ60" s="333">
        <v>10.6</v>
      </c>
      <c r="AR60" s="334">
        <v>17.399999999999999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15682062</v>
      </c>
      <c r="AN61" s="337">
        <v>50375</v>
      </c>
      <c r="AO61" s="338">
        <v>2.6</v>
      </c>
      <c r="AP61" s="339">
        <v>49163</v>
      </c>
      <c r="AQ61" s="340">
        <v>-0.8</v>
      </c>
      <c r="AR61" s="326">
        <v>3.4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7887978</v>
      </c>
      <c r="AN62" s="330">
        <v>25334</v>
      </c>
      <c r="AO62" s="331">
        <v>-1.3</v>
      </c>
      <c r="AP62" s="332">
        <v>25829</v>
      </c>
      <c r="AQ62" s="333">
        <v>1.7</v>
      </c>
      <c r="AR62" s="334">
        <v>-3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hVlMdKU5Z3szh/mmm54epTYtSX4HdOiJs6qFd8YIiDDmtL8LsL7fI0PwWax8WuN5e9xHstOLh13PUjZqJzUw==" saltValue="6bT3SJF3tTcdbydtTAee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1" zoomScaleNormal="100" zoomScaleSheetLayoutView="55" workbookViewId="0">
      <selection activeCell="BT116" sqref="BT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485</v>
      </c>
    </row>
    <row r="121" spans="125:125" ht="13.5" hidden="1" customHeight="1" x14ac:dyDescent="0.15">
      <c r="DU121" s="247"/>
    </row>
  </sheetData>
  <sheetProtection algorithmName="SHA-512" hashValue="zFqB7by3qOENUls6IN9CUVjUHWeyOyRZU6HqfXAcUHvUDGF/Np3dfpOGPv9S8qcV/bK5iPb5HCdAZ1F7yYjh/Q==" saltValue="ob8inPV85v7xDmTHrIcy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1" zoomScaleNormal="100" zoomScaleSheetLayoutView="55" workbookViewId="0">
      <selection activeCell="CY90" sqref="CY9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485</v>
      </c>
    </row>
  </sheetData>
  <sheetProtection algorithmName="SHA-512" hashValue="GL39O2Iw0XX4jxHb8LnXgg6RfviChX3OoDIfPEwVCw22ZEjPt2omNtJ+1Vlyk3mScrG9f20I1H4nzYolWJYXsA==" saltValue="QkUrEhhFWZoOm+9XOPcV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Normal="100"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40" t="s">
        <v>3</v>
      </c>
      <c r="D47" s="1140"/>
      <c r="E47" s="1141"/>
      <c r="F47" s="11">
        <v>13.93</v>
      </c>
      <c r="G47" s="12">
        <v>12.05</v>
      </c>
      <c r="H47" s="12">
        <v>15.95</v>
      </c>
      <c r="I47" s="12">
        <v>15.61</v>
      </c>
      <c r="J47" s="13">
        <v>15.69</v>
      </c>
    </row>
    <row r="48" spans="2:10" ht="57.75" customHeight="1" x14ac:dyDescent="0.15">
      <c r="B48" s="14"/>
      <c r="C48" s="1142" t="s">
        <v>4</v>
      </c>
      <c r="D48" s="1142"/>
      <c r="E48" s="1143"/>
      <c r="F48" s="15">
        <v>3.68</v>
      </c>
      <c r="G48" s="16">
        <v>10.29</v>
      </c>
      <c r="H48" s="16">
        <v>7.95</v>
      </c>
      <c r="I48" s="16">
        <v>6.28</v>
      </c>
      <c r="J48" s="17">
        <v>8.1300000000000008</v>
      </c>
    </row>
    <row r="49" spans="2:10" ht="57.75" customHeight="1" thickBot="1" x14ac:dyDescent="0.2">
      <c r="B49" s="18"/>
      <c r="C49" s="1144" t="s">
        <v>5</v>
      </c>
      <c r="D49" s="1144"/>
      <c r="E49" s="1145"/>
      <c r="F49" s="19">
        <v>5.73</v>
      </c>
      <c r="G49" s="20">
        <v>5.33</v>
      </c>
      <c r="H49" s="20">
        <v>1.22</v>
      </c>
      <c r="I49" s="20" t="s">
        <v>540</v>
      </c>
      <c r="J49" s="21">
        <v>2.2799999999999998</v>
      </c>
    </row>
    <row r="50" spans="2:10" x14ac:dyDescent="0.15"/>
  </sheetData>
  <sheetProtection algorithmName="SHA-512" hashValue="FH4UNEpWgsat/xx6OTJm84pkfCF1ejbwa+7rUbaE6YMUHkrfo0k9B/tQPgfXDB2a+DAdlM1VBZ8iK59Bnhgbqw==" saltValue="VQnxtJJrdzktTR6cxObg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大平　正規</cp:lastModifiedBy>
  <dcterms:created xsi:type="dcterms:W3CDTF">2026-02-23T04:52:48Z</dcterms:created>
  <dcterms:modified xsi:type="dcterms:W3CDTF">2026-03-11T08:08:42Z</dcterms:modified>
  <cp:category/>
</cp:coreProperties>
</file>