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Z:\共有フォルダ\★財政状況調査＆財政状況資料集\R8（2026）年度（R6決算）\05　作成\"/>
    </mc:Choice>
  </mc:AlternateContent>
  <xr:revisionPtr revIDLastSave="0" documentId="13_ncr:1_{4DAA710C-C860-4774-B0AB-7BC66316637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W34" i="10"/>
  <c r="BW35" i="10" s="1"/>
  <c r="BW36" i="10" s="1"/>
  <c r="BW37" i="10" s="1"/>
  <c r="BW38" i="10" s="1"/>
  <c r="BW39" i="10" s="1"/>
  <c r="BW40" i="10" s="1"/>
  <c r="BW41" i="10" s="1"/>
  <c r="BW42" i="10" s="1"/>
  <c r="BW43" i="10" s="1"/>
  <c r="C34" i="10"/>
  <c r="C35" i="10" s="1"/>
  <c r="CO34" i="10" l="1"/>
  <c r="CO35" i="10" s="1"/>
  <c r="CO36" i="10" s="1"/>
  <c r="CO37" i="10" s="1"/>
  <c r="CO38" i="10" s="1"/>
  <c r="CO39" i="10" s="1"/>
  <c r="CO40" i="10" s="1"/>
  <c r="CO41" i="10" s="1"/>
  <c r="CO42" i="10" s="1"/>
  <c r="CO43" i="10" s="1"/>
  <c r="C36"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alcChain>
</file>

<file path=xl/sharedStrings.xml><?xml version="1.0" encoding="utf-8"?>
<sst xmlns="http://schemas.openxmlformats.org/spreadsheetml/2006/main" count="1117" uniqueCount="583">
  <si>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</si>
  <si>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</si>
  <si>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</si>
  <si>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</si>
  <si>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</si>
  <si>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</si>
  <si>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</si>
  <si>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</si>
  <si>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</si>
  <si>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</si>
  <si>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</si>
  <si>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</si>
  <si>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</si>
  <si>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</si>
  <si>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</si>
  <si>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</si>
  <si>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</si>
  <si>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</si>
  <si>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</si>
  <si>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</si>
  <si>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</si>
  <si>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</si>
  <si>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</si>
  <si>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</si>
  <si>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</si>
  <si>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</si>
  <si>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</si>
  <si>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</si>
  <si>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</si>
  <si>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</si>
  <si>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</si>
  <si>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</si>
  <si>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</si>
  <si>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</si>
  <si>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</si>
  <si>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</si>
  <si>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</si>
  <si>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</si>
  <si>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</si>
  <si>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</si>
  <si>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</si>
  <si>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</si>
  <si>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</si>
  <si>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</si>
  <si>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</si>
  <si>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</si>
  <si>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</si>
  <si>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</si>
  <si>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</si>
  <si>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</si>
  <si>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</si>
  <si>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</si>
  <si>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</si>
  <si>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</si>
  <si>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</si>
  <si>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</si>
  <si>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</si>
  <si>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</si>
  <si>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</si>
  <si>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</si>
  <si>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</si>
  <si>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</si>
  <si>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</si>
  <si>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</si>
  <si>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</si>
  <si>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</si>
  <si>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</si>
  <si>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</si>
  <si>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</si>
  <si>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</si>
  <si>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</si>
  <si>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</si>
  <si>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</si>
  <si>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</si>
  <si>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</si>
  <si>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</si>
  <si>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</si>
  <si>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</si>
  <si>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</si>
  <si>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</si>
  <si>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</si>
  <si>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</si>
  <si>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</si>
  <si>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</si>
  <si>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</si>
  <si>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</si>
  <si>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</si>
  <si>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</si>
  <si>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</si>
  <si>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</si>
  <si>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</si>
  <si>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</si>
  <si>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</si>
  <si>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</si>
  <si>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</si>
  <si>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</si>
  <si>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</si>
  <si>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</si>
  <si>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</si>
  <si>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</si>
  <si>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</si>
  <si>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</si>
  <si>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</si>
  <si>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</si>
  <si>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</si>
  <si>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</si>
  <si>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</si>
  <si>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</si>
  <si>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</si>
  <si>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</si>
  <si>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</si>
  <si>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</si>
  <si>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</si>
  <si>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</si>
  <si>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</si>
  <si>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</si>
  <si>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</si>
  <si>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</si>
  <si>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</si>
  <si>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</si>
  <si>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</si>
  <si>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</si>
  <si>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</si>
  <si>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</si>
  <si>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</si>
  <si>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</si>
  <si>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</si>
  <si>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</si>
  <si>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</si>
  <si>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</si>
  <si>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</si>
  <si>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</si>
  <si>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</si>
  <si>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</si>
  <si>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</si>
  <si>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</si>
  <si>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</si>
  <si>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</si>
  <si>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</si>
  <si>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</si>
  <si>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</si>
  <si>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</si>
  <si>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</si>
  <si>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</si>
  <si>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</si>
  <si>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</si>
  <si>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</si>
  <si>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</si>
  <si>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</si>
  <si>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</si>
  <si>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</si>
  <si>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</si>
  <si>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</si>
  <si>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</si>
  <si>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</si>
  <si>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</si>
  <si>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</si>
  <si>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</si>
  <si>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</si>
  <si>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</si>
  <si>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</si>
  <si>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</si>
  <si>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</si>
  <si>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</si>
  <si>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</si>
  <si>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</si>
  <si>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</si>
  <si>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</si>
  <si>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</si>
  <si>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</si>
  <si>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</si>
  <si>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</si>
  <si>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</si>
  <si>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</si>
  <si>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</si>
  <si>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</si>
  <si>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</si>
  <si>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</si>
  <si>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</si>
  <si>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</si>
  <si>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</si>
  <si>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</si>
  <si>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</si>
  <si>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</si>
  <si>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</si>
  <si>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</si>
  <si>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</si>
  <si>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</si>
  <si>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</si>
  <si>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</si>
  <si>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</si>
  <si>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</si>
  <si>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</si>
  <si>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</si>
  <si>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</si>
  <si>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</si>
  <si>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</si>
  <si>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</si>
  <si>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</si>
  <si>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</si>
  <si>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</si>
  <si>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</si>
  <si>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</si>
  <si>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福島県福島市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</si>
  <si>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</si>
  <si>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</si>
  <si>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</si>
  <si>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</si>
  <si>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</si>
  <si>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</si>
  <si>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</si>
  <si>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</si>
  <si>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</si>
  <si>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</si>
  <si>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</si>
  <si>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</si>
  <si>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</si>
  <si>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</si>
  <si>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</si>
  <si>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</si>
  <si>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</si>
  <si>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</si>
  <si>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</si>
  <si>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</si>
  <si>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</si>
  <si>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</si>
  <si>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</si>
  <si>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</si>
  <si>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</si>
  <si>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</si>
  <si>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</si>
  <si>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</si>
  <si>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</si>
  <si>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</si>
  <si>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</si>
  <si>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</si>
  <si>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</si>
  <si>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</si>
  <si>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</si>
  <si>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</si>
  <si>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</si>
  <si>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</si>
  <si>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</si>
  <si>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</si>
  <si>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</si>
  <si>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</si>
  <si>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</si>
  <si>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</si>
  <si>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</si>
  <si>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</si>
  <si>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</si>
  <si>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</si>
  <si>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</si>
  <si>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</si>
  <si>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</si>
  <si>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</si>
  <si>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</si>
  <si>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</si>
  <si>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</si>
  <si>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</si>
  <si>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</si>
  <si>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</si>
  <si>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</si>
  <si>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</si>
  <si>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</si>
  <si>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</si>
  <si>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</si>
  <si>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</si>
  <si>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</si>
  <si>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</si>
  <si>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</si>
  <si>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</si>
  <si>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</si>
  <si>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</si>
  <si>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</si>
  <si>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</si>
  <si>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</si>
  <si>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</si>
  <si>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</si>
  <si>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</si>
  <si>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</si>
  <si>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</si>
  <si>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</si>
  <si>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</si>
  <si>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</si>
  <si>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</si>
  <si>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</si>
  <si>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</si>
  <si>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</si>
  <si>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</si>
  <si>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</si>
  <si>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</si>
  <si>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</si>
  <si>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</si>
  <si>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</si>
  <si>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</si>
  <si>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</si>
  <si>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</si>
  <si>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</si>
  <si>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</si>
  <si>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</si>
  <si>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</si>
  <si>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</si>
  <si>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</si>
  <si>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</si>
  <si>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</si>
  <si>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</si>
  <si>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</si>
  <si>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</si>
  <si>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</si>
  <si>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</si>
  <si>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</si>
  <si>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</si>
  <si>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</si>
  <si>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</si>
  <si>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</si>
  <si>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</si>
  <si>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</si>
  <si>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</si>
  <si>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</si>
  <si>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</si>
  <si>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</si>
  <si>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</si>
  <si>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</si>
  <si>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</si>
  <si>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</si>
  <si>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</si>
  <si>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</si>
  <si>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</si>
  <si>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</si>
  <si>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</si>
  <si>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</si>
  <si>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</si>
  <si>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</si>
  <si>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</si>
  <si>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</si>
  <si>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</si>
  <si>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</si>
  <si>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</si>
  <si>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</si>
  <si>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</si>
  <si>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</si>
  <si>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</si>
  <si>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</si>
  <si>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</si>
  <si>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</si>
  <si>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</si>
  <si>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</si>
  <si>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</si>
  <si>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</si>
  <si>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</si>
  <si>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</si>
  <si>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</si>
  <si>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</si>
  <si>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福島県福島市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</si>
  <si>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</si>
  <si>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</si>
  <si>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</si>
  <si>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</si>
  <si>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</si>
  <si>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</si>
  <si>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</si>
  <si>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</si>
  <si>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</si>
  <si>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</si>
  <si>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</si>
  <si>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</si>
  <si>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</si>
  <si>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</si>
  <si>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</si>
  <si>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</si>
  <si>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</si>
  <si>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</si>
  <si>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</si>
  <si>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</si>
  <si>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庁舎整備基金運用特別会計</t>
    <phoneticPr fontId="5"/>
  </si>
  <si>
    <t>母子父子寡婦福祉資金貸付事業費特別会計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</si>
  <si>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</si>
  <si>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</si>
  <si>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</si>
  <si>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</si>
  <si>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</si>
  <si>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</si>
  <si>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</si>
  <si>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</si>
  <si>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</si>
  <si>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</si>
  <si>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</si>
  <si>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</si>
  <si>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</si>
  <si>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</si>
  <si>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</si>
  <si>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</si>
  <si>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水道事業会計</t>
    <phoneticPr fontId="5"/>
  </si>
  <si>
    <t>法適用企業</t>
    <phoneticPr fontId="5"/>
  </si>
  <si>
    <t>下水道事業会計</t>
    <phoneticPr fontId="5"/>
  </si>
  <si>
    <t>農業集落排水事業会計</t>
    <phoneticPr fontId="5"/>
  </si>
  <si>
    <t>公設地方卸売市場事業費特別会計</t>
    <phoneticPr fontId="5"/>
  </si>
  <si>
    <t>法非適用企業</t>
    <phoneticPr fontId="5"/>
  </si>
  <si>
    <t>土地区画整理事業費特別会計</t>
    <phoneticPr fontId="5"/>
  </si>
  <si>
    <t>工業団地整備事業費特別会計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</si>
  <si>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</si>
  <si>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</si>
  <si>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</si>
  <si>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</si>
  <si>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</si>
  <si>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</si>
  <si>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</si>
  <si>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</si>
  <si>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</si>
  <si>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</si>
  <si>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</si>
  <si>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</si>
  <si>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</si>
  <si>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</si>
  <si>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</si>
  <si>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</si>
  <si>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</si>
  <si>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</si>
  <si>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</si>
  <si>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</si>
  <si>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</si>
  <si>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</si>
  <si>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</si>
  <si>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</si>
  <si>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</si>
  <si>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</si>
  <si>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</si>
  <si>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</si>
  <si>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</si>
  <si>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</si>
  <si>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</si>
  <si>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</si>
  <si>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</si>
  <si>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</si>
  <si>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</si>
  <si>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</si>
  <si>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</si>
  <si>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</si>
  <si>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</si>
  <si>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</si>
  <si>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</si>
  <si>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</si>
  <si>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</si>
  <si>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</si>
  <si>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</si>
  <si>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</si>
  <si>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</si>
  <si>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</si>
  <si>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</si>
  <si>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</si>
  <si>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</si>
  <si>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</si>
  <si>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</si>
  <si>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</si>
  <si>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</si>
  <si>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</si>
  <si>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</si>
  <si>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</si>
  <si>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</si>
  <si>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</si>
  <si>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</si>
  <si>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</si>
  <si>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</si>
  <si>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</si>
  <si>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</si>
  <si>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</si>
  <si>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</si>
  <si>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</si>
  <si>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</si>
  <si>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</si>
  <si>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</si>
  <si>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</si>
  <si>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</si>
  <si>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</si>
  <si>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</si>
  <si>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</si>
  <si>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</si>
  <si>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</si>
  <si>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</si>
  <si>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</si>
  <si>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</si>
  <si>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</si>
  <si>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</si>
  <si>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</si>
  <si>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</si>
  <si>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</si>
  <si>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</si>
  <si>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</si>
  <si>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</si>
  <si>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</si>
  <si>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</si>
  <si>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</si>
  <si>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</si>
  <si>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</si>
  <si>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</si>
  <si>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</si>
  <si>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</si>
  <si>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</si>
  <si>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</si>
  <si>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</si>
  <si>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</si>
  <si>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</si>
  <si>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</si>
  <si>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</si>
  <si>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</si>
  <si>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</si>
  <si>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</si>
  <si>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</si>
  <si>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</si>
  <si>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</si>
  <si>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</si>
  <si>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</si>
  <si>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</si>
  <si>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</si>
  <si>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</si>
  <si>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</si>
  <si>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</si>
  <si>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</si>
  <si>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</si>
  <si>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</si>
  <si>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</si>
  <si>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</si>
  <si>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</si>
  <si>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</si>
  <si>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</si>
  <si>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</si>
  <si>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</si>
  <si>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</si>
  <si>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</si>
  <si>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</si>
  <si>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</si>
  <si>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</si>
  <si>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</si>
  <si>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</si>
  <si>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</si>
  <si>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3.25</t>
  </si>
  <si>
    <t>▲ 4.85</t>
  </si>
  <si>
    <t>一般会計</t>
  </si>
  <si>
    <t>水道事業会計</t>
  </si>
  <si>
    <t>下水道事業会計</t>
  </si>
  <si>
    <t>国民健康保険事業費特別会計</t>
  </si>
  <si>
    <t>介護保険事業費特別会計</t>
  </si>
  <si>
    <t>農業集落排水事業会計</t>
  </si>
  <si>
    <t>公設地方卸売市場事業費特別会計</t>
  </si>
  <si>
    <t>後期高齢者医療事業費特別会計</t>
  </si>
  <si>
    <t>その他会計（赤字）</t>
  </si>
  <si>
    <t>その他会計（黒字）</t>
  </si>
  <si>
    <t>R02</t>
    <phoneticPr fontId="5"/>
  </si>
  <si>
    <t>R03</t>
    <phoneticPr fontId="5"/>
  </si>
  <si>
    <t>R04</t>
    <phoneticPr fontId="5"/>
  </si>
  <si>
    <t>R05</t>
    <phoneticPr fontId="5"/>
  </si>
  <si>
    <t>R06</t>
    <phoneticPr fontId="5"/>
  </si>
  <si>
    <t>庁舎整備基金</t>
    <rPh sb="0" eb="6">
      <t>チョウシャセイビキキン</t>
    </rPh>
    <phoneticPr fontId="2"/>
  </si>
  <si>
    <t>公共施設建設基金</t>
    <rPh sb="0" eb="4">
      <t>コウキョウシセツ</t>
    </rPh>
    <rPh sb="4" eb="8">
      <t>ケンセツキキン</t>
    </rPh>
    <phoneticPr fontId="2"/>
  </si>
  <si>
    <t>環境基金</t>
    <rPh sb="0" eb="4">
      <t>カンキョウキキン</t>
    </rPh>
    <phoneticPr fontId="2"/>
  </si>
  <si>
    <t>復興基金</t>
    <rPh sb="0" eb="4">
      <t>フッコウキキン</t>
    </rPh>
    <phoneticPr fontId="2"/>
  </si>
  <si>
    <t>スポーツ振興基金</t>
    <rPh sb="4" eb="8">
      <t>シンコウキキン</t>
    </rPh>
    <phoneticPr fontId="2"/>
  </si>
  <si>
    <t>-</t>
    <phoneticPr fontId="2"/>
  </si>
  <si>
    <t>福島地方土地開発公社</t>
    <rPh sb="0" eb="2">
      <t>フクシマ</t>
    </rPh>
    <rPh sb="2" eb="4">
      <t>チホウ</t>
    </rPh>
    <rPh sb="4" eb="6">
      <t>トチ</t>
    </rPh>
    <rPh sb="6" eb="8">
      <t>カイハツ</t>
    </rPh>
    <rPh sb="8" eb="10">
      <t>コウシャ</t>
    </rPh>
    <phoneticPr fontId="2"/>
  </si>
  <si>
    <t>福島市観光開発（株）</t>
    <rPh sb="0" eb="3">
      <t>フクシマシ</t>
    </rPh>
    <rPh sb="3" eb="5">
      <t>カンコウ</t>
    </rPh>
    <rPh sb="5" eb="7">
      <t>カイハツ</t>
    </rPh>
    <rPh sb="8" eb="9">
      <t>カブ</t>
    </rPh>
    <phoneticPr fontId="24"/>
  </si>
  <si>
    <t>（公財）福島市振興公社</t>
    <rPh sb="1" eb="2">
      <t>オオヤケ</t>
    </rPh>
    <rPh sb="2" eb="3">
      <t>ザイ</t>
    </rPh>
    <rPh sb="4" eb="7">
      <t>フクシマシ</t>
    </rPh>
    <rPh sb="7" eb="9">
      <t>シンコウ</t>
    </rPh>
    <rPh sb="9" eb="11">
      <t>コウシャ</t>
    </rPh>
    <phoneticPr fontId="24"/>
  </si>
  <si>
    <t>（公財）福島市スポーツ振興公社</t>
    <rPh sb="1" eb="2">
      <t>コウ</t>
    </rPh>
    <rPh sb="2" eb="3">
      <t>ザイ</t>
    </rPh>
    <rPh sb="4" eb="7">
      <t>フクシマシ</t>
    </rPh>
    <rPh sb="11" eb="13">
      <t>シンコウ</t>
    </rPh>
    <rPh sb="13" eb="15">
      <t>コウシャ</t>
    </rPh>
    <phoneticPr fontId="24"/>
  </si>
  <si>
    <t>（一財）福島市中小企業福祉サービスセンター</t>
    <rPh sb="1" eb="2">
      <t>イチ</t>
    </rPh>
    <rPh sb="2" eb="3">
      <t>ザイ</t>
    </rPh>
    <rPh sb="4" eb="7">
      <t>フクシマシ</t>
    </rPh>
    <rPh sb="7" eb="9">
      <t>チュウショウ</t>
    </rPh>
    <rPh sb="9" eb="11">
      <t>キギョウ</t>
    </rPh>
    <rPh sb="11" eb="13">
      <t>フクシ</t>
    </rPh>
    <phoneticPr fontId="24"/>
  </si>
  <si>
    <t>（株）福島まちづくりセンター</t>
    <rPh sb="1" eb="2">
      <t>カブ</t>
    </rPh>
    <rPh sb="3" eb="5">
      <t>フクシマ</t>
    </rPh>
    <phoneticPr fontId="24"/>
  </si>
  <si>
    <t>（公財）福島県青少年育成・男女共生推進機構</t>
    <rPh sb="1" eb="2">
      <t>オオヤケ</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24"/>
  </si>
  <si>
    <t>阿武隈急行（株）</t>
    <rPh sb="0" eb="3">
      <t>アブクマ</t>
    </rPh>
    <rPh sb="3" eb="5">
      <t>キュウコウ</t>
    </rPh>
    <rPh sb="6" eb="7">
      <t>カブ</t>
    </rPh>
    <phoneticPr fontId="24"/>
  </si>
  <si>
    <t>○</t>
  </si>
  <si>
    <t>福島地方水道用水供給企業団　福島地方水道用水供給事業会計</t>
    <rPh sb="0" eb="2">
      <t>フクシマ</t>
    </rPh>
    <rPh sb="2" eb="4">
      <t>チホウ</t>
    </rPh>
    <rPh sb="4" eb="6">
      <t>スイドウ</t>
    </rPh>
    <rPh sb="6" eb="8">
      <t>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</si>
  <si>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0"/>
  </si>
  <si>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5">
      <t>カイ</t>
    </rPh>
    <rPh sb="25" eb="26">
      <t>ケイ</t>
    </rPh>
    <phoneticPr fontId="30"/>
  </si>
  <si>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</si>
  <si>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1">
      <t>カイ</t>
    </rPh>
    <rPh sb="21" eb="22">
      <t>ケイ</t>
    </rPh>
    <phoneticPr fontId="30"/>
  </si>
  <si>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3">
      <t>カイ</t>
    </rPh>
    <rPh sb="23" eb="24">
      <t>ケイ</t>
    </rPh>
    <phoneticPr fontId="30"/>
  </si>
  <si>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</si>
  <si>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2">
      <t>カイ</t>
    </rPh>
    <rPh sb="22" eb="23">
      <t>ケイ</t>
    </rPh>
    <phoneticPr fontId="30"/>
  </si>
  <si>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</si>
  <si>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川俣方部衛生処理組合　一般会計</t>
    <rPh sb="0" eb="2">
      <t>カワマタ</t>
    </rPh>
    <rPh sb="2" eb="3">
      <t>ホウ</t>
    </rPh>
    <rPh sb="3" eb="4">
      <t>ブ</t>
    </rPh>
    <rPh sb="4" eb="6">
      <t>エイセイ</t>
    </rPh>
    <rPh sb="6" eb="8">
      <t>ショリ</t>
    </rPh>
    <rPh sb="8" eb="10">
      <t>クミアイ</t>
    </rPh>
    <rPh sb="11" eb="13">
      <t>イッパン</t>
    </rPh>
    <rPh sb="13" eb="15">
      <t>カイケイ</t>
    </rPh>
    <phoneticPr fontId="2"/>
  </si>
  <si>
    <t>伊達地方衛生処理組合　一般会計</t>
    <rPh sb="0" eb="2">
      <t>ダテ</t>
    </rPh>
    <rPh sb="2" eb="4">
      <t>チホウ</t>
    </rPh>
    <rPh sb="4" eb="5">
      <t>エイ</t>
    </rPh>
    <rPh sb="5" eb="6">
      <t>セイ</t>
    </rPh>
    <rPh sb="6" eb="8">
      <t>ショリ</t>
    </rPh>
    <rPh sb="8" eb="10">
      <t>クミアイ</t>
    </rPh>
    <rPh sb="11" eb="13">
      <t>イッパン</t>
    </rPh>
    <rPh sb="13" eb="15">
      <t>カイケイ</t>
    </rPh>
    <phoneticPr fontId="30"/>
  </si>
  <si>
    <t>伊達地方衛生処理組合　し尿処理事業特別会計</t>
    <rPh sb="0" eb="2">
      <t>ダテ</t>
    </rPh>
    <rPh sb="2" eb="4">
      <t>チホウ</t>
    </rPh>
    <rPh sb="4" eb="5">
      <t>エイ</t>
    </rPh>
    <rPh sb="5" eb="6">
      <t>セイ</t>
    </rPh>
    <rPh sb="6" eb="8">
      <t>ショリ</t>
    </rPh>
    <rPh sb="8" eb="10">
      <t>クミアイ</t>
    </rPh>
    <rPh sb="12" eb="13">
      <t>ニョウ</t>
    </rPh>
    <rPh sb="13" eb="15">
      <t>ショリ</t>
    </rPh>
    <rPh sb="15" eb="17">
      <t>ジギョウ</t>
    </rPh>
    <rPh sb="17" eb="19">
      <t>トクベツ</t>
    </rPh>
    <rPh sb="19" eb="20">
      <t>カイ</t>
    </rPh>
    <rPh sb="20" eb="21">
      <t>ケイ</t>
    </rPh>
    <phoneticPr fontId="30"/>
  </si>
  <si>
    <t>伊達地方衛生処理組合　ごみ処理事業特別会計</t>
    <rPh sb="0" eb="2">
      <t>ダテ</t>
    </rPh>
    <rPh sb="2" eb="4">
      <t>チホウ</t>
    </rPh>
    <rPh sb="4" eb="5">
      <t>エイ</t>
    </rPh>
    <rPh sb="5" eb="6">
      <t>セイ</t>
    </rPh>
    <rPh sb="6" eb="8">
      <t>ショリ</t>
    </rPh>
    <rPh sb="8" eb="10">
      <t>クミアイ</t>
    </rPh>
    <rPh sb="13" eb="15">
      <t>ショリ</t>
    </rPh>
    <rPh sb="15" eb="17">
      <t>ジギョウ</t>
    </rPh>
    <rPh sb="17" eb="19">
      <t>トクベツ</t>
    </rPh>
    <rPh sb="19" eb="20">
      <t>カイ</t>
    </rPh>
    <rPh sb="20" eb="21">
      <t>ケイ</t>
    </rPh>
    <phoneticPr fontId="30"/>
  </si>
  <si>
    <t>UFOの里いいの(株)</t>
    <rPh sb="4" eb="5">
      <t>サト</t>
    </rPh>
    <rPh sb="9" eb="10">
      <t>カブ</t>
    </rPh>
    <phoneticPr fontId="24"/>
  </si>
  <si>
    <t>歳入－歳出≠収支の差異について市町村財政課確認</t>
    <rPh sb="0" eb="2">
      <t>サイニュウ</t>
    </rPh>
    <rPh sb="3" eb="5">
      <t>サイシュツ</t>
    </rPh>
    <rPh sb="6" eb="8">
      <t>シュウシ</t>
    </rPh>
    <rPh sb="9" eb="11">
      <t>サイ</t>
    </rPh>
    <rPh sb="15" eb="18">
      <t>シチョウソン</t>
    </rPh>
    <rPh sb="18" eb="21">
      <t>ザイセイカ</t>
    </rPh>
    <rPh sb="21" eb="23">
      <t>カクニン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</si>
</sst>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76E3-452A-AA33-5961989FFC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59098</c:v>
                </c:pt>
                <c:pt idx="1">
                  <c:v>61697</c:v>
                </c:pt>
                <c:pt idx="2">
                  <c:v>57845</c:v>
                </c:pt>
                <c:pt idx="3">
                  <c:v>65049</c:v>
                </c:pt>
                <c:pt idx="4">
                  <c:v>64952</c:v>
                </c:pt>
              </c:numCache>
            </c:numRef>
          </c:val>
          <c:smooth val="0"/>
          <c:extLst>
            <c:ext xmlns:c16="http://schemas.microsoft.com/office/drawing/2014/chart" uri="{C3380CC4-5D6E-409C-BE32-E72D297353CC}">
              <c16:uniqueId val="{00000001-76E3-452A-AA33-5961989FFC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8.68</c:v>
                </c:pt>
                <c:pt idx="1">
                  <c:v>13.78</c:v>
                </c:pt>
                <c:pt idx="2">
                  <c:v>10.83</c:v>
                </c:pt>
                <c:pt idx="3">
                  <c:v>4.8499999999999996</c:v>
                </c:pt>
                <c:pt idx="4">
                  <c:v>7.53</c:v>
                </c:pt>
              </c:numCache>
            </c:numRef>
          </c:val>
          <c:extLst>
            <c:ext xmlns:c16="http://schemas.microsoft.com/office/drawing/2014/chart" uri="{C3380CC4-5D6E-409C-BE32-E72D297353CC}">
              <c16:uniqueId val="{00000000-100B-434E-B51A-1D0625F1DC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10.98</c:v>
                </c:pt>
                <c:pt idx="1">
                  <c:v>10.68</c:v>
                </c:pt>
                <c:pt idx="2">
                  <c:v>10.91</c:v>
                </c:pt>
                <c:pt idx="3">
                  <c:v>11.74</c:v>
                </c:pt>
                <c:pt idx="4">
                  <c:v>12.69</c:v>
                </c:pt>
              </c:numCache>
            </c:numRef>
          </c:val>
          <c:extLst>
            <c:ext xmlns:c16="http://schemas.microsoft.com/office/drawing/2014/chart" uri="{C3380CC4-5D6E-409C-BE32-E72D297353CC}">
              <c16:uniqueId val="{00000001-100B-434E-B51A-1D0625F1DC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0.24</c:v>
                </c:pt>
                <c:pt idx="1">
                  <c:v>5.4</c:v>
                </c:pt>
                <c:pt idx="2">
                  <c:v>-3.25</c:v>
                </c:pt>
                <c:pt idx="3">
                  <c:v>-4.8499999999999996</c:v>
                </c:pt>
                <c:pt idx="4">
                  <c:v>3.92</c:v>
                </c:pt>
              </c:numCache>
            </c:numRef>
          </c:val>
          <c:smooth val="0"/>
          <c:extLst>
            <c:ext xmlns:c16="http://schemas.microsoft.com/office/drawing/2014/chart" uri="{C3380CC4-5D6E-409C-BE32-E72D297353CC}">
              <c16:uniqueId val="{00000002-100B-434E-B51A-1D0625F1DC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c:v>
                </c:pt>
                <c:pt idx="2">
                  <c:v>#N/A</c:v>
                </c:pt>
                <c:pt idx="3">
                  <c:v>0.14000000000000001</c:v>
                </c:pt>
                <c:pt idx="4">
                  <c:v>#N/A</c:v>
                </c:pt>
                <c:pt idx="5">
                  <c:v>0.08</c:v>
                </c:pt>
                <c:pt idx="6">
                  <c:v>#N/A</c:v>
                </c:pt>
                <c:pt idx="7">
                  <c:v>0.03</c:v>
                </c:pt>
                <c:pt idx="8">
                  <c:v>#N/A</c:v>
                </c:pt>
                <c:pt idx="9">
                  <c:v>0.02</c:v>
                </c:pt>
              </c:numCache>
            </c:numRef>
          </c:val>
          <c:extLst>
            <c:ext xmlns:c16="http://schemas.microsoft.com/office/drawing/2014/chart" uri="{C3380CC4-5D6E-409C-BE32-E72D297353CC}">
              <c16:uniqueId val="{00000000-CB74-4C62-A038-B8CD55B86A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74-4C62-A038-B8CD55B86A97}"/>
            </c:ext>
          </c:extLst>
        </c:ser>
        <c:ser>
          <c:idx val="2"/>
          <c:order val="2"/>
          <c:tx>
            <c:strRef>
              <c:f>データシート!$A$29</c:f>
              <c:strCache>
                <c:ptCount val="1"/>
                <c:pt idx="0">
                  <c:v>後期高齢者医療事業費特別会計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2-CB74-4C62-A038-B8CD55B86A97}"/>
            </c:ext>
          </c:extLst>
        </c:ser>
        <c:ser>
          <c:idx val="3"/>
          <c:order val="3"/>
          <c:tx>
            <c:strRef>
              <c:f>データシート!$A$30</c:f>
              <c:strCache>
                <c:ptCount val="1"/>
                <c:pt idx="0">
                  <c:v>公設地方卸売市場事業費特別会計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3-CB74-4C62-A038-B8CD55B86A97}"/>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0.12</c:v>
                </c:pt>
                <c:pt idx="4">
                  <c:v>#N/A</c:v>
                </c:pt>
                <c:pt idx="5">
                  <c:v>0.12</c:v>
                </c:pt>
                <c:pt idx="6">
                  <c:v>#N/A</c:v>
                </c:pt>
                <c:pt idx="7">
                  <c:v>0.13</c:v>
                </c:pt>
                <c:pt idx="8">
                  <c:v>#N/A</c:v>
                </c:pt>
                <c:pt idx="9">
                  <c:v>0.13</c:v>
                </c:pt>
              </c:numCache>
            </c:numRef>
          </c:val>
          <c:extLst>
            <c:ext xmlns:c16="http://schemas.microsoft.com/office/drawing/2014/chart" uri="{C3380CC4-5D6E-409C-BE32-E72D297353CC}">
              <c16:uniqueId val="{00000004-CB74-4C62-A038-B8CD55B86A97}"/>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0.69</c:v>
                </c:pt>
                <c:pt idx="4">
                  <c:v>#N/A</c:v>
                </c:pt>
                <c:pt idx="5">
                  <c:v>0.61</c:v>
                </c:pt>
                <c:pt idx="6">
                  <c:v>#N/A</c:v>
                </c:pt>
                <c:pt idx="7">
                  <c:v>0.41</c:v>
                </c:pt>
                <c:pt idx="8">
                  <c:v>#N/A</c:v>
                </c:pt>
                <c:pt idx="9">
                  <c:v>0.78</c:v>
                </c:pt>
              </c:numCache>
            </c:numRef>
          </c:val>
          <c:extLst>
            <c:ext xmlns:c16="http://schemas.microsoft.com/office/drawing/2014/chart" uri="{C3380CC4-5D6E-409C-BE32-E72D297353CC}">
              <c16:uniqueId val="{00000005-CB74-4C62-A038-B8CD55B86A97}"/>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3.22</c:v>
                </c:pt>
                <c:pt idx="2">
                  <c:v>#N/A</c:v>
                </c:pt>
                <c:pt idx="3">
                  <c:v>2.66</c:v>
                </c:pt>
                <c:pt idx="4">
                  <c:v>#N/A</c:v>
                </c:pt>
                <c:pt idx="5">
                  <c:v>2.52</c:v>
                </c:pt>
                <c:pt idx="6">
                  <c:v>#N/A</c:v>
                </c:pt>
                <c:pt idx="7">
                  <c:v>2.15</c:v>
                </c:pt>
                <c:pt idx="8">
                  <c:v>#N/A</c:v>
                </c:pt>
                <c:pt idx="9">
                  <c:v>1.88</c:v>
                </c:pt>
              </c:numCache>
            </c:numRef>
          </c:val>
          <c:extLst>
            <c:ext xmlns:c16="http://schemas.microsoft.com/office/drawing/2014/chart" uri="{C3380CC4-5D6E-409C-BE32-E72D297353CC}">
              <c16:uniqueId val="{00000006-CB74-4C62-A038-B8CD55B86A9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1.89</c:v>
                </c:pt>
                <c:pt idx="2">
                  <c:v>#N/A</c:v>
                </c:pt>
                <c:pt idx="3">
                  <c:v>2.63</c:v>
                </c:pt>
                <c:pt idx="4">
                  <c:v>#N/A</c:v>
                </c:pt>
                <c:pt idx="5">
                  <c:v>4.1399999999999997</c:v>
                </c:pt>
                <c:pt idx="6">
                  <c:v>#N/A</c:v>
                </c:pt>
                <c:pt idx="7">
                  <c:v>5.22</c:v>
                </c:pt>
                <c:pt idx="8">
                  <c:v>#N/A</c:v>
                </c:pt>
                <c:pt idx="9">
                  <c:v>5.61</c:v>
                </c:pt>
              </c:numCache>
            </c:numRef>
          </c:val>
          <c:extLst>
            <c:ext xmlns:c16="http://schemas.microsoft.com/office/drawing/2014/chart" uri="{C3380CC4-5D6E-409C-BE32-E72D297353CC}">
              <c16:uniqueId val="{00000007-CB74-4C62-A038-B8CD55B86A9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6.25</c:v>
                </c:pt>
                <c:pt idx="2">
                  <c:v>#N/A</c:v>
                </c:pt>
                <c:pt idx="3">
                  <c:v>7.1</c:v>
                </c:pt>
                <c:pt idx="4">
                  <c:v>#N/A</c:v>
                </c:pt>
                <c:pt idx="5">
                  <c:v>7.96</c:v>
                </c:pt>
                <c:pt idx="6">
                  <c:v>#N/A</c:v>
                </c:pt>
                <c:pt idx="7">
                  <c:v>8.3699999999999992</c:v>
                </c:pt>
                <c:pt idx="8">
                  <c:v>#N/A</c:v>
                </c:pt>
                <c:pt idx="9">
                  <c:v>7.19</c:v>
                </c:pt>
              </c:numCache>
            </c:numRef>
          </c:val>
          <c:extLst>
            <c:ext xmlns:c16="http://schemas.microsoft.com/office/drawing/2014/chart" uri="{C3380CC4-5D6E-409C-BE32-E72D297353CC}">
              <c16:uniqueId val="{00000008-CB74-4C62-A038-B8CD55B86A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8.98</c:v>
                </c:pt>
                <c:pt idx="2">
                  <c:v>#N/A</c:v>
                </c:pt>
                <c:pt idx="3">
                  <c:v>14.2</c:v>
                </c:pt>
                <c:pt idx="4">
                  <c:v>#N/A</c:v>
                </c:pt>
                <c:pt idx="5">
                  <c:v>11.51</c:v>
                </c:pt>
                <c:pt idx="6">
                  <c:v>#N/A</c:v>
                </c:pt>
                <c:pt idx="7">
                  <c:v>5.04</c:v>
                </c:pt>
                <c:pt idx="8">
                  <c:v>#N/A</c:v>
                </c:pt>
                <c:pt idx="9">
                  <c:v>7.7</c:v>
                </c:pt>
              </c:numCache>
            </c:numRef>
          </c:val>
          <c:extLst>
            <c:ext xmlns:c16="http://schemas.microsoft.com/office/drawing/2014/chart" uri="{C3380CC4-5D6E-409C-BE32-E72D297353CC}">
              <c16:uniqueId val="{00000009-CB74-4C62-A038-B8CD55B86A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10023</c:v>
                </c:pt>
                <c:pt idx="5">
                  <c:v>9793</c:v>
                </c:pt>
                <c:pt idx="8">
                  <c:v>9804</c:v>
                </c:pt>
                <c:pt idx="11">
                  <c:v>9681</c:v>
                </c:pt>
                <c:pt idx="14">
                  <c:v>9541</c:v>
                </c:pt>
              </c:numCache>
            </c:numRef>
          </c:val>
          <c:extLst>
            <c:ext xmlns:c16="http://schemas.microsoft.com/office/drawing/2014/chart" uri="{C3380CC4-5D6E-409C-BE32-E72D297353CC}">
              <c16:uniqueId val="{00000000-26A0-4573-846E-8DC919779D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A0-4573-846E-8DC919779D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119</c:v>
                </c:pt>
                <c:pt idx="6">
                  <c:v>24</c:v>
                </c:pt>
                <c:pt idx="9">
                  <c:v>13</c:v>
                </c:pt>
                <c:pt idx="12">
                  <c:v>12</c:v>
                </c:pt>
              </c:numCache>
            </c:numRef>
          </c:val>
          <c:extLst>
            <c:ext xmlns:c16="http://schemas.microsoft.com/office/drawing/2014/chart" uri="{C3380CC4-5D6E-409C-BE32-E72D297353CC}">
              <c16:uniqueId val="{00000002-26A0-4573-846E-8DC919779D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17</c:v>
                </c:pt>
                <c:pt idx="6">
                  <c:v>15</c:v>
                </c:pt>
                <c:pt idx="9">
                  <c:v>10</c:v>
                </c:pt>
                <c:pt idx="12">
                  <c:v>0</c:v>
                </c:pt>
              </c:numCache>
            </c:numRef>
          </c:val>
          <c:extLst>
            <c:ext xmlns:c16="http://schemas.microsoft.com/office/drawing/2014/chart" uri="{C3380CC4-5D6E-409C-BE32-E72D297353CC}">
              <c16:uniqueId val="{00000003-26A0-4573-846E-8DC919779D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2524</c:v>
                </c:pt>
                <c:pt idx="3">
                  <c:v>2542</c:v>
                </c:pt>
                <c:pt idx="6">
                  <c:v>2420</c:v>
                </c:pt>
                <c:pt idx="9">
                  <c:v>2420</c:v>
                </c:pt>
                <c:pt idx="12">
                  <c:v>2450</c:v>
                </c:pt>
              </c:numCache>
            </c:numRef>
          </c:val>
          <c:extLst>
            <c:ext xmlns:c16="http://schemas.microsoft.com/office/drawing/2014/chart" uri="{C3380CC4-5D6E-409C-BE32-E72D297353CC}">
              <c16:uniqueId val="{00000004-26A0-4573-846E-8DC919779D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A0-4573-846E-8DC919779D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A0-4573-846E-8DC919779D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8131</c:v>
                </c:pt>
                <c:pt idx="3">
                  <c:v>8352</c:v>
                </c:pt>
                <c:pt idx="6">
                  <c:v>9244</c:v>
                </c:pt>
                <c:pt idx="9">
                  <c:v>9789</c:v>
                </c:pt>
                <c:pt idx="12">
                  <c:v>10015</c:v>
                </c:pt>
              </c:numCache>
            </c:numRef>
          </c:val>
          <c:extLst>
            <c:ext xmlns:c16="http://schemas.microsoft.com/office/drawing/2014/chart" uri="{C3380CC4-5D6E-409C-BE32-E72D297353CC}">
              <c16:uniqueId val="{00000007-26A0-4573-846E-8DC919779D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672</c:v>
                </c:pt>
                <c:pt idx="2">
                  <c:v>#N/A</c:v>
                </c:pt>
                <c:pt idx="3">
                  <c:v>#N/A</c:v>
                </c:pt>
                <c:pt idx="4">
                  <c:v>1237</c:v>
                </c:pt>
                <c:pt idx="5">
                  <c:v>#N/A</c:v>
                </c:pt>
                <c:pt idx="6">
                  <c:v>#N/A</c:v>
                </c:pt>
                <c:pt idx="7">
                  <c:v>1899</c:v>
                </c:pt>
                <c:pt idx="8">
                  <c:v>#N/A</c:v>
                </c:pt>
                <c:pt idx="9">
                  <c:v>#N/A</c:v>
                </c:pt>
                <c:pt idx="10">
                  <c:v>2551</c:v>
                </c:pt>
                <c:pt idx="11">
                  <c:v>#N/A</c:v>
                </c:pt>
                <c:pt idx="12">
                  <c:v>#N/A</c:v>
                </c:pt>
                <c:pt idx="13">
                  <c:v>2936</c:v>
                </c:pt>
                <c:pt idx="14">
                  <c:v>#N/A</c:v>
                </c:pt>
              </c:numCache>
            </c:numRef>
          </c:val>
          <c:smooth val="0"/>
          <c:extLst>
            <c:ext xmlns:c16="http://schemas.microsoft.com/office/drawing/2014/chart" uri="{C3380CC4-5D6E-409C-BE32-E72D297353CC}">
              <c16:uniqueId val="{00000008-26A0-4573-846E-8DC919779D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87882</c:v>
                </c:pt>
                <c:pt idx="5">
                  <c:v>88477</c:v>
                </c:pt>
                <c:pt idx="8">
                  <c:v>87365</c:v>
                </c:pt>
                <c:pt idx="11">
                  <c:v>85503</c:v>
                </c:pt>
                <c:pt idx="14">
                  <c:v>82725</c:v>
                </c:pt>
              </c:numCache>
            </c:numRef>
          </c:val>
          <c:extLst>
            <c:ext xmlns:c16="http://schemas.microsoft.com/office/drawing/2014/chart" uri="{C3380CC4-5D6E-409C-BE32-E72D297353CC}">
              <c16:uniqueId val="{00000000-6780-41A5-9CF1-6155B769D7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17919</c:v>
                </c:pt>
                <c:pt idx="5">
                  <c:v>22431</c:v>
                </c:pt>
                <c:pt idx="8">
                  <c:v>25350</c:v>
                </c:pt>
                <c:pt idx="11">
                  <c:v>28525</c:v>
                </c:pt>
                <c:pt idx="14">
                  <c:v>28439</c:v>
                </c:pt>
              </c:numCache>
            </c:numRef>
          </c:val>
          <c:extLst>
            <c:ext xmlns:c16="http://schemas.microsoft.com/office/drawing/2014/chart" uri="{C3380CC4-5D6E-409C-BE32-E72D297353CC}">
              <c16:uniqueId val="{00000001-6780-41A5-9CF1-6155B769D7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22804</c:v>
                </c:pt>
                <c:pt idx="5">
                  <c:v>25591</c:v>
                </c:pt>
                <c:pt idx="8">
                  <c:v>27543</c:v>
                </c:pt>
                <c:pt idx="11">
                  <c:v>30556</c:v>
                </c:pt>
                <c:pt idx="14">
                  <c:v>32547</c:v>
                </c:pt>
              </c:numCache>
            </c:numRef>
          </c:val>
          <c:extLst>
            <c:ext xmlns:c16="http://schemas.microsoft.com/office/drawing/2014/chart" uri="{C3380CC4-5D6E-409C-BE32-E72D297353CC}">
              <c16:uniqueId val="{00000002-6780-41A5-9CF1-6155B769D7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80-41A5-9CF1-6155B769D7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80-41A5-9CF1-6155B769D7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2739</c:v>
                </c:pt>
                <c:pt idx="3">
                  <c:v>1894</c:v>
                </c:pt>
                <c:pt idx="6">
                  <c:v>1331</c:v>
                </c:pt>
                <c:pt idx="9">
                  <c:v>930</c:v>
                </c:pt>
                <c:pt idx="12">
                  <c:v>452</c:v>
                </c:pt>
              </c:numCache>
            </c:numRef>
          </c:val>
          <c:extLst>
            <c:ext xmlns:c16="http://schemas.microsoft.com/office/drawing/2014/chart" uri="{C3380CC4-5D6E-409C-BE32-E72D297353CC}">
              <c16:uniqueId val="{00000005-6780-41A5-9CF1-6155B769D7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14775</c:v>
                </c:pt>
                <c:pt idx="3">
                  <c:v>14496</c:v>
                </c:pt>
                <c:pt idx="6">
                  <c:v>14607</c:v>
                </c:pt>
                <c:pt idx="9">
                  <c:v>15213</c:v>
                </c:pt>
                <c:pt idx="12">
                  <c:v>15980</c:v>
                </c:pt>
              </c:numCache>
            </c:numRef>
          </c:val>
          <c:extLst>
            <c:ext xmlns:c16="http://schemas.microsoft.com/office/drawing/2014/chart" uri="{C3380CC4-5D6E-409C-BE32-E72D297353CC}">
              <c16:uniqueId val="{00000006-6780-41A5-9CF1-6155B769D7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c:v>
                </c:pt>
                <c:pt idx="3">
                  <c:v>43</c:v>
                </c:pt>
                <c:pt idx="6">
                  <c:v>17</c:v>
                </c:pt>
                <c:pt idx="9">
                  <c:v>0</c:v>
                </c:pt>
                <c:pt idx="12">
                  <c:v>0</c:v>
                </c:pt>
              </c:numCache>
            </c:numRef>
          </c:val>
          <c:extLst>
            <c:ext xmlns:c16="http://schemas.microsoft.com/office/drawing/2014/chart" uri="{C3380CC4-5D6E-409C-BE32-E72D297353CC}">
              <c16:uniqueId val="{00000007-6780-41A5-9CF1-6155B769D7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24101</c:v>
                </c:pt>
                <c:pt idx="3">
                  <c:v>25268</c:v>
                </c:pt>
                <c:pt idx="6">
                  <c:v>25676</c:v>
                </c:pt>
                <c:pt idx="9">
                  <c:v>26617</c:v>
                </c:pt>
                <c:pt idx="12">
                  <c:v>25251</c:v>
                </c:pt>
              </c:numCache>
            </c:numRef>
          </c:val>
          <c:extLst>
            <c:ext xmlns:c16="http://schemas.microsoft.com/office/drawing/2014/chart" uri="{C3380CC4-5D6E-409C-BE32-E72D297353CC}">
              <c16:uniqueId val="{00000008-6780-41A5-9CF1-6155B769D7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30</c:v>
                </c:pt>
                <c:pt idx="3">
                  <c:v>26</c:v>
                </c:pt>
                <c:pt idx="6">
                  <c:v>21</c:v>
                </c:pt>
                <c:pt idx="9">
                  <c:v>16</c:v>
                </c:pt>
                <c:pt idx="12">
                  <c:v>10</c:v>
                </c:pt>
              </c:numCache>
            </c:numRef>
          </c:val>
          <c:extLst>
            <c:ext xmlns:c16="http://schemas.microsoft.com/office/drawing/2014/chart" uri="{C3380CC4-5D6E-409C-BE32-E72D297353CC}">
              <c16:uniqueId val="{00000009-6780-41A5-9CF1-6155B769D7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94605</c:v>
                </c:pt>
                <c:pt idx="3">
                  <c:v>100002</c:v>
                </c:pt>
                <c:pt idx="6">
                  <c:v>100050</c:v>
                </c:pt>
                <c:pt idx="9">
                  <c:v>98951</c:v>
                </c:pt>
                <c:pt idx="12">
                  <c:v>100614</c:v>
                </c:pt>
              </c:numCache>
            </c:numRef>
          </c:val>
          <c:extLst>
            <c:ext xmlns:c16="http://schemas.microsoft.com/office/drawing/2014/chart" uri="{C3380CC4-5D6E-409C-BE32-E72D297353CC}">
              <c16:uniqueId val="{0000000A-6780-41A5-9CF1-6155B769D7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7716</c:v>
                </c:pt>
                <c:pt idx="2">
                  <c:v>#N/A</c:v>
                </c:pt>
                <c:pt idx="3">
                  <c:v>#N/A</c:v>
                </c:pt>
                <c:pt idx="4">
                  <c:v>5229</c:v>
                </c:pt>
                <c:pt idx="5">
                  <c:v>#N/A</c:v>
                </c:pt>
                <c:pt idx="6">
                  <c:v>#N/A</c:v>
                </c:pt>
                <c:pt idx="7">
                  <c:v>1445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80-41A5-9CF1-6155B769D7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6626</c:v>
                </c:pt>
                <c:pt idx="1">
                  <c:v>7226</c:v>
                </c:pt>
                <c:pt idx="2">
                  <c:v>7951</c:v>
                </c:pt>
              </c:numCache>
            </c:numRef>
          </c:val>
          <c:extLst>
            <c:ext xmlns:c16="http://schemas.microsoft.com/office/drawing/2014/chart" uri="{C3380CC4-5D6E-409C-BE32-E72D297353CC}">
              <c16:uniqueId val="{00000000-1C68-4FF3-97F7-80082BBB55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5675</c:v>
                </c:pt>
                <c:pt idx="1">
                  <c:v>7108</c:v>
                </c:pt>
                <c:pt idx="2">
                  <c:v>9706</c:v>
                </c:pt>
              </c:numCache>
            </c:numRef>
          </c:val>
          <c:extLst>
            <c:ext xmlns:c16="http://schemas.microsoft.com/office/drawing/2014/chart" uri="{C3380CC4-5D6E-409C-BE32-E72D297353CC}">
              <c16:uniqueId val="{00000001-1C68-4FF3-97F7-80082BBB55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11081</c:v>
                </c:pt>
                <c:pt idx="1">
                  <c:v>12207</c:v>
                </c:pt>
                <c:pt idx="2">
                  <c:v>9921</c:v>
                </c:pt>
              </c:numCache>
            </c:numRef>
          </c:val>
          <c:extLst>
            <c:ext xmlns:c16="http://schemas.microsoft.com/office/drawing/2014/chart" uri="{C3380CC4-5D6E-409C-BE32-E72D297353CC}">
              <c16:uniqueId val="{00000002-1C68-4FF3-97F7-80082BBB55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学校教育施設整備事業債や旧合併特例事業債等の増により、元利償還金が</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億円増加したことから、実質公債費比率の分子は前年度比</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今後も、財政措置の手厚い市債の活用を原則とするなど、実質的な財政負担の軽減を図っていく。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地方債残高が前年度比で</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％増加し、充当可能財源が全体として</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％減少したことにより、将来負担比率の分子は</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億円増加している。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今後は、市債の適正な運用を図り、健全な財政運営に努める。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福島県福島市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環境衛生施設や庁舎整備に対して基金を活用する一方、資産売却や寄附金歳入等により積立て原資も増加した。加えて、財政調整基金や減債基金への積み立てを行ったことから、基金全体としては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今後も、公共施設の整備や、多様化・複雑化する行政ニーズに対応するための新たな財政需要の発生が見込まれることから、引き続き基金の有効活用を図っていく。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公共施設建設基金：公共施設の建設等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環境基金：環境の保全・美化、廃棄物の減量化事業、環境関連施設の整備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復興基金：東日本大震災からの復興のための事業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スポーツ振興基金：スポーツ振興にかかる事業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庁舎整備基金：市民センター整備事業のため取り崩したことによる減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公共施設建設基金：市有財産の売払収入等を積み立てたことによる増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環境基金：焼却工場等の整備・改修等のため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億円を取り崩した一方で、資源物売払収入の一部及び売電収入、前年度繰越金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復興基金：ふるさと寄附金のうち、「東日本大震災からの復興」を使途指定した寄附相当額を積み立てたことによる増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各基金の設置目的に応じ、弾力的な運用を図っていく。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億円繰り入れを行った一方、土地売却による繰入金や前年度繰越金から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事務事業の効率化、定員管理と給与の適正化、民間委託や指定管理者制度の活用等により、財政調整基金に依存しない健全な財政運営に努めつつ、標準財政規模の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％を目安に、各年度における前年度繰越金等の状況を踏まえて積み立てを行っていく。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年度は繰り入れを行わず、前年度繰越金や原子力損害賠償金から約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年度は繰り入れを行わなかったが、今後も福島駅東口再開発事業や（仮称）市民センター整備事業等の起債充当事業が続くことから、将来の公債費負担に備え計画的な運用を図っていく。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264,652
262,278
767.72
137,853,252
131,573,365
4,716,489
62,672,755
100,667,693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1">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基準財政需要額（分母）は、こども子育て費新設の増等に加え、国経済対策による再算定により、前年度比</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の増加となった一方で、基準財政収入額（分子）は、地方特例交付金（個人住民税減収補てん）が増加したものの、市民税の所得割、地方消費税交付金等の減等により前年度同額水準となり、単年度財政力指数は前年度比</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0.026</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ポイント下降し</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0.73</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となった。その結果、</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ヵ年平均の財政力指数は</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0.75</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ポイント下降している。</a:t>
          </a:r>
          <a:endParaRPr lang="ja-JP" altLang="ja-JP" sz="1200" b="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　今後もより一層、事務事業の効率化や定員管理の適正化に努めるほか、引き続き税徴収率向上に向けた取り組みを推進する。</a:t>
          </a:r>
          <a:endParaRPr lang="ja-JP" altLang="ja-JP" sz="12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経常一般財源（分母）は、臨時財政対策債等の減はあったものの、市税、国県支出金や普通交付税の増加により全体としては</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％増加するも、経常経費充当一般財源（分子）が、扶助費や公債費の増加に加え、人件費の増加により、全体としては</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％増加したことにより、経常収支比率は</a:t>
          </a:r>
          <a:r>
            <a:rPr kumimoji="1" lang="en-US" altLang="ja-JP" sz="1200">
              <a:latin typeface="ＭＳ Ｐゴシック" panose="020B0600070205080204" pitchFamily="50" charset="-128"/>
              <a:ea typeface="ＭＳ Ｐゴシック" panose="020B0600070205080204" pitchFamily="50" charset="-128"/>
            </a:rPr>
            <a:t>94.3</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今後も、財政の硬直化を防止するため自主財源の確保と経常的経費の縮減を図り、健全な財政運営の維持に努める。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161502</xdr:rowOff>
    </xdr:from>
    <xdr:to>
      <xdr:col>23</xdr:col>
      <xdr:colOff>133350</xdr:colOff>
      <xdr:row>66</xdr:row>
      <xdr:rowOff>54398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0575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161502</xdr:rowOff>
    </xdr:from>
    <xdr:to>
      <xdr:col>19</xdr:col>
      <xdr:colOff>133350</xdr:colOff>
      <xdr:row>65</xdr:row>
      <xdr:rowOff>161502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05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79587</xdr:rowOff>
    </xdr:from>
    <xdr:to>
      <xdr:col>15</xdr:col>
      <xdr:colOff>82550</xdr:colOff>
      <xdr:row>65</xdr:row>
      <xdr:rowOff>161502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52387"/>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65</xdr:row>
      <xdr:rowOff>44873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523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3598</xdr:rowOff>
    </xdr:from>
    <xdr:to>
      <xdr:col>23</xdr:col>
      <xdr:colOff>184150</xdr:colOff>
      <xdr:row>66</xdr:row>
      <xdr:rowOff>105198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147125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9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110702</xdr:rowOff>
    </xdr:from>
    <xdr:to>
      <xdr:col>19</xdr:col>
      <xdr:colOff>184150</xdr:colOff>
      <xdr:row>66</xdr:row>
      <xdr:rowOff>40852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51029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23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110702</xdr:rowOff>
    </xdr:from>
    <xdr:to>
      <xdr:col>15</xdr:col>
      <xdr:colOff>133350</xdr:colOff>
      <xdr:row>66</xdr:row>
      <xdr:rowOff>40852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25629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28787</xdr:rowOff>
    </xdr:from>
    <xdr:to>
      <xdr:col>11</xdr:col>
      <xdr:colOff>82550</xdr:colOff>
      <xdr:row>64</xdr:row>
      <xdr:rowOff>130387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105850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0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人件費は、定年延長に伴う退職手当や給与改定に伴う一般職、会計年度任用職員の給与の増により前年度比</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％の増加となった。</a:t>
          </a:r>
        </a:p>
        <a:p>
          <a:r>
            <a:rPr kumimoji="1" lang="ja-JP" altLang="en-US" sz="1200">
              <a:latin typeface="ＭＳ Ｐゴシック" panose="020B0600070205080204" pitchFamily="50" charset="-128"/>
              <a:ea typeface="ＭＳ Ｐゴシック" panose="020B0600070205080204" pitchFamily="50" charset="-128"/>
            </a:rPr>
            <a:t>　また、物件費は、新型コロナウイルスワクチン接種事業費等が減となったものの、定期予防接種事業費やふるさと納税促進事業費の増により、前年度比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％の増加となった。</a:t>
          </a:r>
        </a:p>
        <a:p>
          <a:r>
            <a:rPr kumimoji="1" lang="ja-JP" altLang="en-US" sz="1200">
              <a:latin typeface="ＭＳ Ｐゴシック" panose="020B0600070205080204" pitchFamily="50" charset="-128"/>
              <a:ea typeface="ＭＳ Ｐゴシック" panose="020B0600070205080204" pitchFamily="50" charset="-128"/>
            </a:rPr>
            <a:t>　その結果、人口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人当たりの人件費・物件費等の決算額は、前年度比</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155,683</a:t>
          </a:r>
          <a:r>
            <a:rPr kumimoji="1" lang="ja-JP" altLang="en-US" sz="1200">
              <a:latin typeface="ＭＳ Ｐゴシック" panose="020B0600070205080204" pitchFamily="50" charset="-128"/>
              <a:ea typeface="ＭＳ Ｐゴシック" panose="020B0600070205080204" pitchFamily="50" charset="-128"/>
            </a:rPr>
            <a:t>円となり、全国平均を下回る結果となった。引き続き定員管理・給与の適正化に努めるほか、事務事業の効率化により経費の節減に努める。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166798</xdr:rowOff>
    </xdr:from>
    <xdr:to>
      <xdr:col>23</xdr:col>
      <xdr:colOff>133350</xdr:colOff>
      <xdr:row>87</xdr:row>
      <xdr:rowOff>4209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40048"/>
          <a:ext cx="838200" cy="18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166798</xdr:rowOff>
    </xdr:from>
    <xdr:to>
      <xdr:col>19</xdr:col>
      <xdr:colOff>133350</xdr:colOff>
      <xdr:row>86</xdr:row>
      <xdr:rowOff>138579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40048"/>
          <a:ext cx="889000" cy="1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138579</xdr:rowOff>
    </xdr:from>
    <xdr:to>
      <xdr:col>15</xdr:col>
      <xdr:colOff>82550</xdr:colOff>
      <xdr:row>88</xdr:row>
      <xdr:rowOff>30384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883279"/>
          <a:ext cx="889000" cy="23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30384</xdr:rowOff>
    </xdr:from>
    <xdr:to>
      <xdr:col>11</xdr:col>
      <xdr:colOff>31750</xdr:colOff>
      <xdr:row>88</xdr:row>
      <xdr:rowOff>92377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5117984"/>
          <a:ext cx="889000" cy="6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124859</xdr:rowOff>
    </xdr:from>
    <xdr:to>
      <xdr:col>23</xdr:col>
      <xdr:colOff>184150</xdr:colOff>
      <xdr:row>87</xdr:row>
      <xdr:rowOff>55009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96936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4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115998</xdr:rowOff>
    </xdr:from>
    <xdr:to>
      <xdr:col>19</xdr:col>
      <xdr:colOff>184150</xdr:colOff>
      <xdr:row>86</xdr:row>
      <xdr:rowOff>46148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30925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7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87779</xdr:rowOff>
    </xdr:from>
    <xdr:to>
      <xdr:col>15</xdr:col>
      <xdr:colOff>133350</xdr:colOff>
      <xdr:row>87</xdr:row>
      <xdr:rowOff>17929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2706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151034</xdr:rowOff>
    </xdr:from>
    <xdr:to>
      <xdr:col>11</xdr:col>
      <xdr:colOff>82550</xdr:colOff>
      <xdr:row>88</xdr:row>
      <xdr:rowOff>81184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50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65961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15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41577</xdr:rowOff>
    </xdr:from>
    <xdr:to>
      <xdr:col>7</xdr:col>
      <xdr:colOff>31750</xdr:colOff>
      <xdr:row>88</xdr:row>
      <xdr:rowOff>143177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51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127954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21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については、職員の採用・退職、経験年数階層の変動により、ラスパイレス指数が０．１ポイント上昇した。依然として類似団体平均を上回っていることから、今後も福島県人事委員会勧告等に基づく給与改定を行い、適正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126206</xdr:rowOff>
    </xdr:from>
    <xdr:to>
      <xdr:col>81</xdr:col>
      <xdr:colOff>44450</xdr:colOff>
      <xdr:row>87</xdr:row>
      <xdr:rowOff>141288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0423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126206</xdr:rowOff>
    </xdr:from>
    <xdr:to>
      <xdr:col>77</xdr:col>
      <xdr:colOff>44450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0423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45244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08760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45244</xdr:rowOff>
    </xdr:from>
    <xdr:to>
      <xdr:col>68</xdr:col>
      <xdr:colOff>152400</xdr:colOff>
      <xdr:row>88</xdr:row>
      <xdr:rowOff>45244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132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90488</xdr:rowOff>
    </xdr:from>
    <xdr:to>
      <xdr:col>81</xdr:col>
      <xdr:colOff>95250</xdr:colOff>
      <xdr:row>88</xdr:row>
      <xdr:rowOff>20638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62565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97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75406</xdr:rowOff>
    </xdr:from>
    <xdr:to>
      <xdr:col>77</xdr:col>
      <xdr:colOff>95250</xdr:colOff>
      <xdr:row>88</xdr:row>
      <xdr:rowOff>5556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161783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07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165894</xdr:rowOff>
    </xdr:from>
    <xdr:to>
      <xdr:col>68</xdr:col>
      <xdr:colOff>203200</xdr:colOff>
      <xdr:row>88</xdr:row>
      <xdr:rowOff>96044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80821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6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165894</xdr:rowOff>
    </xdr:from>
    <xdr:to>
      <xdr:col>64</xdr:col>
      <xdr:colOff>152400</xdr:colOff>
      <xdr:row>88</xdr:row>
      <xdr:rowOff>96044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80821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16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中核市移行時に専門職の採用を行ったことや、待機児童解消を図るために保育士を増員したこと等により、人口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人当たりの職員数は類似団体と比較して高い水準にある。</a:t>
          </a:r>
        </a:p>
        <a:p>
          <a:r>
            <a:rPr kumimoji="1" lang="ja-JP" altLang="en-US" sz="1200">
              <a:latin typeface="ＭＳ Ｐゴシック" panose="020B0600070205080204" pitchFamily="50" charset="-128"/>
              <a:ea typeface="ＭＳ Ｐゴシック" panose="020B0600070205080204" pitchFamily="50" charset="-128"/>
            </a:rPr>
            <a:t>　今後においても、引き続き多様化・複雑化する行政ニーズへの対応に配慮しながらも、事務事業の見直しを進め、民間委託の推進やデジタルの活用等により定員管理の適正化に努める。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127181</xdr:rowOff>
    </xdr:from>
    <xdr:to>
      <xdr:col>81</xdr:col>
      <xdr:colOff>44450</xdr:colOff>
      <xdr:row>63</xdr:row>
      <xdr:rowOff>544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757081"/>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85816</xdr:rowOff>
    </xdr:from>
    <xdr:to>
      <xdr:col>77</xdr:col>
      <xdr:colOff>44450</xdr:colOff>
      <xdr:row>62</xdr:row>
      <xdr:rowOff>127181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71571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65133</xdr:rowOff>
    </xdr:from>
    <xdr:to>
      <xdr:col>72</xdr:col>
      <xdr:colOff>203200</xdr:colOff>
      <xdr:row>62</xdr:row>
      <xdr:rowOff>85816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69503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65133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7435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121194</xdr:rowOff>
    </xdr:from>
    <xdr:to>
      <xdr:col>81</xdr:col>
      <xdr:colOff>95250</xdr:colOff>
      <xdr:row>63</xdr:row>
      <xdr:rowOff>51344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93271</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7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76381</xdr:rowOff>
    </xdr:from>
    <xdr:to>
      <xdr:col>77</xdr:col>
      <xdr:colOff>95250</xdr:colOff>
      <xdr:row>63</xdr:row>
      <xdr:rowOff>6531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162758</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7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35016</xdr:rowOff>
    </xdr:from>
    <xdr:to>
      <xdr:col>73</xdr:col>
      <xdr:colOff>44450</xdr:colOff>
      <xdr:row>62</xdr:row>
      <xdr:rowOff>136616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14333</xdr:rowOff>
    </xdr:from>
    <xdr:to>
      <xdr:col>68</xdr:col>
      <xdr:colOff>203200</xdr:colOff>
      <xdr:row>62</xdr:row>
      <xdr:rowOff>115933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80027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元利償還金の増加等により前年度比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ポイント増加したものの、世代間負担の公平に意を用いながらも市債の適正な運用を図ってきたことから、類似団体平均を下回っている。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今後も財政支援措置のある有利な市債の活用により、健全な財政運営を行っていく。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86783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643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40</xdr:row>
      <xdr:rowOff>6350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76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81280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6954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8890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地方債残高が前年度比で</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％増加し、充当可能財源が全体として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％減少したことにより、将来負担比率の分子は</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億円増加したものの、前年度に引き続き充当可能財源が将来負担額を上回っていることから、将来負担比率は算定なしとなった。</a:t>
          </a:r>
        </a:p>
        <a:p>
          <a:r>
            <a:rPr kumimoji="1" lang="ja-JP" altLang="en-US" sz="1200">
              <a:latin typeface="ＭＳ Ｐゴシック" panose="020B0600070205080204" pitchFamily="50" charset="-128"/>
              <a:ea typeface="ＭＳ Ｐゴシック" panose="020B0600070205080204" pitchFamily="50" charset="-128"/>
            </a:rPr>
            <a:t>　引き続き市債の適正な運用を図り、健全な財政運営を行っていく。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76860</xdr:rowOff>
    </xdr:from>
    <xdr:to>
      <xdr:col>72</xdr:col>
      <xdr:colOff>203200</xdr:colOff>
      <xdr:row>14</xdr:row>
      <xdr:rowOff>142494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77160"/>
          <a:ext cx="8890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142494</xdr:rowOff>
    </xdr:from>
    <xdr:to>
      <xdr:col>68</xdr:col>
      <xdr:colOff>152400</xdr:colOff>
      <xdr:row>15</xdr:row>
      <xdr:rowOff>21234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42794"/>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90593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6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26060</xdr:rowOff>
    </xdr:from>
    <xdr:to>
      <xdr:col>73</xdr:col>
      <xdr:colOff>44450</xdr:colOff>
      <xdr:row>14</xdr:row>
      <xdr:rowOff>127660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137837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9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91694</xdr:rowOff>
    </xdr:from>
    <xdr:to>
      <xdr:col>68</xdr:col>
      <xdr:colOff>203200</xdr:colOff>
      <xdr:row>15</xdr:row>
      <xdr:rowOff>21844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32021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141884</xdr:rowOff>
    </xdr:from>
    <xdr:to>
      <xdr:col>64</xdr:col>
      <xdr:colOff>152400</xdr:colOff>
      <xdr:row>15</xdr:row>
      <xdr:rowOff>72034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82211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1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264,652
262,278
767.72
137,853,252
131,573,365
4,716,489
62,672,755
100,667,693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定年延長に伴う退職手当や給与改定に伴う一般職、会計年度任用職員の給与の増により、前年度比</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ポイントの増加となった。</a:t>
          </a:r>
        </a:p>
        <a:p>
          <a:r>
            <a:rPr kumimoji="1" lang="ja-JP" altLang="en-US" sz="1200">
              <a:latin typeface="ＭＳ Ｐゴシック" panose="020B0600070205080204" pitchFamily="50" charset="-128"/>
              <a:ea typeface="ＭＳ Ｐゴシック" panose="020B0600070205080204" pitchFamily="50" charset="-128"/>
            </a:rPr>
            <a:t>　今後も、多様化・複雑化する行政ニーズへの対応を考慮しながら、定員管理・給与の適正化を図る。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39</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87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88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3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定期予防接種事業費や指定管理施設管理運営事業費の増により、前年度比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今後も、事務事業の効率的執行に努め、経費の節減を図る。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66040</xdr:rowOff>
    </xdr:from>
    <xdr:to>
      <xdr:col>82</xdr:col>
      <xdr:colOff>107950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52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66040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52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14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1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xdr:rowOff>
    </xdr:from>
    <xdr:to>
      <xdr:col>78</xdr:col>
      <xdr:colOff>120650</xdr:colOff>
      <xdr:row>18</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児童手当費、私立保育所保育実施費、私立認定こども園給付費が増加したものの、全体の経常一般財源が</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％増加したことにより、前年度比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47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158750</xdr:rowOff>
    </xdr:from>
    <xdr:to>
      <xdr:col>15</xdr:col>
      <xdr:colOff>98425</xdr:colOff>
      <xdr:row>54</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45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54</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45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除雪費や道路の緊急舗装修繕等が増加したものの、全体の経常一般財源が</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％増加したことにより、前年度比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ポイントの減少となった。</a:t>
          </a:r>
        </a:p>
        <a:p>
          <a:r>
            <a:rPr kumimoji="1" lang="ja-JP" altLang="en-US" sz="1200">
              <a:latin typeface="ＭＳ Ｐゴシック" panose="020B0600070205080204" pitchFamily="50" charset="-128"/>
              <a:ea typeface="ＭＳ Ｐゴシック" panose="020B0600070205080204" pitchFamily="50" charset="-128"/>
            </a:rPr>
            <a:t>　今後も維持補修費の適正執行のほか、各特別会計における経費節減や料金適正化等により繰出金の縮減を図るなど、普通会計の負担額を減らしていくよう努める。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59</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経常的な補助金の見直し等を進め、前年度比横ばいとなったが、全体の経常一般財源が</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％増加したことにより、前年度比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ポイント減少となった。</a:t>
          </a:r>
        </a:p>
        <a:p>
          <a:r>
            <a:rPr kumimoji="1" lang="ja-JP" altLang="en-US" sz="1200">
              <a:latin typeface="ＭＳ Ｐゴシック" panose="020B0600070205080204" pitchFamily="50" charset="-128"/>
              <a:ea typeface="ＭＳ Ｐゴシック" panose="020B0600070205080204" pitchFamily="50" charset="-128"/>
            </a:rPr>
            <a:t>　今後も、行政の責任と役割、経費負担のあり方、事業効果等を十分検証し、廃止や統合・再編、減額、終期設定等の見直しを行う。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282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846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46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90424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465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137922</xdr:rowOff>
    </xdr:from>
    <xdr:to>
      <xdr:col>78</xdr:col>
      <xdr:colOff>120650</xdr:colOff>
      <xdr:row>34</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78249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長期債償還元金が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億円増加したものの、全体の経常一般財源が</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％増加したことにより、前年度比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公債費負担や地方債残高の状況等を十分勘案し、後世代に過大な負担を残すことのないよう、市債の適正な運用を図る。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943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77</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191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19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公債費以外の事業費は、人件費が増加したことにより、前年度比</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ポイントの増加となった。</a:t>
          </a:r>
        </a:p>
        <a:p>
          <a:r>
            <a:rPr kumimoji="1" lang="ja-JP" altLang="en-US" sz="1200">
              <a:latin typeface="ＭＳ Ｐゴシック" panose="020B0600070205080204" pitchFamily="50" charset="-128"/>
              <a:ea typeface="ＭＳ Ｐゴシック" panose="020B0600070205080204" pitchFamily="50" charset="-128"/>
            </a:rPr>
            <a:t>　今後も、財政の硬直化を防止するため自主財源の確保と経常的経費の縮減を図り、健全な財政運営の維持に努める。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64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76</xdr:row>
      <xdr:rowOff>157480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6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157480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2003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107950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2003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84480</xdr:rowOff>
    </xdr:from>
    <xdr:to>
      <xdr:col>29</xdr:col>
      <xdr:colOff>127000</xdr:colOff>
      <xdr:row>15</xdr:row>
      <xdr:rowOff>165443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32405"/>
          <a:ext cx="647700" cy="25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165443</xdr:rowOff>
    </xdr:from>
    <xdr:to>
      <xdr:col>26</xdr:col>
      <xdr:colOff>50800</xdr:colOff>
      <xdr:row>16</xdr:row>
      <xdr:rowOff>58763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4818"/>
          <a:ext cx="698500" cy="64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58763</xdr:rowOff>
    </xdr:from>
    <xdr:to>
      <xdr:col>22</xdr:col>
      <xdr:colOff>114300</xdr:colOff>
      <xdr:row>16</xdr:row>
      <xdr:rowOff>97130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9588"/>
          <a:ext cx="698500" cy="3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97130</xdr:rowOff>
    </xdr:from>
    <xdr:to>
      <xdr:col>18</xdr:col>
      <xdr:colOff>177800</xdr:colOff>
      <xdr:row>16</xdr:row>
      <xdr:rowOff>118961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87955"/>
          <a:ext cx="698500" cy="21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33680</xdr:rowOff>
    </xdr:from>
    <xdr:to>
      <xdr:col>29</xdr:col>
      <xdr:colOff>177800</xdr:colOff>
      <xdr:row>14</xdr:row>
      <xdr:rowOff>135280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8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50207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2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114643</xdr:rowOff>
    </xdr:from>
    <xdr:to>
      <xdr:col>26</xdr:col>
      <xdr:colOff>101600</xdr:colOff>
      <xdr:row>16</xdr:row>
      <xdr:rowOff>44793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4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54970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2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7963</xdr:rowOff>
    </xdr:from>
    <xdr:to>
      <xdr:col>22</xdr:col>
      <xdr:colOff>165100</xdr:colOff>
      <xdr:row>16</xdr:row>
      <xdr:rowOff>109563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119740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6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46330</xdr:rowOff>
    </xdr:from>
    <xdr:to>
      <xdr:col>19</xdr:col>
      <xdr:colOff>38100</xdr:colOff>
      <xdr:row>16</xdr:row>
      <xdr:rowOff>147930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7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158107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68161</xdr:rowOff>
    </xdr:from>
    <xdr:to>
      <xdr:col>15</xdr:col>
      <xdr:colOff>101600</xdr:colOff>
      <xdr:row>16</xdr:row>
      <xdr:rowOff>169761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142431</xdr:rowOff>
    </xdr:from>
    <xdr:to>
      <xdr:col>29</xdr:col>
      <xdr:colOff>127000</xdr:colOff>
      <xdr:row>35</xdr:row>
      <xdr:rowOff>202400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52781"/>
          <a:ext cx="647700" cy="59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127207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202400</xdr:rowOff>
    </xdr:from>
    <xdr:to>
      <xdr:col>26</xdr:col>
      <xdr:colOff>50800</xdr:colOff>
      <xdr:row>35</xdr:row>
      <xdr:rowOff>297841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12750"/>
          <a:ext cx="698500" cy="9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297841</xdr:rowOff>
    </xdr:from>
    <xdr:to>
      <xdr:col>22</xdr:col>
      <xdr:colOff>114300</xdr:colOff>
      <xdr:row>36</xdr:row>
      <xdr:rowOff>49733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8191"/>
          <a:ext cx="698500" cy="9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49733</xdr:rowOff>
    </xdr:from>
    <xdr:to>
      <xdr:col>18</xdr:col>
      <xdr:colOff>177800</xdr:colOff>
      <xdr:row>36</xdr:row>
      <xdr:rowOff>129477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2983"/>
          <a:ext cx="698500" cy="7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91631</xdr:rowOff>
    </xdr:from>
    <xdr:to>
      <xdr:col>29</xdr:col>
      <xdr:colOff>177800</xdr:colOff>
      <xdr:row>35</xdr:row>
      <xdr:rowOff>193231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0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279608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151600</xdr:rowOff>
    </xdr:from>
    <xdr:to>
      <xdr:col>26</xdr:col>
      <xdr:colOff>101600</xdr:colOff>
      <xdr:row>35</xdr:row>
      <xdr:rowOff>253200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61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237977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48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247041</xdr:rowOff>
    </xdr:from>
    <xdr:to>
      <xdr:col>22</xdr:col>
      <xdr:colOff>165100</xdr:colOff>
      <xdr:row>36</xdr:row>
      <xdr:rowOff>5741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7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333418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341833</xdr:rowOff>
    </xdr:from>
    <xdr:to>
      <xdr:col>19</xdr:col>
      <xdr:colOff>38100</xdr:colOff>
      <xdr:row>36</xdr:row>
      <xdr:rowOff>100533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85310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78677</xdr:rowOff>
    </xdr:from>
    <xdr:to>
      <xdr:col>15</xdr:col>
      <xdr:colOff>101600</xdr:colOff>
      <xdr:row>37</xdr:row>
      <xdr:rowOff>8827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165054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264,652
262,278
767.72
137,853,252
131,573,365
4,716,489
62,672,755
100,667,693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40422</xdr:rowOff>
    </xdr:from>
    <xdr:to>
      <xdr:col>24</xdr:col>
      <xdr:colOff>63500</xdr:colOff>
      <xdr:row>35</xdr:row>
      <xdr:rowOff>157923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69722"/>
          <a:ext cx="838200" cy="28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140124</xdr:rowOff>
    </xdr:from>
    <xdr:to>
      <xdr:col>19</xdr:col>
      <xdr:colOff>177800</xdr:colOff>
      <xdr:row>35</xdr:row>
      <xdr:rowOff>157923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40874"/>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140124</xdr:rowOff>
    </xdr:from>
    <xdr:to>
      <xdr:col>15</xdr:col>
      <xdr:colOff>50800</xdr:colOff>
      <xdr:row>35</xdr:row>
      <xdr:rowOff>152044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40874"/>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152044</xdr:rowOff>
    </xdr:from>
    <xdr:to>
      <xdr:col>10</xdr:col>
      <xdr:colOff>114300</xdr:colOff>
      <xdr:row>36</xdr:row>
      <xdr:rowOff>51656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2794"/>
          <a:ext cx="889000" cy="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161072</xdr:rowOff>
    </xdr:from>
    <xdr:to>
      <xdr:col>24</xdr:col>
      <xdr:colOff>114300</xdr:colOff>
      <xdr:row>34</xdr:row>
      <xdr:rowOff>91222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107123</xdr:rowOff>
    </xdr:from>
    <xdr:to>
      <xdr:col>20</xdr:col>
      <xdr:colOff>38100</xdr:colOff>
      <xdr:row>36</xdr:row>
      <xdr:rowOff>37273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89324</xdr:rowOff>
    </xdr:from>
    <xdr:to>
      <xdr:col>15</xdr:col>
      <xdr:colOff>101600</xdr:colOff>
      <xdr:row>36</xdr:row>
      <xdr:rowOff>19474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36001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101244</xdr:rowOff>
    </xdr:from>
    <xdr:to>
      <xdr:col>10</xdr:col>
      <xdr:colOff>165100</xdr:colOff>
      <xdr:row>36</xdr:row>
      <xdr:rowOff>31394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47921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856</xdr:rowOff>
    </xdr:from>
    <xdr:to>
      <xdr:col>6</xdr:col>
      <xdr:colOff>38100</xdr:colOff>
      <xdr:row>36</xdr:row>
      <xdr:rowOff>102456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118983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12850</xdr:rowOff>
    </xdr:from>
    <xdr:to>
      <xdr:col>24</xdr:col>
      <xdr:colOff>63500</xdr:colOff>
      <xdr:row>54</xdr:row>
      <xdr:rowOff>55712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71150"/>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46113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75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39253</xdr:rowOff>
    </xdr:from>
    <xdr:to>
      <xdr:col>19</xdr:col>
      <xdr:colOff>177800</xdr:colOff>
      <xdr:row>54</xdr:row>
      <xdr:rowOff>55712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126103"/>
          <a:ext cx="889000" cy="18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4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151085</xdr:rowOff>
    </xdr:from>
    <xdr:to>
      <xdr:col>15</xdr:col>
      <xdr:colOff>50800</xdr:colOff>
      <xdr:row>53</xdr:row>
      <xdr:rowOff>39253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8895035"/>
          <a:ext cx="889000" cy="2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98394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7661</xdr:rowOff>
    </xdr:from>
    <xdr:to>
      <xdr:col>10</xdr:col>
      <xdr:colOff>114300</xdr:colOff>
      <xdr:row>51</xdr:row>
      <xdr:rowOff>151085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751611"/>
          <a:ext cx="889000" cy="1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24624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133500</xdr:rowOff>
    </xdr:from>
    <xdr:to>
      <xdr:col>24</xdr:col>
      <xdr:colOff>114300</xdr:colOff>
      <xdr:row>54</xdr:row>
      <xdr:rowOff>63650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156377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4912</xdr:rowOff>
    </xdr:from>
    <xdr:to>
      <xdr:col>20</xdr:col>
      <xdr:colOff>38100</xdr:colOff>
      <xdr:row>54</xdr:row>
      <xdr:rowOff>106512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123039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3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159903</xdr:rowOff>
    </xdr:from>
    <xdr:to>
      <xdr:col>15</xdr:col>
      <xdr:colOff>101600</xdr:colOff>
      <xdr:row>53</xdr:row>
      <xdr:rowOff>90053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106580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8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100285</xdr:rowOff>
    </xdr:from>
    <xdr:to>
      <xdr:col>10</xdr:col>
      <xdr:colOff>165100</xdr:colOff>
      <xdr:row>52</xdr:row>
      <xdr:rowOff>30435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46962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6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128311</xdr:rowOff>
    </xdr:from>
    <xdr:to>
      <xdr:col>6</xdr:col>
      <xdr:colOff>38100</xdr:colOff>
      <xdr:row>51</xdr:row>
      <xdr:rowOff>58461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7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74988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84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68239</xdr:rowOff>
    </xdr:from>
    <xdr:to>
      <xdr:col>24</xdr:col>
      <xdr:colOff>63500</xdr:colOff>
      <xdr:row>77</xdr:row>
      <xdr:rowOff>98323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69889"/>
          <a:ext cx="8382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71211</xdr:rowOff>
    </xdr:from>
    <xdr:to>
      <xdr:col>19</xdr:col>
      <xdr:colOff>177800</xdr:colOff>
      <xdr:row>77</xdr:row>
      <xdr:rowOff>98323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72861"/>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122647</xdr:rowOff>
    </xdr:from>
    <xdr:to>
      <xdr:col>15</xdr:col>
      <xdr:colOff>50800</xdr:colOff>
      <xdr:row>77</xdr:row>
      <xdr:rowOff>71211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152847"/>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122647</xdr:rowOff>
    </xdr:from>
    <xdr:to>
      <xdr:col>10</xdr:col>
      <xdr:colOff>114300</xdr:colOff>
      <xdr:row>77</xdr:row>
      <xdr:rowOff>74868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52847"/>
          <a:ext cx="889000" cy="12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17439</xdr:rowOff>
    </xdr:from>
    <xdr:to>
      <xdr:col>24</xdr:col>
      <xdr:colOff>114300</xdr:colOff>
      <xdr:row>77</xdr:row>
      <xdr:rowOff>119039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167316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47523</xdr:rowOff>
    </xdr:from>
    <xdr:to>
      <xdr:col>20</xdr:col>
      <xdr:colOff>38100</xdr:colOff>
      <xdr:row>77</xdr:row>
      <xdr:rowOff>149123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140250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4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20411</xdr:rowOff>
    </xdr:from>
    <xdr:to>
      <xdr:col>15</xdr:col>
      <xdr:colOff>101600</xdr:colOff>
      <xdr:row>77</xdr:row>
      <xdr:rowOff>122011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138538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9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71847</xdr:rowOff>
    </xdr:from>
    <xdr:to>
      <xdr:col>10</xdr:col>
      <xdr:colOff>165100</xdr:colOff>
      <xdr:row>77</xdr:row>
      <xdr:rowOff>1997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0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18524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7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24068</xdr:rowOff>
    </xdr:from>
    <xdr:to>
      <xdr:col>6</xdr:col>
      <xdr:colOff>38100</xdr:colOff>
      <xdr:row>77</xdr:row>
      <xdr:rowOff>125668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142195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0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133342</xdr:rowOff>
    </xdr:from>
    <xdr:to>
      <xdr:col>24</xdr:col>
      <xdr:colOff>63500</xdr:colOff>
      <xdr:row>98</xdr:row>
      <xdr:rowOff>60257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63992"/>
          <a:ext cx="838200" cy="9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60257</xdr:rowOff>
    </xdr:from>
    <xdr:to>
      <xdr:col>19</xdr:col>
      <xdr:colOff>177800</xdr:colOff>
      <xdr:row>98</xdr:row>
      <xdr:rowOff>113139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62357"/>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134072</xdr:rowOff>
    </xdr:from>
    <xdr:to>
      <xdr:col>15</xdr:col>
      <xdr:colOff>50800</xdr:colOff>
      <xdr:row>98</xdr:row>
      <xdr:rowOff>113139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64722"/>
          <a:ext cx="8890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134072</xdr:rowOff>
    </xdr:from>
    <xdr:to>
      <xdr:col>10</xdr:col>
      <xdr:colOff>114300</xdr:colOff>
      <xdr:row>99</xdr:row>
      <xdr:rowOff>106345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4722"/>
          <a:ext cx="889000" cy="31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82542</xdr:rowOff>
    </xdr:from>
    <xdr:to>
      <xdr:col>24</xdr:col>
      <xdr:colOff>114300</xdr:colOff>
      <xdr:row>98</xdr:row>
      <xdr:rowOff>12692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60969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9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9457</xdr:rowOff>
    </xdr:from>
    <xdr:to>
      <xdr:col>20</xdr:col>
      <xdr:colOff>38100</xdr:colOff>
      <xdr:row>98</xdr:row>
      <xdr:rowOff>111057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102184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90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62339</xdr:rowOff>
    </xdr:from>
    <xdr:to>
      <xdr:col>15</xdr:col>
      <xdr:colOff>101600</xdr:colOff>
      <xdr:row>98</xdr:row>
      <xdr:rowOff>163939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155066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95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83272</xdr:rowOff>
    </xdr:from>
    <xdr:to>
      <xdr:col>10</xdr:col>
      <xdr:colOff>165100</xdr:colOff>
      <xdr:row>98</xdr:row>
      <xdr:rowOff>13422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4549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80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55545</xdr:rowOff>
    </xdr:from>
    <xdr:to>
      <xdr:col>6</xdr:col>
      <xdr:colOff>38100</xdr:colOff>
      <xdr:row>99</xdr:row>
      <xdr:rowOff>157145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148272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112573</xdr:rowOff>
    </xdr:from>
    <xdr:to>
      <xdr:col>55</xdr:col>
      <xdr:colOff>0</xdr:colOff>
      <xdr:row>37</xdr:row>
      <xdr:rowOff>9605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84773"/>
          <a:ext cx="838200" cy="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76595</xdr:rowOff>
    </xdr:from>
    <xdr:to>
      <xdr:col>50</xdr:col>
      <xdr:colOff>114300</xdr:colOff>
      <xdr:row>36</xdr:row>
      <xdr:rowOff>112573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48795"/>
          <a:ext cx="889000" cy="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76595</xdr:rowOff>
    </xdr:from>
    <xdr:to>
      <xdr:col>45</xdr:col>
      <xdr:colOff>177800</xdr:colOff>
      <xdr:row>36</xdr:row>
      <xdr:rowOff>98465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48795"/>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103941</xdr:rowOff>
    </xdr:from>
    <xdr:to>
      <xdr:col>41</xdr:col>
      <xdr:colOff>50800</xdr:colOff>
      <xdr:row>36</xdr:row>
      <xdr:rowOff>98465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075991"/>
          <a:ext cx="889000" cy="119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130255</xdr:rowOff>
    </xdr:from>
    <xdr:to>
      <xdr:col>55</xdr:col>
      <xdr:colOff>50800</xdr:colOff>
      <xdr:row>37</xdr:row>
      <xdr:rowOff>60405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153132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61773</xdr:rowOff>
    </xdr:from>
    <xdr:to>
      <xdr:col>50</xdr:col>
      <xdr:colOff>165100</xdr:colOff>
      <xdr:row>36</xdr:row>
      <xdr:rowOff>163373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25795</xdr:rowOff>
    </xdr:from>
    <xdr:to>
      <xdr:col>46</xdr:col>
      <xdr:colOff>38100</xdr:colOff>
      <xdr:row>36</xdr:row>
      <xdr:rowOff>127395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143922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47665</xdr:rowOff>
    </xdr:from>
    <xdr:to>
      <xdr:col>41</xdr:col>
      <xdr:colOff>101600</xdr:colOff>
      <xdr:row>36</xdr:row>
      <xdr:rowOff>149265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165792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53141</xdr:rowOff>
    </xdr:from>
    <xdr:to>
      <xdr:col>36</xdr:col>
      <xdr:colOff>165100</xdr:colOff>
      <xdr:row>29</xdr:row>
      <xdr:rowOff>154741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27</xdr:row>
      <xdr:rowOff>171268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0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43517</xdr:rowOff>
    </xdr:from>
    <xdr:to>
      <xdr:col>55</xdr:col>
      <xdr:colOff>0</xdr:colOff>
      <xdr:row>54</xdr:row>
      <xdr:rowOff>45365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301817"/>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43517</xdr:rowOff>
    </xdr:from>
    <xdr:to>
      <xdr:col>50</xdr:col>
      <xdr:colOff>114300</xdr:colOff>
      <xdr:row>55</xdr:row>
      <xdr:rowOff>9303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01817"/>
          <a:ext cx="889000" cy="13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107373</xdr:rowOff>
    </xdr:from>
    <xdr:to>
      <xdr:col>45</xdr:col>
      <xdr:colOff>177800</xdr:colOff>
      <xdr:row>55</xdr:row>
      <xdr:rowOff>9303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365673"/>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107373</xdr:rowOff>
    </xdr:from>
    <xdr:to>
      <xdr:col>41</xdr:col>
      <xdr:colOff>50800</xdr:colOff>
      <xdr:row>54</xdr:row>
      <xdr:rowOff>156883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365673"/>
          <a:ext cx="889000" cy="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166015</xdr:rowOff>
    </xdr:from>
    <xdr:to>
      <xdr:col>55</xdr:col>
      <xdr:colOff>50800</xdr:colOff>
      <xdr:row>54</xdr:row>
      <xdr:rowOff>96165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2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17442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164167</xdr:rowOff>
    </xdr:from>
    <xdr:to>
      <xdr:col>50</xdr:col>
      <xdr:colOff>165100</xdr:colOff>
      <xdr:row>54</xdr:row>
      <xdr:rowOff>94317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110844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02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129953</xdr:rowOff>
    </xdr:from>
    <xdr:to>
      <xdr:col>46</xdr:col>
      <xdr:colOff>38100</xdr:colOff>
      <xdr:row>55</xdr:row>
      <xdr:rowOff>60103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76630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16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56573</xdr:rowOff>
    </xdr:from>
    <xdr:to>
      <xdr:col>41</xdr:col>
      <xdr:colOff>101600</xdr:colOff>
      <xdr:row>54</xdr:row>
      <xdr:rowOff>158173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3250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09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106083</xdr:rowOff>
    </xdr:from>
    <xdr:to>
      <xdr:col>36</xdr:col>
      <xdr:colOff>165100</xdr:colOff>
      <xdr:row>55</xdr:row>
      <xdr:rowOff>36233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52760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27229</xdr:rowOff>
    </xdr:from>
    <xdr:to>
      <xdr:col>55</xdr:col>
      <xdr:colOff>0</xdr:colOff>
      <xdr:row>77</xdr:row>
      <xdr:rowOff>116154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543079"/>
          <a:ext cx="838200" cy="77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116154</xdr:rowOff>
    </xdr:from>
    <xdr:to>
      <xdr:col>50</xdr:col>
      <xdr:colOff>114300</xdr:colOff>
      <xdr:row>78</xdr:row>
      <xdr:rowOff>1130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17804"/>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137414</xdr:rowOff>
    </xdr:from>
    <xdr:to>
      <xdr:col>45</xdr:col>
      <xdr:colOff>177800</xdr:colOff>
      <xdr:row>78</xdr:row>
      <xdr:rowOff>1130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653264"/>
          <a:ext cx="889000" cy="7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137414</xdr:rowOff>
    </xdr:from>
    <xdr:to>
      <xdr:col>41</xdr:col>
      <xdr:colOff>50800</xdr:colOff>
      <xdr:row>74</xdr:row>
      <xdr:rowOff>161341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653264"/>
          <a:ext cx="889000" cy="1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147879</xdr:rowOff>
    </xdr:from>
    <xdr:to>
      <xdr:col>55</xdr:col>
      <xdr:colOff>50800</xdr:colOff>
      <xdr:row>73</xdr:row>
      <xdr:rowOff>78029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170756</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3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65354</xdr:rowOff>
    </xdr:from>
    <xdr:to>
      <xdr:col>50</xdr:col>
      <xdr:colOff>165100</xdr:colOff>
      <xdr:row>77</xdr:row>
      <xdr:rowOff>166954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158081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3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121780</xdr:rowOff>
    </xdr:from>
    <xdr:to>
      <xdr:col>46</xdr:col>
      <xdr:colOff>38100</xdr:colOff>
      <xdr:row>78</xdr:row>
      <xdr:rowOff>51930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43057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86614</xdr:rowOff>
    </xdr:from>
    <xdr:to>
      <xdr:col>41</xdr:col>
      <xdr:colOff>101600</xdr:colOff>
      <xdr:row>74</xdr:row>
      <xdr:rowOff>16764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6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33291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37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110541</xdr:rowOff>
    </xdr:from>
    <xdr:to>
      <xdr:col>36</xdr:col>
      <xdr:colOff>165100</xdr:colOff>
      <xdr:row>75</xdr:row>
      <xdr:rowOff>40691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7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57218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5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36240</xdr:rowOff>
    </xdr:from>
    <xdr:to>
      <xdr:col>55</xdr:col>
      <xdr:colOff>0</xdr:colOff>
      <xdr:row>95</xdr:row>
      <xdr:rowOff>116954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23990"/>
          <a:ext cx="838200" cy="8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36240</xdr:rowOff>
    </xdr:from>
    <xdr:to>
      <xdr:col>50</xdr:col>
      <xdr:colOff>114300</xdr:colOff>
      <xdr:row>95</xdr:row>
      <xdr:rowOff>140157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23990"/>
          <a:ext cx="889000" cy="10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140157</xdr:rowOff>
    </xdr:from>
    <xdr:to>
      <xdr:col>45</xdr:col>
      <xdr:colOff>177800</xdr:colOff>
      <xdr:row>96</xdr:row>
      <xdr:rowOff>71158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27907"/>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133908</xdr:rowOff>
    </xdr:from>
    <xdr:to>
      <xdr:col>41</xdr:col>
      <xdr:colOff>50800</xdr:colOff>
      <xdr:row>96</xdr:row>
      <xdr:rowOff>71158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21658"/>
          <a:ext cx="889000" cy="10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66154</xdr:rowOff>
    </xdr:from>
    <xdr:to>
      <xdr:col>55</xdr:col>
      <xdr:colOff>50800</xdr:colOff>
      <xdr:row>95</xdr:row>
      <xdr:rowOff>167754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89031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156890</xdr:rowOff>
    </xdr:from>
    <xdr:to>
      <xdr:col>50</xdr:col>
      <xdr:colOff>165100</xdr:colOff>
      <xdr:row>95</xdr:row>
      <xdr:rowOff>87040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103567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89357</xdr:rowOff>
    </xdr:from>
    <xdr:to>
      <xdr:col>46</xdr:col>
      <xdr:colOff>38100</xdr:colOff>
      <xdr:row>96</xdr:row>
      <xdr:rowOff>19507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36034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20358</xdr:rowOff>
    </xdr:from>
    <xdr:to>
      <xdr:col>41</xdr:col>
      <xdr:colOff>101600</xdr:colOff>
      <xdr:row>96</xdr:row>
      <xdr:rowOff>121958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113085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57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83108</xdr:rowOff>
    </xdr:from>
    <xdr:to>
      <xdr:col>36</xdr:col>
      <xdr:colOff>165100</xdr:colOff>
      <xdr:row>96</xdr:row>
      <xdr:rowOff>13258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29785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51635</xdr:rowOff>
    </xdr:from>
    <xdr:to>
      <xdr:col>85</xdr:col>
      <xdr:colOff>127000</xdr:colOff>
      <xdr:row>39</xdr:row>
      <xdr:rowOff>95504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8185"/>
          <a:ext cx="8382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112485</xdr:rowOff>
    </xdr:from>
    <xdr:to>
      <xdr:col>81</xdr:col>
      <xdr:colOff>50800</xdr:colOff>
      <xdr:row>39</xdr:row>
      <xdr:rowOff>51635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27585"/>
          <a:ext cx="889000" cy="11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39769</xdr:rowOff>
    </xdr:from>
    <xdr:to>
      <xdr:col>76</xdr:col>
      <xdr:colOff>114300</xdr:colOff>
      <xdr:row>38</xdr:row>
      <xdr:rowOff>112485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54869"/>
          <a:ext cx="889000" cy="7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156464</xdr:rowOff>
    </xdr:from>
    <xdr:to>
      <xdr:col>71</xdr:col>
      <xdr:colOff>177800</xdr:colOff>
      <xdr:row>38</xdr:row>
      <xdr:rowOff>39769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157214"/>
          <a:ext cx="889000" cy="39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44704</xdr:rowOff>
    </xdr:from>
    <xdr:to>
      <xdr:col>85</xdr:col>
      <xdr:colOff>177800</xdr:colOff>
      <xdr:row>39</xdr:row>
      <xdr:rowOff>146304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131081</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6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835</xdr:rowOff>
    </xdr:from>
    <xdr:to>
      <xdr:col>81</xdr:col>
      <xdr:colOff>101600</xdr:colOff>
      <xdr:row>39</xdr:row>
      <xdr:rowOff>102435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93562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80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61685</xdr:rowOff>
    </xdr:from>
    <xdr:to>
      <xdr:col>76</xdr:col>
      <xdr:colOff>165100</xdr:colOff>
      <xdr:row>38</xdr:row>
      <xdr:rowOff>163285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8363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35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160419</xdr:rowOff>
    </xdr:from>
    <xdr:to>
      <xdr:col>72</xdr:col>
      <xdr:colOff>38100</xdr:colOff>
      <xdr:row>38</xdr:row>
      <xdr:rowOff>90569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107096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7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105664</xdr:rowOff>
    </xdr:from>
    <xdr:to>
      <xdr:col>67</xdr:col>
      <xdr:colOff>101600</xdr:colOff>
      <xdr:row>36</xdr:row>
      <xdr:rowOff>35814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52341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588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73681</xdr:rowOff>
    </xdr:from>
    <xdr:to>
      <xdr:col>85</xdr:col>
      <xdr:colOff>127000</xdr:colOff>
      <xdr:row>76</xdr:row>
      <xdr:rowOff>103352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03881"/>
          <a:ext cx="8382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103352</xdr:rowOff>
    </xdr:from>
    <xdr:to>
      <xdr:col>81</xdr:col>
      <xdr:colOff>50800</xdr:colOff>
      <xdr:row>76</xdr:row>
      <xdr:rowOff>158034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33552"/>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158034</xdr:rowOff>
    </xdr:from>
    <xdr:to>
      <xdr:col>76</xdr:col>
      <xdr:colOff>114300</xdr:colOff>
      <xdr:row>77</xdr:row>
      <xdr:rowOff>67782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88234"/>
          <a:ext cx="889000" cy="8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67782</xdr:rowOff>
    </xdr:from>
    <xdr:to>
      <xdr:col>71</xdr:col>
      <xdr:colOff>177800</xdr:colOff>
      <xdr:row>77</xdr:row>
      <xdr:rowOff>87854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69432"/>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22881</xdr:rowOff>
    </xdr:from>
    <xdr:to>
      <xdr:col>85</xdr:col>
      <xdr:colOff>177800</xdr:colOff>
      <xdr:row>76</xdr:row>
      <xdr:rowOff>124481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45757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52552</xdr:rowOff>
    </xdr:from>
    <xdr:to>
      <xdr:col>81</xdr:col>
      <xdr:colOff>101600</xdr:colOff>
      <xdr:row>76</xdr:row>
      <xdr:rowOff>154152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145279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107234</xdr:rowOff>
    </xdr:from>
    <xdr:to>
      <xdr:col>76</xdr:col>
      <xdr:colOff>165100</xdr:colOff>
      <xdr:row>77</xdr:row>
      <xdr:rowOff>37384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28511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3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16982</xdr:rowOff>
    </xdr:from>
    <xdr:to>
      <xdr:col>72</xdr:col>
      <xdr:colOff>38100</xdr:colOff>
      <xdr:row>77</xdr:row>
      <xdr:rowOff>118582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109709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37054</xdr:rowOff>
    </xdr:from>
    <xdr:to>
      <xdr:col>67</xdr:col>
      <xdr:colOff>101600</xdr:colOff>
      <xdr:row>77</xdr:row>
      <xdr:rowOff>138654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129781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3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31286</xdr:rowOff>
    </xdr:from>
    <xdr:to>
      <xdr:col>85</xdr:col>
      <xdr:colOff>127000</xdr:colOff>
      <xdr:row>96</xdr:row>
      <xdr:rowOff>32620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490486"/>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31286</xdr:rowOff>
    </xdr:from>
    <xdr:to>
      <xdr:col>81</xdr:col>
      <xdr:colOff>50800</xdr:colOff>
      <xdr:row>97</xdr:row>
      <xdr:rowOff>87540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490486"/>
          <a:ext cx="889000" cy="2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33020</xdr:rowOff>
    </xdr:from>
    <xdr:to>
      <xdr:col>76</xdr:col>
      <xdr:colOff>114300</xdr:colOff>
      <xdr:row>97</xdr:row>
      <xdr:rowOff>87540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63670"/>
          <a:ext cx="8890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33020</xdr:rowOff>
    </xdr:from>
    <xdr:to>
      <xdr:col>71</xdr:col>
      <xdr:colOff>177800</xdr:colOff>
      <xdr:row>98</xdr:row>
      <xdr:rowOff>74549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63670"/>
          <a:ext cx="889000" cy="2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153270</xdr:rowOff>
    </xdr:from>
    <xdr:to>
      <xdr:col>85</xdr:col>
      <xdr:colOff>177800</xdr:colOff>
      <xdr:row>96</xdr:row>
      <xdr:rowOff>83420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4697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9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151936</xdr:rowOff>
    </xdr:from>
    <xdr:to>
      <xdr:col>81</xdr:col>
      <xdr:colOff>101600</xdr:colOff>
      <xdr:row>96</xdr:row>
      <xdr:rowOff>82086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98613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36740</xdr:rowOff>
    </xdr:from>
    <xdr:to>
      <xdr:col>76</xdr:col>
      <xdr:colOff>165100</xdr:colOff>
      <xdr:row>97</xdr:row>
      <xdr:rowOff>138340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154867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153670</xdr:rowOff>
    </xdr:from>
    <xdr:to>
      <xdr:col>72</xdr:col>
      <xdr:colOff>38100</xdr:colOff>
      <xdr:row>97</xdr:row>
      <xdr:rowOff>83820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100347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23749</xdr:rowOff>
    </xdr:from>
    <xdr:to>
      <xdr:col>67</xdr:col>
      <xdr:colOff>101600</xdr:colOff>
      <xdr:row>98</xdr:row>
      <xdr:rowOff>125349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116476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1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45517</xdr:rowOff>
    </xdr:from>
    <xdr:to>
      <xdr:col>116</xdr:col>
      <xdr:colOff>63500</xdr:colOff>
      <xdr:row>36</xdr:row>
      <xdr:rowOff>112039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217717"/>
          <a:ext cx="8382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45517</xdr:rowOff>
    </xdr:from>
    <xdr:to>
      <xdr:col>111</xdr:col>
      <xdr:colOff>177800</xdr:colOff>
      <xdr:row>36</xdr:row>
      <xdr:rowOff>117297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217717"/>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117297</xdr:rowOff>
    </xdr:from>
    <xdr:to>
      <xdr:col>107</xdr:col>
      <xdr:colOff>50800</xdr:colOff>
      <xdr:row>38</xdr:row>
      <xdr:rowOff>1854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289497"/>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1854</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16954"/>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61239</xdr:rowOff>
    </xdr:from>
    <xdr:to>
      <xdr:col>116</xdr:col>
      <xdr:colOff>114300</xdr:colOff>
      <xdr:row>36</xdr:row>
      <xdr:rowOff>162839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39666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166167</xdr:rowOff>
    </xdr:from>
    <xdr:to>
      <xdr:col>112</xdr:col>
      <xdr:colOff>38100</xdr:colOff>
      <xdr:row>36</xdr:row>
      <xdr:rowOff>96317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1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112844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9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66497</xdr:rowOff>
    </xdr:from>
    <xdr:to>
      <xdr:col>107</xdr:col>
      <xdr:colOff>101600</xdr:colOff>
      <xdr:row>36</xdr:row>
      <xdr:rowOff>168097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159224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3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122504</xdr:rowOff>
    </xdr:from>
    <xdr:to>
      <xdr:col>102</xdr:col>
      <xdr:colOff>165100</xdr:colOff>
      <xdr:row>38</xdr:row>
      <xdr:rowOff>52654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43781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97180</xdr:rowOff>
    </xdr:from>
    <xdr:to>
      <xdr:col>116</xdr:col>
      <xdr:colOff>63500</xdr:colOff>
      <xdr:row>58</xdr:row>
      <xdr:rowOff>124937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41280"/>
          <a:ext cx="838200" cy="2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124937</xdr:rowOff>
    </xdr:from>
    <xdr:to>
      <xdr:col>111</xdr:col>
      <xdr:colOff>177800</xdr:colOff>
      <xdr:row>58</xdr:row>
      <xdr:rowOff>149949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69037"/>
          <a:ext cx="8890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136499</xdr:rowOff>
    </xdr:from>
    <xdr:to>
      <xdr:col>107</xdr:col>
      <xdr:colOff>50800</xdr:colOff>
      <xdr:row>58</xdr:row>
      <xdr:rowOff>149949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0599"/>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121831</xdr:rowOff>
    </xdr:from>
    <xdr:to>
      <xdr:col>102</xdr:col>
      <xdr:colOff>114300</xdr:colOff>
      <xdr:row>58</xdr:row>
      <xdr:rowOff>136499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65931"/>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46380</xdr:rowOff>
    </xdr:from>
    <xdr:to>
      <xdr:col>116</xdr:col>
      <xdr:colOff>114300</xdr:colOff>
      <xdr:row>58</xdr:row>
      <xdr:rowOff>147980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11929</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74137</xdr:rowOff>
    </xdr:from>
    <xdr:to>
      <xdr:col>112</xdr:col>
      <xdr:colOff>38100</xdr:colOff>
      <xdr:row>59</xdr:row>
      <xdr:rowOff>4287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1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166864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1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99149</xdr:rowOff>
    </xdr:from>
    <xdr:to>
      <xdr:col>107</xdr:col>
      <xdr:colOff>101600</xdr:colOff>
      <xdr:row>59</xdr:row>
      <xdr:rowOff>29299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20426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85699</xdr:rowOff>
    </xdr:from>
    <xdr:to>
      <xdr:col>102</xdr:col>
      <xdr:colOff>165100</xdr:colOff>
      <xdr:row>59</xdr:row>
      <xdr:rowOff>15849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6976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71031</xdr:rowOff>
    </xdr:from>
    <xdr:to>
      <xdr:col>98</xdr:col>
      <xdr:colOff>38100</xdr:colOff>
      <xdr:row>59</xdr:row>
      <xdr:rowOff>1181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163758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68300</xdr:rowOff>
    </xdr:from>
    <xdr:to>
      <xdr:col>116</xdr:col>
      <xdr:colOff>63500</xdr:colOff>
      <xdr:row>75</xdr:row>
      <xdr:rowOff>56756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55600"/>
          <a:ext cx="838200" cy="15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56756</xdr:rowOff>
    </xdr:from>
    <xdr:to>
      <xdr:col>111</xdr:col>
      <xdr:colOff>177800</xdr:colOff>
      <xdr:row>75</xdr:row>
      <xdr:rowOff>131585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15506"/>
          <a:ext cx="889000" cy="7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131585</xdr:rowOff>
    </xdr:from>
    <xdr:to>
      <xdr:col>107</xdr:col>
      <xdr:colOff>50800</xdr:colOff>
      <xdr:row>75</xdr:row>
      <xdr:rowOff>164046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9033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164046</xdr:rowOff>
    </xdr:from>
    <xdr:to>
      <xdr:col>102</xdr:col>
      <xdr:colOff>114300</xdr:colOff>
      <xdr:row>76</xdr:row>
      <xdr:rowOff>26009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22796"/>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17500</xdr:rowOff>
    </xdr:from>
    <xdr:to>
      <xdr:col>116</xdr:col>
      <xdr:colOff>114300</xdr:colOff>
      <xdr:row>74</xdr:row>
      <xdr:rowOff>119100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40377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5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5956</xdr:rowOff>
    </xdr:from>
    <xdr:to>
      <xdr:col>112</xdr:col>
      <xdr:colOff>38100</xdr:colOff>
      <xdr:row>75</xdr:row>
      <xdr:rowOff>107556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98683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5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80785</xdr:rowOff>
    </xdr:from>
    <xdr:to>
      <xdr:col>107</xdr:col>
      <xdr:colOff>101600</xdr:colOff>
      <xdr:row>76</xdr:row>
      <xdr:rowOff>10936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39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2061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3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113246</xdr:rowOff>
    </xdr:from>
    <xdr:to>
      <xdr:col>102</xdr:col>
      <xdr:colOff>165100</xdr:colOff>
      <xdr:row>76</xdr:row>
      <xdr:rowOff>43396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34523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6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146659</xdr:rowOff>
    </xdr:from>
    <xdr:to>
      <xdr:col>98</xdr:col>
      <xdr:colOff>38100</xdr:colOff>
      <xdr:row>76</xdr:row>
      <xdr:rowOff>76809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0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67936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0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人件費は、定年延長に伴う退職手当や給与改定に伴う一般職、会計年度任用職員の給与の増により前年度比で増加となった。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扶助費は、物価高騰対策として実施した定額減税補足給付金給付事業により増加したものの、全国平均を下回る状況である。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補助費は、令和４年福島県沖地震にかかる災害廃棄物処理事業の減により、前年度比で減少となった。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普通建設事業は、新規整備として市民センター整備の実施により増加し、更新整備としてふくしま支援学校校舎竣工に伴い減少している。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公債費は、前年度比で増加したものの、引き続き全国平均を下回っている。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積立金は、後年度の財政需要に備え、各種基金へ積立を前年度と同水準行った。</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福島県福島市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264,652
262,278
767.72
137,853,252
131,573,365
4,716,489
62,672,755
100,667,693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153416</xdr:rowOff>
    </xdr:from>
    <xdr:to>
      <xdr:col>24</xdr:col>
      <xdr:colOff>63500</xdr:colOff>
      <xdr:row>33</xdr:row>
      <xdr:rowOff>39878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3981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39878</xdr:rowOff>
    </xdr:from>
    <xdr:to>
      <xdr:col>19</xdr:col>
      <xdr:colOff>177800</xdr:colOff>
      <xdr:row>33</xdr:row>
      <xdr:rowOff>47498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9772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47498</xdr:rowOff>
    </xdr:from>
    <xdr:to>
      <xdr:col>15</xdr:col>
      <xdr:colOff>50800</xdr:colOff>
      <xdr:row>33</xdr:row>
      <xdr:rowOff>73406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534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73406</xdr:rowOff>
    </xdr:from>
    <xdr:to>
      <xdr:col>10</xdr:col>
      <xdr:colOff>114300</xdr:colOff>
      <xdr:row>33</xdr:row>
      <xdr:rowOff>84074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125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102616</xdr:rowOff>
    </xdr:from>
    <xdr:to>
      <xdr:col>24</xdr:col>
      <xdr:colOff>114300</xdr:colOff>
      <xdr:row>33</xdr:row>
      <xdr:rowOff>32766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125493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4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160528</xdr:rowOff>
    </xdr:from>
    <xdr:to>
      <xdr:col>20</xdr:col>
      <xdr:colOff>38100</xdr:colOff>
      <xdr:row>33</xdr:row>
      <xdr:rowOff>90678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107205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168148</xdr:rowOff>
    </xdr:from>
    <xdr:to>
      <xdr:col>15</xdr:col>
      <xdr:colOff>101600</xdr:colOff>
      <xdr:row>33</xdr:row>
      <xdr:rowOff>98298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114825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22606</xdr:rowOff>
    </xdr:from>
    <xdr:to>
      <xdr:col>10</xdr:col>
      <xdr:colOff>165100</xdr:colOff>
      <xdr:row>33</xdr:row>
      <xdr:rowOff>124206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140733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33274</xdr:rowOff>
    </xdr:from>
    <xdr:to>
      <xdr:col>6</xdr:col>
      <xdr:colOff>38100</xdr:colOff>
      <xdr:row>33</xdr:row>
      <xdr:rowOff>134874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151401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82969</xdr:rowOff>
    </xdr:from>
    <xdr:to>
      <xdr:col>24</xdr:col>
      <xdr:colOff>63500</xdr:colOff>
      <xdr:row>56</xdr:row>
      <xdr:rowOff>129946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341269"/>
          <a:ext cx="838200" cy="38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129946</xdr:rowOff>
    </xdr:from>
    <xdr:to>
      <xdr:col>19</xdr:col>
      <xdr:colOff>177800</xdr:colOff>
      <xdr:row>57</xdr:row>
      <xdr:rowOff>50902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31146"/>
          <a:ext cx="889000" cy="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22708</xdr:rowOff>
    </xdr:from>
    <xdr:to>
      <xdr:col>15</xdr:col>
      <xdr:colOff>50800</xdr:colOff>
      <xdr:row>57</xdr:row>
      <xdr:rowOff>50902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9535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142557</xdr:rowOff>
    </xdr:from>
    <xdr:to>
      <xdr:col>10</xdr:col>
      <xdr:colOff>114300</xdr:colOff>
      <xdr:row>57</xdr:row>
      <xdr:rowOff>22708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15057"/>
          <a:ext cx="889000" cy="108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32169</xdr:rowOff>
    </xdr:from>
    <xdr:to>
      <xdr:col>24</xdr:col>
      <xdr:colOff>114300</xdr:colOff>
      <xdr:row>54</xdr:row>
      <xdr:rowOff>133769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2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55046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14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79146</xdr:rowOff>
    </xdr:from>
    <xdr:to>
      <xdr:col>20</xdr:col>
      <xdr:colOff>38100</xdr:colOff>
      <xdr:row>57</xdr:row>
      <xdr:rowOff>9296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25823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xdr:rowOff>
    </xdr:from>
    <xdr:to>
      <xdr:col>15</xdr:col>
      <xdr:colOff>101600</xdr:colOff>
      <xdr:row>57</xdr:row>
      <xdr:rowOff>101702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118229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4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143358</xdr:rowOff>
    </xdr:from>
    <xdr:to>
      <xdr:col>10</xdr:col>
      <xdr:colOff>165100</xdr:colOff>
      <xdr:row>57</xdr:row>
      <xdr:rowOff>73508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90035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91757</xdr:rowOff>
    </xdr:from>
    <xdr:to>
      <xdr:col>6</xdr:col>
      <xdr:colOff>38100</xdr:colOff>
      <xdr:row>51</xdr:row>
      <xdr:rowOff>21907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38434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96045</xdr:rowOff>
    </xdr:from>
    <xdr:to>
      <xdr:col>24</xdr:col>
      <xdr:colOff>63500</xdr:colOff>
      <xdr:row>77</xdr:row>
      <xdr:rowOff>160457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97695"/>
          <a:ext cx="838200" cy="6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160457</xdr:rowOff>
    </xdr:from>
    <xdr:to>
      <xdr:col>19</xdr:col>
      <xdr:colOff>177800</xdr:colOff>
      <xdr:row>78</xdr:row>
      <xdr:rowOff>7173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62107"/>
          <a:ext cx="889000" cy="1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57038</xdr:rowOff>
    </xdr:from>
    <xdr:to>
      <xdr:col>15</xdr:col>
      <xdr:colOff>50800</xdr:colOff>
      <xdr:row>78</xdr:row>
      <xdr:rowOff>7173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58688"/>
          <a:ext cx="889000" cy="1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57038</xdr:rowOff>
    </xdr:from>
    <xdr:to>
      <xdr:col>10</xdr:col>
      <xdr:colOff>114300</xdr:colOff>
      <xdr:row>77</xdr:row>
      <xdr:rowOff>135928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8688"/>
          <a:ext cx="889000" cy="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45245</xdr:rowOff>
    </xdr:from>
    <xdr:to>
      <xdr:col>24</xdr:col>
      <xdr:colOff>114300</xdr:colOff>
      <xdr:row>77</xdr:row>
      <xdr:rowOff>146845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23672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2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109657</xdr:rowOff>
    </xdr:from>
    <xdr:to>
      <xdr:col>20</xdr:col>
      <xdr:colOff>38100</xdr:colOff>
      <xdr:row>78</xdr:row>
      <xdr:rowOff>39807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30934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0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127823</xdr:rowOff>
    </xdr:from>
    <xdr:to>
      <xdr:col>15</xdr:col>
      <xdr:colOff>101600</xdr:colOff>
      <xdr:row>78</xdr:row>
      <xdr:rowOff>57973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2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49100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2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6238</xdr:rowOff>
    </xdr:from>
    <xdr:to>
      <xdr:col>10</xdr:col>
      <xdr:colOff>165100</xdr:colOff>
      <xdr:row>77</xdr:row>
      <xdr:rowOff>107838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98965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0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85128</xdr:rowOff>
    </xdr:from>
    <xdr:to>
      <xdr:col>6</xdr:col>
      <xdr:colOff>38100</xdr:colOff>
      <xdr:row>78</xdr:row>
      <xdr:rowOff>15278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31805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6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10244</xdr:rowOff>
    </xdr:from>
    <xdr:to>
      <xdr:col>24</xdr:col>
      <xdr:colOff>63500</xdr:colOff>
      <xdr:row>95</xdr:row>
      <xdr:rowOff>142763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126544"/>
          <a:ext cx="838200" cy="30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10244</xdr:rowOff>
    </xdr:from>
    <xdr:to>
      <xdr:col>19</xdr:col>
      <xdr:colOff>177800</xdr:colOff>
      <xdr:row>94</xdr:row>
      <xdr:rowOff>78093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126544"/>
          <a:ext cx="8890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121207</xdr:rowOff>
    </xdr:from>
    <xdr:to>
      <xdr:col>15</xdr:col>
      <xdr:colOff>50800</xdr:colOff>
      <xdr:row>94</xdr:row>
      <xdr:rowOff>78093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066057"/>
          <a:ext cx="889000" cy="12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121207</xdr:rowOff>
    </xdr:from>
    <xdr:to>
      <xdr:col>10</xdr:col>
      <xdr:colOff>114300</xdr:colOff>
      <xdr:row>95</xdr:row>
      <xdr:rowOff>168503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066057"/>
          <a:ext cx="889000" cy="39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91963</xdr:rowOff>
    </xdr:from>
    <xdr:to>
      <xdr:col>24</xdr:col>
      <xdr:colOff>114300</xdr:colOff>
      <xdr:row>96</xdr:row>
      <xdr:rowOff>22113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114840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3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130894</xdr:rowOff>
    </xdr:from>
    <xdr:to>
      <xdr:col>20</xdr:col>
      <xdr:colOff>38100</xdr:colOff>
      <xdr:row>94</xdr:row>
      <xdr:rowOff>61044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0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77571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85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27293</xdr:rowOff>
    </xdr:from>
    <xdr:to>
      <xdr:col>15</xdr:col>
      <xdr:colOff>101600</xdr:colOff>
      <xdr:row>94</xdr:row>
      <xdr:rowOff>128893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145420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70407</xdr:rowOff>
    </xdr:from>
    <xdr:to>
      <xdr:col>10</xdr:col>
      <xdr:colOff>165100</xdr:colOff>
      <xdr:row>94</xdr:row>
      <xdr:rowOff>557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0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17084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7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117703</xdr:rowOff>
    </xdr:from>
    <xdr:to>
      <xdr:col>6</xdr:col>
      <xdr:colOff>38100</xdr:colOff>
      <xdr:row>96</xdr:row>
      <xdr:rowOff>47853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64380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159817</xdr:rowOff>
    </xdr:from>
    <xdr:to>
      <xdr:col>55</xdr:col>
      <xdr:colOff>0</xdr:colOff>
      <xdr:row>36</xdr:row>
      <xdr:rowOff>160731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3201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73406</xdr:rowOff>
    </xdr:from>
    <xdr:to>
      <xdr:col>50</xdr:col>
      <xdr:colOff>114300</xdr:colOff>
      <xdr:row>36</xdr:row>
      <xdr:rowOff>160731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45606"/>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73406</xdr:rowOff>
    </xdr:from>
    <xdr:to>
      <xdr:col>45</xdr:col>
      <xdr:colOff>177800</xdr:colOff>
      <xdr:row>36</xdr:row>
      <xdr:rowOff>142901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245606"/>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110896</xdr:rowOff>
    </xdr:from>
    <xdr:to>
      <xdr:col>41</xdr:col>
      <xdr:colOff>50800</xdr:colOff>
      <xdr:row>36</xdr:row>
      <xdr:rowOff>142901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8309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109017</xdr:rowOff>
    </xdr:from>
    <xdr:to>
      <xdr:col>55</xdr:col>
      <xdr:colOff>50800</xdr:colOff>
      <xdr:row>37</xdr:row>
      <xdr:rowOff>39167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87444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59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109931</xdr:rowOff>
    </xdr:from>
    <xdr:to>
      <xdr:col>50</xdr:col>
      <xdr:colOff>165100</xdr:colOff>
      <xdr:row>37</xdr:row>
      <xdr:rowOff>40081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56608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57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22606</xdr:rowOff>
    </xdr:from>
    <xdr:to>
      <xdr:col>46</xdr:col>
      <xdr:colOff>38100</xdr:colOff>
      <xdr:row>36</xdr:row>
      <xdr:rowOff>124206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140733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5970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92101</xdr:rowOff>
    </xdr:from>
    <xdr:to>
      <xdr:col>41</xdr:col>
      <xdr:colOff>101600</xdr:colOff>
      <xdr:row>37</xdr:row>
      <xdr:rowOff>22251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38778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039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60096</xdr:rowOff>
    </xdr:from>
    <xdr:to>
      <xdr:col>36</xdr:col>
      <xdr:colOff>165100</xdr:colOff>
      <xdr:row>36</xdr:row>
      <xdr:rowOff>161696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6773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0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128804</xdr:rowOff>
    </xdr:from>
    <xdr:to>
      <xdr:col>55</xdr:col>
      <xdr:colOff>0</xdr:colOff>
      <xdr:row>55</xdr:row>
      <xdr:rowOff>164236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58554"/>
          <a:ext cx="8382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164236</xdr:rowOff>
    </xdr:from>
    <xdr:to>
      <xdr:col>50</xdr:col>
      <xdr:colOff>114300</xdr:colOff>
      <xdr:row>56</xdr:row>
      <xdr:rowOff>47498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93986"/>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13970</xdr:rowOff>
    </xdr:from>
    <xdr:to>
      <xdr:col>45</xdr:col>
      <xdr:colOff>177800</xdr:colOff>
      <xdr:row>56</xdr:row>
      <xdr:rowOff>47498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1517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74244</xdr:rowOff>
    </xdr:from>
    <xdr:to>
      <xdr:col>41</xdr:col>
      <xdr:colOff>50800</xdr:colOff>
      <xdr:row>56</xdr:row>
      <xdr:rowOff>13970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161094"/>
          <a:ext cx="889000" cy="4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78004</xdr:rowOff>
    </xdr:from>
    <xdr:to>
      <xdr:col>55</xdr:col>
      <xdr:colOff>50800</xdr:colOff>
      <xdr:row>56</xdr:row>
      <xdr:rowOff>8154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100881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5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113436</xdr:rowOff>
    </xdr:from>
    <xdr:to>
      <xdr:col>50</xdr:col>
      <xdr:colOff>165100</xdr:colOff>
      <xdr:row>56</xdr:row>
      <xdr:rowOff>43586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60113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31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168148</xdr:rowOff>
    </xdr:from>
    <xdr:to>
      <xdr:col>46</xdr:col>
      <xdr:colOff>38100</xdr:colOff>
      <xdr:row>56</xdr:row>
      <xdr:rowOff>98298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114825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37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134620</xdr:rowOff>
    </xdr:from>
    <xdr:to>
      <xdr:col>41</xdr:col>
      <xdr:colOff>101600</xdr:colOff>
      <xdr:row>56</xdr:row>
      <xdr:rowOff>64770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81297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23444</xdr:rowOff>
    </xdr:from>
    <xdr:to>
      <xdr:col>36</xdr:col>
      <xdr:colOff>165100</xdr:colOff>
      <xdr:row>53</xdr:row>
      <xdr:rowOff>125044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1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141571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8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105829</xdr:rowOff>
    </xdr:from>
    <xdr:to>
      <xdr:col>55</xdr:col>
      <xdr:colOff>0</xdr:colOff>
      <xdr:row>77</xdr:row>
      <xdr:rowOff>122574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07479"/>
          <a:ext cx="838200" cy="1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70816</xdr:rowOff>
    </xdr:from>
    <xdr:to>
      <xdr:col>50</xdr:col>
      <xdr:colOff>114300</xdr:colOff>
      <xdr:row>77</xdr:row>
      <xdr:rowOff>105829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72466"/>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49251</xdr:rowOff>
    </xdr:from>
    <xdr:to>
      <xdr:col>45</xdr:col>
      <xdr:colOff>177800</xdr:colOff>
      <xdr:row>77</xdr:row>
      <xdr:rowOff>70816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079451"/>
          <a:ext cx="889000" cy="19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70663</xdr:rowOff>
    </xdr:from>
    <xdr:to>
      <xdr:col>41</xdr:col>
      <xdr:colOff>50800</xdr:colOff>
      <xdr:row>76</xdr:row>
      <xdr:rowOff>49251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929413"/>
          <a:ext cx="889000" cy="1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71774</xdr:rowOff>
    </xdr:from>
    <xdr:to>
      <xdr:col>55</xdr:col>
      <xdr:colOff>50800</xdr:colOff>
      <xdr:row>78</xdr:row>
      <xdr:rowOff>1924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94651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2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55029</xdr:rowOff>
    </xdr:from>
    <xdr:to>
      <xdr:col>50</xdr:col>
      <xdr:colOff>165100</xdr:colOff>
      <xdr:row>77</xdr:row>
      <xdr:rowOff>156629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20016</xdr:rowOff>
    </xdr:from>
    <xdr:to>
      <xdr:col>46</xdr:col>
      <xdr:colOff>38100</xdr:colOff>
      <xdr:row>77</xdr:row>
      <xdr:rowOff>121616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138143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169901</xdr:rowOff>
    </xdr:from>
    <xdr:to>
      <xdr:col>41</xdr:col>
      <xdr:colOff>101600</xdr:colOff>
      <xdr:row>76</xdr:row>
      <xdr:rowOff>100051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116577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0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19863</xdr:rowOff>
    </xdr:from>
    <xdr:to>
      <xdr:col>36</xdr:col>
      <xdr:colOff>165100</xdr:colOff>
      <xdr:row>75</xdr:row>
      <xdr:rowOff>121463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137990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134576</xdr:rowOff>
    </xdr:from>
    <xdr:to>
      <xdr:col>55</xdr:col>
      <xdr:colOff>0</xdr:colOff>
      <xdr:row>96</xdr:row>
      <xdr:rowOff>109449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22326"/>
          <a:ext cx="838200" cy="14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121241</xdr:rowOff>
    </xdr:from>
    <xdr:to>
      <xdr:col>50</xdr:col>
      <xdr:colOff>114300</xdr:colOff>
      <xdr:row>95</xdr:row>
      <xdr:rowOff>134576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08991"/>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121241</xdr:rowOff>
    </xdr:from>
    <xdr:to>
      <xdr:col>45</xdr:col>
      <xdr:colOff>177800</xdr:colOff>
      <xdr:row>96</xdr:row>
      <xdr:rowOff>170466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08991"/>
          <a:ext cx="889000" cy="2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170466</xdr:rowOff>
    </xdr:from>
    <xdr:to>
      <xdr:col>41</xdr:col>
      <xdr:colOff>50800</xdr:colOff>
      <xdr:row>97</xdr:row>
      <xdr:rowOff>17571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29666"/>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58649</xdr:rowOff>
    </xdr:from>
    <xdr:to>
      <xdr:col>55</xdr:col>
      <xdr:colOff>50800</xdr:colOff>
      <xdr:row>96</xdr:row>
      <xdr:rowOff>160249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37076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83776</xdr:rowOff>
    </xdr:from>
    <xdr:to>
      <xdr:col>50</xdr:col>
      <xdr:colOff>165100</xdr:colOff>
      <xdr:row>96</xdr:row>
      <xdr:rowOff>13926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30453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70441</xdr:rowOff>
    </xdr:from>
    <xdr:to>
      <xdr:col>46</xdr:col>
      <xdr:colOff>38100</xdr:colOff>
      <xdr:row>96</xdr:row>
      <xdr:rowOff>591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17118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119666</xdr:rowOff>
    </xdr:from>
    <xdr:to>
      <xdr:col>41</xdr:col>
      <xdr:colOff>101600</xdr:colOff>
      <xdr:row>97</xdr:row>
      <xdr:rowOff>49816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7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40943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138221</xdr:rowOff>
    </xdr:from>
    <xdr:to>
      <xdr:col>36</xdr:col>
      <xdr:colOff>165100</xdr:colOff>
      <xdr:row>97</xdr:row>
      <xdr:rowOff>68371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59498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148191</xdr:rowOff>
    </xdr:from>
    <xdr:to>
      <xdr:col>85</xdr:col>
      <xdr:colOff>127000</xdr:colOff>
      <xdr:row>37</xdr:row>
      <xdr:rowOff>148300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20391"/>
          <a:ext cx="838200" cy="17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148300</xdr:rowOff>
    </xdr:from>
    <xdr:to>
      <xdr:col>81</xdr:col>
      <xdr:colOff>50800</xdr:colOff>
      <xdr:row>38</xdr:row>
      <xdr:rowOff>22134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91950"/>
          <a:ext cx="889000" cy="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152001</xdr:rowOff>
    </xdr:from>
    <xdr:to>
      <xdr:col>76</xdr:col>
      <xdr:colOff>114300</xdr:colOff>
      <xdr:row>38</xdr:row>
      <xdr:rowOff>22134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24201"/>
          <a:ext cx="889000" cy="2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152001</xdr:rowOff>
    </xdr:from>
    <xdr:to>
      <xdr:col>71</xdr:col>
      <xdr:colOff>177800</xdr:colOff>
      <xdr:row>37</xdr:row>
      <xdr:rowOff>74495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24201"/>
          <a:ext cx="889000" cy="9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97391</xdr:rowOff>
    </xdr:from>
    <xdr:to>
      <xdr:col>85</xdr:col>
      <xdr:colOff>177800</xdr:colOff>
      <xdr:row>37</xdr:row>
      <xdr:rowOff>27541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75818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4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97500</xdr:rowOff>
    </xdr:from>
    <xdr:to>
      <xdr:col>81</xdr:col>
      <xdr:colOff>101600</xdr:colOff>
      <xdr:row>38</xdr:row>
      <xdr:rowOff>27649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411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18776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3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142784</xdr:rowOff>
    </xdr:from>
    <xdr:to>
      <xdr:col>76</xdr:col>
      <xdr:colOff>165100</xdr:colOff>
      <xdr:row>38</xdr:row>
      <xdr:rowOff>72934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64061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101201</xdr:rowOff>
    </xdr:from>
    <xdr:to>
      <xdr:col>72</xdr:col>
      <xdr:colOff>38100</xdr:colOff>
      <xdr:row>37</xdr:row>
      <xdr:rowOff>31351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47878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4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23695</xdr:rowOff>
    </xdr:from>
    <xdr:to>
      <xdr:col>67</xdr:col>
      <xdr:colOff>101600</xdr:colOff>
      <xdr:row>37</xdr:row>
      <xdr:rowOff>125295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116422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6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11741</xdr:rowOff>
    </xdr:from>
    <xdr:to>
      <xdr:col>85</xdr:col>
      <xdr:colOff>127000</xdr:colOff>
      <xdr:row>56</xdr:row>
      <xdr:rowOff>14398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612941"/>
          <a:ext cx="8382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11741</xdr:rowOff>
    </xdr:from>
    <xdr:to>
      <xdr:col>81</xdr:col>
      <xdr:colOff>50800</xdr:colOff>
      <xdr:row>56</xdr:row>
      <xdr:rowOff>123212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12941"/>
          <a:ext cx="889000" cy="1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145844</xdr:rowOff>
    </xdr:from>
    <xdr:to>
      <xdr:col>76</xdr:col>
      <xdr:colOff>114300</xdr:colOff>
      <xdr:row>56</xdr:row>
      <xdr:rowOff>123212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575594"/>
          <a:ext cx="889000" cy="1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145844</xdr:rowOff>
    </xdr:from>
    <xdr:to>
      <xdr:col>71</xdr:col>
      <xdr:colOff>177800</xdr:colOff>
      <xdr:row>56</xdr:row>
      <xdr:rowOff>31344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575594"/>
          <a:ext cx="889000" cy="5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135048</xdr:rowOff>
    </xdr:from>
    <xdr:to>
      <xdr:col>85</xdr:col>
      <xdr:colOff>177800</xdr:colOff>
      <xdr:row>56</xdr:row>
      <xdr:rowOff>65198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6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113475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132391</xdr:rowOff>
    </xdr:from>
    <xdr:to>
      <xdr:col>81</xdr:col>
      <xdr:colOff>101600</xdr:colOff>
      <xdr:row>56</xdr:row>
      <xdr:rowOff>62541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79068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72412</xdr:rowOff>
    </xdr:from>
    <xdr:to>
      <xdr:col>76</xdr:col>
      <xdr:colOff>165100</xdr:colOff>
      <xdr:row>57</xdr:row>
      <xdr:rowOff>2562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6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19089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44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95044</xdr:rowOff>
    </xdr:from>
    <xdr:to>
      <xdr:col>72</xdr:col>
      <xdr:colOff>38100</xdr:colOff>
      <xdr:row>56</xdr:row>
      <xdr:rowOff>25194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2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41721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0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151994</xdr:rowOff>
    </xdr:from>
    <xdr:to>
      <xdr:col>67</xdr:col>
      <xdr:colOff>101600</xdr:colOff>
      <xdr:row>56</xdr:row>
      <xdr:rowOff>82144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8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98671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5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51634</xdr:rowOff>
    </xdr:from>
    <xdr:to>
      <xdr:col>85</xdr:col>
      <xdr:colOff>127000</xdr:colOff>
      <xdr:row>79</xdr:row>
      <xdr:rowOff>95504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96184"/>
          <a:ext cx="838200" cy="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112486</xdr:rowOff>
    </xdr:from>
    <xdr:to>
      <xdr:col>81</xdr:col>
      <xdr:colOff>50800</xdr:colOff>
      <xdr:row>79</xdr:row>
      <xdr:rowOff>51634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485586"/>
          <a:ext cx="889000" cy="1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39770</xdr:rowOff>
    </xdr:from>
    <xdr:to>
      <xdr:col>76</xdr:col>
      <xdr:colOff>114300</xdr:colOff>
      <xdr:row>78</xdr:row>
      <xdr:rowOff>112486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12870"/>
          <a:ext cx="889000" cy="7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156463</xdr:rowOff>
    </xdr:from>
    <xdr:to>
      <xdr:col>71</xdr:col>
      <xdr:colOff>177800</xdr:colOff>
      <xdr:row>78</xdr:row>
      <xdr:rowOff>39770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015213"/>
          <a:ext cx="889000" cy="39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44704</xdr:rowOff>
    </xdr:from>
    <xdr:to>
      <xdr:col>85</xdr:col>
      <xdr:colOff>177800</xdr:colOff>
      <xdr:row>79</xdr:row>
      <xdr:rowOff>146304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131081</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4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834</xdr:rowOff>
    </xdr:from>
    <xdr:to>
      <xdr:col>81</xdr:col>
      <xdr:colOff>101600</xdr:colOff>
      <xdr:row>79</xdr:row>
      <xdr:rowOff>102434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93561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38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61686</xdr:rowOff>
    </xdr:from>
    <xdr:to>
      <xdr:col>76</xdr:col>
      <xdr:colOff>165100</xdr:colOff>
      <xdr:row>78</xdr:row>
      <xdr:rowOff>163286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8363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2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160420</xdr:rowOff>
    </xdr:from>
    <xdr:to>
      <xdr:col>72</xdr:col>
      <xdr:colOff>38100</xdr:colOff>
      <xdr:row>78</xdr:row>
      <xdr:rowOff>90570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3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107097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13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105664</xdr:rowOff>
    </xdr:from>
    <xdr:to>
      <xdr:col>67</xdr:col>
      <xdr:colOff>101600</xdr:colOff>
      <xdr:row>76</xdr:row>
      <xdr:rowOff>35815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964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52341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27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73681</xdr:rowOff>
    </xdr:from>
    <xdr:to>
      <xdr:col>85</xdr:col>
      <xdr:colOff>127000</xdr:colOff>
      <xdr:row>96</xdr:row>
      <xdr:rowOff>103352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32881"/>
          <a:ext cx="838200" cy="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103352</xdr:rowOff>
    </xdr:from>
    <xdr:to>
      <xdr:col>81</xdr:col>
      <xdr:colOff>50800</xdr:colOff>
      <xdr:row>96</xdr:row>
      <xdr:rowOff>158034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62552"/>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158034</xdr:rowOff>
    </xdr:from>
    <xdr:to>
      <xdr:col>76</xdr:col>
      <xdr:colOff>114300</xdr:colOff>
      <xdr:row>97</xdr:row>
      <xdr:rowOff>67782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17234"/>
          <a:ext cx="889000" cy="8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67782</xdr:rowOff>
    </xdr:from>
    <xdr:to>
      <xdr:col>71</xdr:col>
      <xdr:colOff>177800</xdr:colOff>
      <xdr:row>97</xdr:row>
      <xdr:rowOff>87854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8432"/>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22881</xdr:rowOff>
    </xdr:from>
    <xdr:to>
      <xdr:col>85</xdr:col>
      <xdr:colOff>177800</xdr:colOff>
      <xdr:row>96</xdr:row>
      <xdr:rowOff>124481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45758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52552</xdr:rowOff>
    </xdr:from>
    <xdr:to>
      <xdr:col>81</xdr:col>
      <xdr:colOff>101600</xdr:colOff>
      <xdr:row>96</xdr:row>
      <xdr:rowOff>154152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145279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107234</xdr:rowOff>
    </xdr:from>
    <xdr:to>
      <xdr:col>76</xdr:col>
      <xdr:colOff>165100</xdr:colOff>
      <xdr:row>97</xdr:row>
      <xdr:rowOff>37384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28511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16982</xdr:rowOff>
    </xdr:from>
    <xdr:to>
      <xdr:col>72</xdr:col>
      <xdr:colOff>38100</xdr:colOff>
      <xdr:row>97</xdr:row>
      <xdr:rowOff>118582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109709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4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37054</xdr:rowOff>
    </xdr:from>
    <xdr:to>
      <xdr:col>67</xdr:col>
      <xdr:colOff>101600</xdr:colOff>
      <xdr:row>97</xdr:row>
      <xdr:rowOff>138654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129781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総務費は、職員の退職手当、各種基金への積立、市民センター整備や定額減税給付金事業の増などにより、前年度比で増額となった。</a:t>
          </a:r>
        </a:p>
        <a:p>
          <a:r>
            <a:rPr kumimoji="1" lang="ja-JP" altLang="en-US" sz="1200">
              <a:latin typeface="ＭＳ Ｐゴシック" panose="020B0600070205080204" pitchFamily="50" charset="-128"/>
              <a:ea typeface="ＭＳ Ｐゴシック" panose="020B0600070205080204" pitchFamily="50" charset="-128"/>
            </a:rPr>
            <a:t>　衛生費は、新型コロナワクチン特例臨時接種事業、衛生処理場整備費、災害等廃棄物処理費の減などにより、前年度比で減額となった。</a:t>
          </a:r>
        </a:p>
        <a:p>
          <a:r>
            <a:rPr kumimoji="1" lang="ja-JP" altLang="en-US" sz="1200">
              <a:latin typeface="ＭＳ Ｐゴシック" panose="020B0600070205080204" pitchFamily="50" charset="-128"/>
              <a:ea typeface="ＭＳ Ｐゴシック" panose="020B0600070205080204" pitchFamily="50" charset="-128"/>
            </a:rPr>
            <a:t>　土木費は、福島駅東口地区市街地再開発事業費の減などにより、前年度比で減額となった。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災害復旧費は、除染事業の減などにより、前年度比で減額となった。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今後においても、事務事業の効率化や定員管理と給与の適正化、民間委託や指定管理者制度の活用等により、健全な財政運営に努める。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歳出が給与改定や退職手当の支給により増となったものの、歳入が土地売却による繰入金や地方交付税の増となったことから、実質単年度収支は前年度比でプラスとなった。</a:t>
          </a:r>
        </a:p>
        <a:p>
          <a:r>
            <a:rPr kumimoji="1" lang="ja-JP" altLang="en-US" sz="1400">
              <a:latin typeface="ＭＳ ゴシック" pitchFamily="49" charset="-128"/>
              <a:ea typeface="ＭＳ ゴシック" pitchFamily="49" charset="-128"/>
            </a:rPr>
            <a:t>　引き続き、事務事業の効率化や税外収入の拡大等、財源確保に取り組み、財政調整基金に依存しない健全な財政運営に努める。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福島県福島市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各会計とも赤字額は生じていない。</a:t>
          </a:r>
        </a:p>
        <a:p>
          <a:r>
            <a:rPr kumimoji="1" lang="ja-JP" altLang="en-US" sz="1400">
              <a:latin typeface="ＭＳ ゴシック" pitchFamily="49" charset="-128"/>
              <a:ea typeface="ＭＳ ゴシック" pitchFamily="49" charset="-128"/>
            </a:rPr>
            <a:t>　厳しい歳入慣行が続く中、東日本大震災及び原子力災害からの復旧・復興への対応や多様化・複雑化する行政ニーズへの対応など、引き続き限られた財源の重点的かつ効率的な執行に努め、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137853252</v>
      </c>
      <c r="BO4" s="436"/>
      <c r="BP4" s="436"/>
      <c r="BQ4" s="436"/>
      <c r="BR4" s="436"/>
      <c r="BS4" s="436"/>
      <c r="BT4" s="436"/>
      <c r="BU4" s="437"/>
      <c r="BV4" s="435">
        <v>133240654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4.9000000000000004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131573365</v>
      </c>
      <c r="BO5" s="407"/>
      <c r="BP5" s="407"/>
      <c r="BQ5" s="407"/>
      <c r="BR5" s="407"/>
      <c r="BS5" s="407"/>
      <c r="BT5" s="407"/>
      <c r="BU5" s="408"/>
      <c r="BV5" s="406">
        <v>127783451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94.3</v>
      </c>
      <c r="CU5" s="404"/>
      <c r="CV5" s="404"/>
      <c r="CW5" s="404"/>
      <c r="CX5" s="404"/>
      <c r="CY5" s="404"/>
      <c r="CZ5" s="404"/>
      <c r="DA5" s="405"/>
      <c r="DB5" s="403">
        <v>92.7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6279887</v>
      </c>
      <c r="BO6" s="407"/>
      <c r="BP6" s="407"/>
      <c r="BQ6" s="407"/>
      <c r="BR6" s="407"/>
      <c r="BS6" s="407"/>
      <c r="BT6" s="407"/>
      <c r="BU6" s="408"/>
      <c r="BV6" s="406">
        <v>5457203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95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1563398</v>
      </c>
      <c r="BO7" s="407"/>
      <c r="BP7" s="407"/>
      <c r="BQ7" s="407"/>
      <c r="BR7" s="407"/>
      <c r="BS7" s="407"/>
      <c r="BT7" s="407"/>
      <c r="BU7" s="408"/>
      <c r="BV7" s="406">
        <v>2471181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62672755</v>
      </c>
      <c r="CU7" s="407"/>
      <c r="CV7" s="407"/>
      <c r="CW7" s="407"/>
      <c r="CX7" s="407"/>
      <c r="CY7" s="407"/>
      <c r="CZ7" s="407"/>
      <c r="DA7" s="408"/>
      <c r="DB7" s="406">
        <v>61540207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4716489</v>
      </c>
      <c r="BO8" s="407"/>
      <c r="BP8" s="407"/>
      <c r="BQ8" s="407"/>
      <c r="BR8" s="407"/>
      <c r="BS8" s="407"/>
      <c r="BT8" s="407"/>
      <c r="BU8" s="408"/>
      <c r="BV8" s="406">
        <v>2986022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0.75</v>
      </c>
      <c r="CU8" s="510"/>
      <c r="CV8" s="510"/>
      <c r="CW8" s="510"/>
      <c r="CX8" s="510"/>
      <c r="CY8" s="510"/>
      <c r="CZ8" s="510"/>
      <c r="DA8" s="511"/>
      <c r="DB8" s="509">
        <v>0.76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282693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1730467</v>
      </c>
      <c r="BO9" s="407"/>
      <c r="BP9" s="407"/>
      <c r="BQ9" s="407"/>
      <c r="BR9" s="407"/>
      <c r="BS9" s="407"/>
      <c r="BT9" s="407"/>
      <c r="BU9" s="408"/>
      <c r="BV9" s="406">
        <v>-3586776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11.3</v>
      </c>
      <c r="CU9" s="404"/>
      <c r="CV9" s="404"/>
      <c r="CW9" s="404"/>
      <c r="CX9" s="404"/>
      <c r="CY9" s="404"/>
      <c r="CZ9" s="404"/>
      <c r="DA9" s="405"/>
      <c r="DB9" s="403">
        <v>11.2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294247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3225315</v>
      </c>
      <c r="BO10" s="407"/>
      <c r="BP10" s="407"/>
      <c r="BQ10" s="407"/>
      <c r="BR10" s="407"/>
      <c r="BS10" s="407"/>
      <c r="BT10" s="407"/>
      <c r="BU10" s="408"/>
      <c r="BV10" s="406">
        <v>3000439</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264652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2500000</v>
      </c>
      <c r="BO12" s="407"/>
      <c r="BP12" s="407"/>
      <c r="BQ12" s="407"/>
      <c r="BR12" s="407"/>
      <c r="BS12" s="407"/>
      <c r="BT12" s="407"/>
      <c r="BU12" s="408"/>
      <c r="BV12" s="406">
        <v>2400000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262278</v>
      </c>
      <c r="S13" s="494"/>
      <c r="T13" s="494"/>
      <c r="U13" s="494"/>
      <c r="V13" s="495"/>
      <c r="W13" s="496" t="s">
        <v>131</v>
      </c>
      <c r="X13" s="392"/>
      <c r="Y13" s="392"/>
      <c r="Z13" s="392"/>
      <c r="AA13" s="392"/>
      <c r="AB13" s="393"/>
      <c r="AC13" s="359">
        <v>5065</v>
      </c>
      <c r="AD13" s="360"/>
      <c r="AE13" s="360"/>
      <c r="AF13" s="360"/>
      <c r="AG13" s="361"/>
      <c r="AH13" s="359">
        <v>5644</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2455782</v>
      </c>
      <c r="BO13" s="407"/>
      <c r="BP13" s="407"/>
      <c r="BQ13" s="407"/>
      <c r="BR13" s="407"/>
      <c r="BS13" s="407"/>
      <c r="BT13" s="407"/>
      <c r="BU13" s="408"/>
      <c r="BV13" s="406">
        <v>-2986337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4.5</v>
      </c>
      <c r="CU13" s="404"/>
      <c r="CV13" s="404"/>
      <c r="CW13" s="404"/>
      <c r="CX13" s="404"/>
      <c r="CY13" s="404"/>
      <c r="CZ13" s="404"/>
      <c r="DA13" s="405"/>
      <c r="DB13" s="403">
        <v>3.5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267924</v>
      </c>
      <c r="S14" s="494"/>
      <c r="T14" s="494"/>
      <c r="U14" s="494"/>
      <c r="V14" s="495"/>
      <c r="W14" s="497"/>
      <c r="X14" s="395"/>
      <c r="Y14" s="395"/>
      <c r="Z14" s="395"/>
      <c r="AA14" s="395"/>
      <c r="AB14" s="396"/>
      <c r="AC14" s="486">
        <v>4</v>
      </c>
      <c r="AD14" s="487"/>
      <c r="AE14" s="487"/>
      <c r="AF14" s="487"/>
      <c r="AG14" s="488"/>
      <c r="AH14" s="486">
        <v>4.2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265612</v>
      </c>
      <c r="S15" s="494"/>
      <c r="T15" s="494"/>
      <c r="U15" s="494"/>
      <c r="V15" s="495"/>
      <c r="W15" s="496" t="s">
        <v>137</v>
      </c>
      <c r="X15" s="392"/>
      <c r="Y15" s="392"/>
      <c r="Z15" s="392"/>
      <c r="AA15" s="392"/>
      <c r="AB15" s="393"/>
      <c r="AC15" s="359">
        <v>29226</v>
      </c>
      <c r="AD15" s="360"/>
      <c r="AE15" s="360"/>
      <c r="AF15" s="360"/>
      <c r="AG15" s="361"/>
      <c r="AH15" s="359">
        <v>32308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37823359</v>
      </c>
      <c r="BO15" s="436"/>
      <c r="BP15" s="436"/>
      <c r="BQ15" s="436"/>
      <c r="BR15" s="436"/>
      <c r="BS15" s="436"/>
      <c r="BT15" s="436"/>
      <c r="BU15" s="437"/>
      <c r="BV15" s="435">
        <v>37754205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23.2</v>
      </c>
      <c r="AD16" s="487"/>
      <c r="AE16" s="487"/>
      <c r="AF16" s="487"/>
      <c r="AG16" s="488"/>
      <c r="AH16" s="486">
        <v>24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51836765</v>
      </c>
      <c r="BO16" s="407"/>
      <c r="BP16" s="407"/>
      <c r="BQ16" s="407"/>
      <c r="BR16" s="407"/>
      <c r="BS16" s="407"/>
      <c r="BT16" s="407"/>
      <c r="BU16" s="408"/>
      <c r="BV16" s="406">
        <v>49939248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91650</v>
      </c>
      <c r="AD17" s="360"/>
      <c r="AE17" s="360"/>
      <c r="AF17" s="360"/>
      <c r="AG17" s="361"/>
      <c r="AH17" s="359">
        <v>96449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47920701</v>
      </c>
      <c r="BO17" s="407"/>
      <c r="BP17" s="407"/>
      <c r="BQ17" s="407"/>
      <c r="BR17" s="407"/>
      <c r="BS17" s="407"/>
      <c r="BT17" s="407"/>
      <c r="BU17" s="408"/>
      <c r="BV17" s="406">
        <v>47763414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767.72</v>
      </c>
      <c r="M18" s="459"/>
      <c r="N18" s="459"/>
      <c r="O18" s="459"/>
      <c r="P18" s="459"/>
      <c r="Q18" s="459"/>
      <c r="R18" s="460"/>
      <c r="S18" s="460"/>
      <c r="T18" s="460"/>
      <c r="U18" s="460"/>
      <c r="V18" s="461"/>
      <c r="W18" s="477"/>
      <c r="X18" s="478"/>
      <c r="Y18" s="478"/>
      <c r="Z18" s="478"/>
      <c r="AA18" s="478"/>
      <c r="AB18" s="502"/>
      <c r="AC18" s="376">
        <v>72.8</v>
      </c>
      <c r="AD18" s="377"/>
      <c r="AE18" s="377"/>
      <c r="AF18" s="377"/>
      <c r="AG18" s="462"/>
      <c r="AH18" s="376">
        <v>71.8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60616990</v>
      </c>
      <c r="BO18" s="407"/>
      <c r="BP18" s="407"/>
      <c r="BQ18" s="407"/>
      <c r="BR18" s="407"/>
      <c r="BS18" s="407"/>
      <c r="BT18" s="407"/>
      <c r="BU18" s="408"/>
      <c r="BV18" s="406">
        <v>57352699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87219611</v>
      </c>
      <c r="BO19" s="407"/>
      <c r="BP19" s="407"/>
      <c r="BQ19" s="407"/>
      <c r="BR19" s="407"/>
      <c r="BS19" s="407"/>
      <c r="BT19" s="407"/>
      <c r="BU19" s="408"/>
      <c r="BV19" s="406">
        <v>85593152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121919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100667693</v>
      </c>
      <c r="BO22" s="436"/>
      <c r="BP22" s="436"/>
      <c r="BQ22" s="436"/>
      <c r="BR22" s="436"/>
      <c r="BS22" s="436"/>
      <c r="BT22" s="436"/>
      <c r="BU22" s="437"/>
      <c r="BV22" s="435">
        <v>99017393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61173398</v>
      </c>
      <c r="BO23" s="407"/>
      <c r="BP23" s="407"/>
      <c r="BQ23" s="407"/>
      <c r="BR23" s="407"/>
      <c r="BS23" s="407"/>
      <c r="BT23" s="407"/>
      <c r="BU23" s="408"/>
      <c r="BV23" s="406">
        <v>65624874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10476</v>
      </c>
      <c r="R24" s="360"/>
      <c r="S24" s="360"/>
      <c r="T24" s="360"/>
      <c r="U24" s="360"/>
      <c r="V24" s="361"/>
      <c r="W24" s="449"/>
      <c r="X24" s="386"/>
      <c r="Y24" s="387"/>
      <c r="Z24" s="362" t="s">
        <v>162</v>
      </c>
      <c r="AA24" s="363"/>
      <c r="AB24" s="363"/>
      <c r="AC24" s="363"/>
      <c r="AD24" s="363"/>
      <c r="AE24" s="363"/>
      <c r="AF24" s="363"/>
      <c r="AG24" s="364"/>
      <c r="AH24" s="359">
        <v>1936</v>
      </c>
      <c r="AI24" s="360"/>
      <c r="AJ24" s="360"/>
      <c r="AK24" s="360"/>
      <c r="AL24" s="361"/>
      <c r="AM24" s="359">
        <v>6199072</v>
      </c>
      <c r="AN24" s="360"/>
      <c r="AO24" s="360"/>
      <c r="AP24" s="360"/>
      <c r="AQ24" s="360"/>
      <c r="AR24" s="361"/>
      <c r="AS24" s="359">
        <v>3202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58928539</v>
      </c>
      <c r="BO24" s="407"/>
      <c r="BP24" s="407"/>
      <c r="BQ24" s="407"/>
      <c r="BR24" s="407"/>
      <c r="BS24" s="407"/>
      <c r="BT24" s="407"/>
      <c r="BU24" s="408"/>
      <c r="BV24" s="406">
        <v>53863243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8657</v>
      </c>
      <c r="R25" s="360"/>
      <c r="S25" s="360"/>
      <c r="T25" s="360"/>
      <c r="U25" s="360"/>
      <c r="V25" s="361"/>
      <c r="W25" s="449"/>
      <c r="X25" s="386"/>
      <c r="Y25" s="387"/>
      <c r="Z25" s="362" t="s">
        <v>165</v>
      </c>
      <c r="AA25" s="363"/>
      <c r="AB25" s="363"/>
      <c r="AC25" s="363"/>
      <c r="AD25" s="363"/>
      <c r="AE25" s="363"/>
      <c r="AF25" s="363"/>
      <c r="AG25" s="364"/>
      <c r="AH25" s="359">
        <v>278</v>
      </c>
      <c r="AI25" s="360"/>
      <c r="AJ25" s="360"/>
      <c r="AK25" s="360"/>
      <c r="AL25" s="361"/>
      <c r="AM25" s="359">
        <v>861244</v>
      </c>
      <c r="AN25" s="360"/>
      <c r="AO25" s="360"/>
      <c r="AP25" s="360"/>
      <c r="AQ25" s="360"/>
      <c r="AR25" s="361"/>
      <c r="AS25" s="359">
        <v>3098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34506613</v>
      </c>
      <c r="BO25" s="436"/>
      <c r="BP25" s="436"/>
      <c r="BQ25" s="436"/>
      <c r="BR25" s="436"/>
      <c r="BS25" s="436"/>
      <c r="BT25" s="436"/>
      <c r="BU25" s="437"/>
      <c r="BV25" s="435">
        <v>33051537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7833</v>
      </c>
      <c r="R26" s="360"/>
      <c r="S26" s="360"/>
      <c r="T26" s="360"/>
      <c r="U26" s="360"/>
      <c r="V26" s="361"/>
      <c r="W26" s="449"/>
      <c r="X26" s="386"/>
      <c r="Y26" s="387"/>
      <c r="Z26" s="362" t="s">
        <v>168</v>
      </c>
      <c r="AA26" s="417"/>
      <c r="AB26" s="417"/>
      <c r="AC26" s="417"/>
      <c r="AD26" s="417"/>
      <c r="AE26" s="417"/>
      <c r="AF26" s="417"/>
      <c r="AG26" s="418"/>
      <c r="AH26" s="359">
        <v>197</v>
      </c>
      <c r="AI26" s="360"/>
      <c r="AJ26" s="360"/>
      <c r="AK26" s="360"/>
      <c r="AL26" s="361"/>
      <c r="AM26" s="359">
        <v>714716</v>
      </c>
      <c r="AN26" s="360"/>
      <c r="AO26" s="360"/>
      <c r="AP26" s="360"/>
      <c r="AQ26" s="360"/>
      <c r="AR26" s="361"/>
      <c r="AS26" s="359">
        <v>3628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6820</v>
      </c>
      <c r="R27" s="360"/>
      <c r="S27" s="360"/>
      <c r="T27" s="360"/>
      <c r="U27" s="360"/>
      <c r="V27" s="361"/>
      <c r="W27" s="449"/>
      <c r="X27" s="386"/>
      <c r="Y27" s="387"/>
      <c r="Z27" s="362" t="s">
        <v>171</v>
      </c>
      <c r="AA27" s="363"/>
      <c r="AB27" s="363"/>
      <c r="AC27" s="363"/>
      <c r="AD27" s="363"/>
      <c r="AE27" s="363"/>
      <c r="AF27" s="363"/>
      <c r="AG27" s="364"/>
      <c r="AH27" s="359">
        <v>55</v>
      </c>
      <c r="AI27" s="360"/>
      <c r="AJ27" s="360"/>
      <c r="AK27" s="360"/>
      <c r="AL27" s="361"/>
      <c r="AM27" s="359">
        <v>216655</v>
      </c>
      <c r="AN27" s="360"/>
      <c r="AO27" s="360"/>
      <c r="AP27" s="360"/>
      <c r="AQ27" s="360"/>
      <c r="AR27" s="361"/>
      <c r="AS27" s="359">
        <v>3939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3258619</v>
      </c>
      <c r="BO27" s="441"/>
      <c r="BP27" s="441"/>
      <c r="BQ27" s="441"/>
      <c r="BR27" s="441"/>
      <c r="BS27" s="441"/>
      <c r="BT27" s="441"/>
      <c r="BU27" s="442"/>
      <c r="BV27" s="440">
        <v>3256757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6359</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7951306</v>
      </c>
      <c r="BO28" s="436"/>
      <c r="BP28" s="436"/>
      <c r="BQ28" s="436"/>
      <c r="BR28" s="436"/>
      <c r="BS28" s="436"/>
      <c r="BT28" s="436"/>
      <c r="BU28" s="437"/>
      <c r="BV28" s="435">
        <v>7225991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33</v>
      </c>
      <c r="M29" s="360"/>
      <c r="N29" s="360"/>
      <c r="O29" s="360"/>
      <c r="P29" s="361"/>
      <c r="Q29" s="359">
        <v>5990</v>
      </c>
      <c r="R29" s="360"/>
      <c r="S29" s="360"/>
      <c r="T29" s="360"/>
      <c r="U29" s="360"/>
      <c r="V29" s="361"/>
      <c r="W29" s="450"/>
      <c r="X29" s="451"/>
      <c r="Y29" s="452"/>
      <c r="Z29" s="362" t="s">
        <v>177</v>
      </c>
      <c r="AA29" s="363"/>
      <c r="AB29" s="363"/>
      <c r="AC29" s="363"/>
      <c r="AD29" s="363"/>
      <c r="AE29" s="363"/>
      <c r="AF29" s="363"/>
      <c r="AG29" s="364"/>
      <c r="AH29" s="359">
        <v>1991</v>
      </c>
      <c r="AI29" s="360"/>
      <c r="AJ29" s="360"/>
      <c r="AK29" s="360"/>
      <c r="AL29" s="361"/>
      <c r="AM29" s="359">
        <v>6415727</v>
      </c>
      <c r="AN29" s="360"/>
      <c r="AO29" s="360"/>
      <c r="AP29" s="360"/>
      <c r="AQ29" s="360"/>
      <c r="AR29" s="361"/>
      <c r="AS29" s="359">
        <v>3222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9706165</v>
      </c>
      <c r="BO29" s="407"/>
      <c r="BP29" s="407"/>
      <c r="BQ29" s="407"/>
      <c r="BR29" s="407"/>
      <c r="BS29" s="407"/>
      <c r="BT29" s="407"/>
      <c r="BU29" s="408"/>
      <c r="BV29" s="406">
        <v>7108279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9920821</v>
      </c>
      <c r="BO30" s="441"/>
      <c r="BP30" s="441"/>
      <c r="BQ30" s="441"/>
      <c r="BR30" s="441"/>
      <c r="BS30" s="441"/>
      <c r="BT30" s="441"/>
      <c r="BU30" s="442"/>
      <c r="BV30" s="440">
        <v>12207267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国民健康保険事業費特別会計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IF('各会計、関係団体の財政状況及び健全化判断比率'!B34="","",'各会計、関係団体の財政状況及び健全化判断比率'!B34)</f>
        <v>公設地方卸売市場事業費特別会計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福島地方水道用水供給企業団　福島地方水道用水供給事業会計</v>
      </c>
      <c r="BZ34" s="355"/>
      <c r="CA34" s="355"/>
      <c r="CB34" s="355"/>
      <c r="CC34" s="355"/>
      <c r="CD34" s="355"/>
      <c r="CE34" s="355"/>
      <c r="CF34" s="355"/>
      <c r="CG34" s="355"/>
      <c r="CH34" s="355"/>
      <c r="CI34" s="355"/>
      <c r="CJ34" s="355"/>
      <c r="CK34" s="355"/>
      <c r="CL34" s="355"/>
      <c r="CM34" s="355"/>
      <c r="CN34" s="163"/>
      <c r="CO34" s="354">
        <f>IF(CQ34="","",MAX(C34:D43,U34:V43,AM34:AN43,BE34:BF43,BW34:BX43)+1)</f>
        <v>23</v>
      </c>
      <c r="CP34" s="354"/>
      <c r="CQ34" s="355" t="str">
        <f>IF('各会計、関係団体の財政状況及び健全化判断比率'!BS7="","",'各会計、関係団体の財政状況及び健全化判断比率'!BS7)</f>
        <v>福島地方土地開発公社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庁舎整備基金運用特別会計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介護保険事業費特別会計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f t="shared" ref="BE35:BE43" si="1">IF(BG35="","",BE34+1)</f>
        <v>11</v>
      </c>
      <c r="BF35" s="354"/>
      <c r="BG35" s="355" t="str">
        <f>IF('各会計、関係団体の財政状況及び健全化判断比率'!B35="","",'各会計、関係団体の財政状況及び健全化判断比率'!B35)</f>
        <v>土地区画整理事業費特別会計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福島県後期高齢者医療広域連合　一般会計</v>
      </c>
      <c r="BZ35" s="355"/>
      <c r="CA35" s="355"/>
      <c r="CB35" s="355"/>
      <c r="CC35" s="355"/>
      <c r="CD35" s="355"/>
      <c r="CE35" s="355"/>
      <c r="CF35" s="355"/>
      <c r="CG35" s="355"/>
      <c r="CH35" s="355"/>
      <c r="CI35" s="355"/>
      <c r="CJ35" s="355"/>
      <c r="CK35" s="355"/>
      <c r="CL35" s="355"/>
      <c r="CM35" s="355"/>
      <c r="CN35" s="163"/>
      <c r="CO35" s="354">
        <f t="shared" ref="CO35:CO43" si="3">IF(CQ35="","",CO34+1)</f>
        <v>24</v>
      </c>
      <c r="CP35" s="354"/>
      <c r="CQ35" s="355" t="str">
        <f>IF('各会計、関係団体の財政状況及び健全化判断比率'!BS8="","",'各会計、関係団体の財政状況及び健全化判断比率'!BS8)</f>
        <v>福島市観光開発（株）</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母子父子寡婦福祉資金貸付事業費特別会計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後期高齢者医療事業費特別会計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農業集落排水事業会計</v>
      </c>
      <c r="AP36" s="355"/>
      <c r="AQ36" s="355"/>
      <c r="AR36" s="355"/>
      <c r="AS36" s="355"/>
      <c r="AT36" s="355"/>
      <c r="AU36" s="355"/>
      <c r="AV36" s="355"/>
      <c r="AW36" s="355"/>
      <c r="AX36" s="355"/>
      <c r="AY36" s="355"/>
      <c r="AZ36" s="355"/>
      <c r="BA36" s="355"/>
      <c r="BB36" s="355"/>
      <c r="BC36" s="355"/>
      <c r="BD36" s="163"/>
      <c r="BE36" s="354">
        <f t="shared" si="1"/>
        <v>12</v>
      </c>
      <c r="BF36" s="354"/>
      <c r="BG36" s="355" t="str">
        <f>IF('各会計、関係団体の財政状況及び健全化判断比率'!B36="","",'各会計、関係団体の財政状況及び健全化判断比率'!B36)</f>
        <v>工業団地整備事業費特別会計</v>
      </c>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福島県後期高齢者医療広域連合　後期高齢者医療特別会計</v>
      </c>
      <c r="BZ36" s="355"/>
      <c r="CA36" s="355"/>
      <c r="CB36" s="355"/>
      <c r="CC36" s="355"/>
      <c r="CD36" s="355"/>
      <c r="CE36" s="355"/>
      <c r="CF36" s="355"/>
      <c r="CG36" s="355"/>
      <c r="CH36" s="355"/>
      <c r="CI36" s="355"/>
      <c r="CJ36" s="355"/>
      <c r="CK36" s="355"/>
      <c r="CL36" s="355"/>
      <c r="CM36" s="355"/>
      <c r="CN36" s="163"/>
      <c r="CO36" s="354">
        <f t="shared" si="3"/>
        <v>25</v>
      </c>
      <c r="CP36" s="354"/>
      <c r="CQ36" s="355" t="str">
        <f>IF('各会計、関係団体の財政状況及び健全化判断比率'!BS9="","",'各会計、関係団体の財政状況及び健全化判断比率'!BS9)</f>
        <v>（公財）福島市振興公社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福島県市町村総合事務組合　一般会計</v>
      </c>
      <c r="BZ37" s="355"/>
      <c r="CA37" s="355"/>
      <c r="CB37" s="355"/>
      <c r="CC37" s="355"/>
      <c r="CD37" s="355"/>
      <c r="CE37" s="355"/>
      <c r="CF37" s="355"/>
      <c r="CG37" s="355"/>
      <c r="CH37" s="355"/>
      <c r="CI37" s="355"/>
      <c r="CJ37" s="355"/>
      <c r="CK37" s="355"/>
      <c r="CL37" s="355"/>
      <c r="CM37" s="355"/>
      <c r="CN37" s="163"/>
      <c r="CO37" s="354">
        <f t="shared" si="3"/>
        <v>26</v>
      </c>
      <c r="CP37" s="354"/>
      <c r="CQ37" s="355" t="str">
        <f>IF('各会計、関係団体の財政状況及び健全化判断比率'!BS10="","",'各会計、関係団体の財政状況及び健全化判断比率'!BS10)</f>
        <v>（公財）福島市スポーツ振興公社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福島県市町村総合事務組合　消防補償等特別会計</v>
      </c>
      <c r="BZ38" s="355"/>
      <c r="CA38" s="355"/>
      <c r="CB38" s="355"/>
      <c r="CC38" s="355"/>
      <c r="CD38" s="355"/>
      <c r="CE38" s="355"/>
      <c r="CF38" s="355"/>
      <c r="CG38" s="355"/>
      <c r="CH38" s="355"/>
      <c r="CI38" s="355"/>
      <c r="CJ38" s="355"/>
      <c r="CK38" s="355"/>
      <c r="CL38" s="355"/>
      <c r="CM38" s="355"/>
      <c r="CN38" s="163"/>
      <c r="CO38" s="354">
        <f t="shared" si="3"/>
        <v>27</v>
      </c>
      <c r="CP38" s="354"/>
      <c r="CQ38" s="355" t="str">
        <f>IF('各会計、関係団体の財政状況及び健全化判断比率'!BS11="","",'各会計、関係団体の財政状況及び健全化判断比率'!BS11)</f>
        <v>（一財）福島市中小企業福祉サービスセンター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18</v>
      </c>
      <c r="BX39" s="354"/>
      <c r="BY39" s="355" t="str">
        <f>IF('各会計、関係団体の財政状況及び健全化判断比率'!B73="","",'各会計、関係団体の財政状況及び健全化判断比率'!B73)</f>
        <v>福島県市町村総合事務組合　消防賞じゅつ金特別会計</v>
      </c>
      <c r="BZ39" s="355"/>
      <c r="CA39" s="355"/>
      <c r="CB39" s="355"/>
      <c r="CC39" s="355"/>
      <c r="CD39" s="355"/>
      <c r="CE39" s="355"/>
      <c r="CF39" s="355"/>
      <c r="CG39" s="355"/>
      <c r="CH39" s="355"/>
      <c r="CI39" s="355"/>
      <c r="CJ39" s="355"/>
      <c r="CK39" s="355"/>
      <c r="CL39" s="355"/>
      <c r="CM39" s="355"/>
      <c r="CN39" s="163"/>
      <c r="CO39" s="354">
        <f t="shared" si="3"/>
        <v>28</v>
      </c>
      <c r="CP39" s="354"/>
      <c r="CQ39" s="355" t="str">
        <f>IF('各会計、関係団体の財政状況及び健全化判断比率'!BS12="","",'各会計、関係団体の財政状況及び健全化判断比率'!BS12)</f>
        <v>UFOの里いいの(株)</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19</v>
      </c>
      <c r="BX40" s="354"/>
      <c r="BY40" s="355" t="str">
        <f>IF('各会計、関係団体の財政状況及び健全化判断比率'!B74="","",'各会計、関係団体の財政状況及び健全化判断比率'!B74)</f>
        <v>福島県市町村総合事務組合　非常勤職員公務災害補償特別会計</v>
      </c>
      <c r="BZ40" s="355"/>
      <c r="CA40" s="355"/>
      <c r="CB40" s="355"/>
      <c r="CC40" s="355"/>
      <c r="CD40" s="355"/>
      <c r="CE40" s="355"/>
      <c r="CF40" s="355"/>
      <c r="CG40" s="355"/>
      <c r="CH40" s="355"/>
      <c r="CI40" s="355"/>
      <c r="CJ40" s="355"/>
      <c r="CK40" s="355"/>
      <c r="CL40" s="355"/>
      <c r="CM40" s="355"/>
      <c r="CN40" s="163"/>
      <c r="CO40" s="354">
        <f t="shared" si="3"/>
        <v>29</v>
      </c>
      <c r="CP40" s="354"/>
      <c r="CQ40" s="355" t="str">
        <f>IF('各会計、関係団体の財政状況及び健全化判断比率'!BS13="","",'各会計、関係団体の財政状況及び健全化判断比率'!BS13)</f>
        <v>（株）福島まちづくりセンター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20</v>
      </c>
      <c r="BX41" s="354"/>
      <c r="BY41" s="355" t="str">
        <f>IF('各会計、関係団体の財政状況及び健全化判断比率'!B75="","",'各会計、関係団体の財政状況及び健全化判断比率'!B75)</f>
        <v>福島県市町村総合事務組合　自治会館管理特別会計</v>
      </c>
      <c r="BZ41" s="355"/>
      <c r="CA41" s="355"/>
      <c r="CB41" s="355"/>
      <c r="CC41" s="355"/>
      <c r="CD41" s="355"/>
      <c r="CE41" s="355"/>
      <c r="CF41" s="355"/>
      <c r="CG41" s="355"/>
      <c r="CH41" s="355"/>
      <c r="CI41" s="355"/>
      <c r="CJ41" s="355"/>
      <c r="CK41" s="355"/>
      <c r="CL41" s="355"/>
      <c r="CM41" s="355"/>
      <c r="CN41" s="163"/>
      <c r="CO41" s="354">
        <f t="shared" si="3"/>
        <v>30</v>
      </c>
      <c r="CP41" s="354"/>
      <c r="CQ41" s="355" t="str">
        <f>IF('各会計、関係団体の財政状況及び健全化判断比率'!BS14="","",'各会計、関係団体の財政状況及び健全化判断比率'!BS14)</f>
        <v>（公財）福島県青少年育成・男女共生推進機構</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21</v>
      </c>
      <c r="BX42" s="354"/>
      <c r="BY42" s="355" t="str">
        <f>IF('各会計、関係団体の財政状況及び健全化判断比率'!B76="","",'各会計、関係団体の財政状況及び健全化判断比率'!B76)</f>
        <v>福島県市民交通災害共済組合　一般会計</v>
      </c>
      <c r="BZ42" s="355"/>
      <c r="CA42" s="355"/>
      <c r="CB42" s="355"/>
      <c r="CC42" s="355"/>
      <c r="CD42" s="355"/>
      <c r="CE42" s="355"/>
      <c r="CF42" s="355"/>
      <c r="CG42" s="355"/>
      <c r="CH42" s="355"/>
      <c r="CI42" s="355"/>
      <c r="CJ42" s="355"/>
      <c r="CK42" s="355"/>
      <c r="CL42" s="355"/>
      <c r="CM42" s="355"/>
      <c r="CN42" s="163"/>
      <c r="CO42" s="354">
        <f t="shared" si="3"/>
        <v>31</v>
      </c>
      <c r="CP42" s="354"/>
      <c r="CQ42" s="355" t="str">
        <f>IF('各会計、関係団体の財政状況及び健全化判断比率'!BS15="","",'各会計、関係団体の財政状況及び健全化判断比率'!BS15)</f>
        <v>阿武隈急行（株）</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22</v>
      </c>
      <c r="BX43" s="354"/>
      <c r="BY43" s="355" t="str">
        <f>IF('各会計、関係団体の財政状況及び健全化判断比率'!B77="","",'各会計、関係団体の財政状況及び健全化判断比率'!B77)</f>
        <v>川俣方部衛生処理組合　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urTElM5tFFY4MNNvIWjY7eFkm/mVjY3zSv9aojpmt7C3rLaRSmMGgTZ5VN2wa5ewWbDMlLf57zS/ocrMKyrow==" saltValue="t21kxdX5/MKD9wVSH3We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538</v>
      </c>
      <c r="D34" s="1136"/>
      <c r="E34" s="1137"/>
      <c r="F34" s="32">
        <v>8.98</v>
      </c>
      <c r="G34" s="33">
        <v>14.2</v>
      </c>
      <c r="H34" s="33">
        <v>11.51</v>
      </c>
      <c r="I34" s="33">
        <v>5.04</v>
      </c>
      <c r="J34" s="34">
        <v>7.7</v>
      </c>
      <c r="K34" s="22"/>
      <c r="L34" s="22"/>
      <c r="M34" s="22"/>
      <c r="N34" s="22"/>
      <c r="O34" s="22"/>
      <c r="P34" s="22"/>
    </row>
    <row r="35" spans="1:16" ht="39" customHeight="1" x14ac:dyDescent="0.15">
      <c r="A35" s="22"/>
      <c r="B35" s="35"/>
      <c r="C35" s="1132" t="s">
        <v>539</v>
      </c>
      <c r="D35" s="1132"/>
      <c r="E35" s="1133"/>
      <c r="F35" s="36">
        <v>6.25</v>
      </c>
      <c r="G35" s="37">
        <v>7.1</v>
      </c>
      <c r="H35" s="37">
        <v>7.96</v>
      </c>
      <c r="I35" s="37">
        <v>8.3699999999999992</v>
      </c>
      <c r="J35" s="38">
        <v>7.19</v>
      </c>
      <c r="K35" s="22"/>
      <c r="L35" s="22"/>
      <c r="M35" s="22"/>
      <c r="N35" s="22"/>
      <c r="O35" s="22"/>
      <c r="P35" s="22"/>
    </row>
    <row r="36" spans="1:16" ht="39" customHeight="1" x14ac:dyDescent="0.15">
      <c r="A36" s="22"/>
      <c r="B36" s="35"/>
      <c r="C36" s="1132" t="s">
        <v>540</v>
      </c>
      <c r="D36" s="1132"/>
      <c r="E36" s="1133"/>
      <c r="F36" s="36">
        <v>1.89</v>
      </c>
      <c r="G36" s="37">
        <v>2.63</v>
      </c>
      <c r="H36" s="37">
        <v>4.1399999999999997</v>
      </c>
      <c r="I36" s="37">
        <v>5.22</v>
      </c>
      <c r="J36" s="38">
        <v>5.61</v>
      </c>
      <c r="K36" s="22"/>
      <c r="L36" s="22"/>
      <c r="M36" s="22"/>
      <c r="N36" s="22"/>
      <c r="O36" s="22"/>
      <c r="P36" s="22"/>
    </row>
    <row r="37" spans="1:16" ht="39" customHeight="1" x14ac:dyDescent="0.15">
      <c r="A37" s="22"/>
      <c r="B37" s="35"/>
      <c r="C37" s="1132" t="s">
        <v>541</v>
      </c>
      <c r="D37" s="1132"/>
      <c r="E37" s="1133"/>
      <c r="F37" s="36">
        <v>3.22</v>
      </c>
      <c r="G37" s="37">
        <v>2.66</v>
      </c>
      <c r="H37" s="37">
        <v>2.52</v>
      </c>
      <c r="I37" s="37">
        <v>2.15</v>
      </c>
      <c r="J37" s="38">
        <v>1.88</v>
      </c>
      <c r="K37" s="22"/>
      <c r="L37" s="22"/>
      <c r="M37" s="22"/>
      <c r="N37" s="22"/>
      <c r="O37" s="22"/>
      <c r="P37" s="22"/>
    </row>
    <row r="38" spans="1:16" ht="39" customHeight="1" x14ac:dyDescent="0.15">
      <c r="A38" s="22"/>
      <c r="B38" s="35"/>
      <c r="C38" s="1132" t="s">
        <v>542</v>
      </c>
      <c r="D38" s="1132"/>
      <c r="E38" s="1133"/>
      <c r="F38" s="36">
        <v>0.7</v>
      </c>
      <c r="G38" s="37">
        <v>0.69</v>
      </c>
      <c r="H38" s="37">
        <v>0.61</v>
      </c>
      <c r="I38" s="37">
        <v>0.41</v>
      </c>
      <c r="J38" s="38">
        <v>0.78</v>
      </c>
      <c r="K38" s="22"/>
      <c r="L38" s="22"/>
      <c r="M38" s="22"/>
      <c r="N38" s="22"/>
      <c r="O38" s="22"/>
      <c r="P38" s="22"/>
    </row>
    <row r="39" spans="1:16" ht="39" customHeight="1" x14ac:dyDescent="0.15">
      <c r="A39" s="22"/>
      <c r="B39" s="35"/>
      <c r="C39" s="1132" t="s">
        <v>543</v>
      </c>
      <c r="D39" s="1132"/>
      <c r="E39" s="1133"/>
      <c r="F39" s="36">
        <v>0.12</v>
      </c>
      <c r="G39" s="37">
        <v>0.12</v>
      </c>
      <c r="H39" s="37">
        <v>0.12</v>
      </c>
      <c r="I39" s="37">
        <v>0.13</v>
      </c>
      <c r="J39" s="38">
        <v>0.13</v>
      </c>
      <c r="K39" s="22"/>
      <c r="L39" s="22"/>
      <c r="M39" s="22"/>
      <c r="N39" s="22"/>
      <c r="O39" s="22"/>
      <c r="P39" s="22"/>
    </row>
    <row r="40" spans="1:16" ht="39" customHeight="1" x14ac:dyDescent="0.15">
      <c r="A40" s="22"/>
      <c r="B40" s="35"/>
      <c r="C40" s="1132" t="s">
        <v>544</v>
      </c>
      <c r="D40" s="1132"/>
      <c r="E40" s="1133"/>
      <c r="F40" s="36">
        <v>0.09</v>
      </c>
      <c r="G40" s="37">
        <v>0.05</v>
      </c>
      <c r="H40" s="37">
        <v>0.06</v>
      </c>
      <c r="I40" s="37">
        <v>0.06</v>
      </c>
      <c r="J40" s="38">
        <v>0.06</v>
      </c>
      <c r="K40" s="22"/>
      <c r="L40" s="22"/>
      <c r="M40" s="22"/>
      <c r="N40" s="22"/>
      <c r="O40" s="22"/>
      <c r="P40" s="22"/>
    </row>
    <row r="41" spans="1:16" ht="39" customHeight="1" x14ac:dyDescent="0.15">
      <c r="A41" s="22"/>
      <c r="B41" s="35"/>
      <c r="C41" s="1132" t="s">
        <v>545</v>
      </c>
      <c r="D41" s="1132"/>
      <c r="E41" s="1133"/>
      <c r="F41" s="36">
        <v>0.02</v>
      </c>
      <c r="G41" s="37">
        <v>0.02</v>
      </c>
      <c r="H41" s="37">
        <v>0.01</v>
      </c>
      <c r="I41" s="37">
        <v>0.02</v>
      </c>
      <c r="J41" s="38">
        <v>0.01</v>
      </c>
      <c r="K41" s="22"/>
      <c r="L41" s="22"/>
      <c r="M41" s="22"/>
      <c r="N41" s="22"/>
      <c r="O41" s="22"/>
      <c r="P41" s="22"/>
    </row>
    <row r="42" spans="1:16" ht="39" customHeight="1" x14ac:dyDescent="0.15">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547</v>
      </c>
      <c r="D43" s="1134"/>
      <c r="E43" s="1135"/>
      <c r="F43" s="41">
        <v>0.3</v>
      </c>
      <c r="G43" s="42">
        <v>0.14000000000000001</v>
      </c>
      <c r="H43" s="42">
        <v>0.08</v>
      </c>
      <c r="I43" s="42">
        <v>0.03</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a6E5oUlYZteh5t3PhLmxGAIV+DhhcyoNNy5LaIyIMUbdaSgmdnoTJzx5xJdPuTl20JvWbZhhJUXwQGba1fenw==" saltValue="Dzek7ytKt8UWumWkFJC9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8131</v>
      </c>
      <c r="L45" s="58">
        <v>8352</v>
      </c>
      <c r="M45" s="58">
        <v>9244</v>
      </c>
      <c r="N45" s="58">
        <v>9789</v>
      </c>
      <c r="O45" s="59">
        <v>10015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15">
      <c r="A48" s="46"/>
      <c r="B48" s="1163"/>
      <c r="C48" s="1164"/>
      <c r="D48" s="60"/>
      <c r="E48" s="1140" t="s">
        <v>13</v>
      </c>
      <c r="F48" s="1140"/>
      <c r="G48" s="1140"/>
      <c r="H48" s="1140"/>
      <c r="I48" s="1140"/>
      <c r="J48" s="1141"/>
      <c r="K48" s="61">
        <v>2524</v>
      </c>
      <c r="L48" s="62">
        <v>2542</v>
      </c>
      <c r="M48" s="62">
        <v>2420</v>
      </c>
      <c r="N48" s="62">
        <v>2420</v>
      </c>
      <c r="O48" s="63">
        <v>2450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18</v>
      </c>
      <c r="L49" s="62">
        <v>17</v>
      </c>
      <c r="M49" s="62">
        <v>15</v>
      </c>
      <c r="N49" s="62">
        <v>10</v>
      </c>
      <c r="O49" s="63" t="s">
        <v>492</v>
      </c>
      <c r="P49" s="46"/>
      <c r="Q49" s="46"/>
      <c r="R49" s="46"/>
      <c r="S49" s="46"/>
      <c r="T49" s="46"/>
      <c r="U49" s="46"/>
    </row>
    <row r="50" spans="1:21" ht="30.75" customHeight="1" x14ac:dyDescent="0.15">
      <c r="A50" s="46"/>
      <c r="B50" s="1163"/>
      <c r="C50" s="1164"/>
      <c r="D50" s="60"/>
      <c r="E50" s="1140" t="s">
        <v>15</v>
      </c>
      <c r="F50" s="1140"/>
      <c r="G50" s="1140"/>
      <c r="H50" s="1140"/>
      <c r="I50" s="1140"/>
      <c r="J50" s="1141"/>
      <c r="K50" s="61">
        <v>22</v>
      </c>
      <c r="L50" s="62">
        <v>119</v>
      </c>
      <c r="M50" s="62">
        <v>24</v>
      </c>
      <c r="N50" s="62">
        <v>13</v>
      </c>
      <c r="O50" s="63">
        <v>12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10023</v>
      </c>
      <c r="L52" s="62">
        <v>9793</v>
      </c>
      <c r="M52" s="62">
        <v>9804</v>
      </c>
      <c r="N52" s="62">
        <v>9681</v>
      </c>
      <c r="O52" s="63">
        <v>9541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672</v>
      </c>
      <c r="L53" s="67">
        <v>1237</v>
      </c>
      <c r="M53" s="67">
        <v>1899</v>
      </c>
      <c r="N53" s="67">
        <v>2551</v>
      </c>
      <c r="O53" s="68">
        <v>2936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n7jhvytzlWcdN9J+p6kG/2slF4KmVUGQx/nf6h/g+Ieg2JWLEhp6E1DXsBQ0LJ/h/q8y6RWM8Cp1zj00jPMkg==" saltValue="bBw/jSR11U417k01R1Fr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6" sqref="M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94605</v>
      </c>
      <c r="J41" s="331">
        <v>100002</v>
      </c>
      <c r="K41" s="331">
        <v>100050</v>
      </c>
      <c r="L41" s="331">
        <v>98951</v>
      </c>
      <c r="M41" s="332">
        <v>100614</v>
      </c>
    </row>
    <row r="42" spans="2:13" ht="27.75" customHeight="1" x14ac:dyDescent="0.15">
      <c r="B42" s="1171"/>
      <c r="C42" s="1172"/>
      <c r="D42" s="104"/>
      <c r="E42" s="1175" t="s">
        <v>32</v>
      </c>
      <c r="F42" s="1175"/>
      <c r="G42" s="1175"/>
      <c r="H42" s="1176"/>
      <c r="I42" s="333">
        <v>30</v>
      </c>
      <c r="J42" s="334">
        <v>26</v>
      </c>
      <c r="K42" s="334">
        <v>21</v>
      </c>
      <c r="L42" s="334">
        <v>16</v>
      </c>
      <c r="M42" s="335">
        <v>10</v>
      </c>
    </row>
    <row r="43" spans="2:13" ht="27.75" customHeight="1" x14ac:dyDescent="0.15">
      <c r="B43" s="1171"/>
      <c r="C43" s="1172"/>
      <c r="D43" s="104"/>
      <c r="E43" s="1175" t="s">
        <v>33</v>
      </c>
      <c r="F43" s="1175"/>
      <c r="G43" s="1175"/>
      <c r="H43" s="1176"/>
      <c r="I43" s="333">
        <v>24101</v>
      </c>
      <c r="J43" s="334">
        <v>25268</v>
      </c>
      <c r="K43" s="334">
        <v>25676</v>
      </c>
      <c r="L43" s="334">
        <v>26617</v>
      </c>
      <c r="M43" s="335">
        <v>25251</v>
      </c>
    </row>
    <row r="44" spans="2:13" ht="27.75" customHeight="1" x14ac:dyDescent="0.15">
      <c r="B44" s="1171"/>
      <c r="C44" s="1172"/>
      <c r="D44" s="104"/>
      <c r="E44" s="1175" t="s">
        <v>34</v>
      </c>
      <c r="F44" s="1175"/>
      <c r="G44" s="1175"/>
      <c r="H44" s="1176"/>
      <c r="I44" s="333">
        <v>70</v>
      </c>
      <c r="J44" s="334">
        <v>43</v>
      </c>
      <c r="K44" s="334">
        <v>17</v>
      </c>
      <c r="L44" s="334" t="s">
        <v>492</v>
      </c>
      <c r="M44" s="335" t="s">
        <v>492</v>
      </c>
    </row>
    <row r="45" spans="2:13" ht="27.75" customHeight="1" x14ac:dyDescent="0.15">
      <c r="B45" s="1171"/>
      <c r="C45" s="1172"/>
      <c r="D45" s="104"/>
      <c r="E45" s="1175" t="s">
        <v>35</v>
      </c>
      <c r="F45" s="1175"/>
      <c r="G45" s="1175"/>
      <c r="H45" s="1176"/>
      <c r="I45" s="333">
        <v>14775</v>
      </c>
      <c r="J45" s="334">
        <v>14496</v>
      </c>
      <c r="K45" s="334">
        <v>14607</v>
      </c>
      <c r="L45" s="334">
        <v>15213</v>
      </c>
      <c r="M45" s="335">
        <v>15980</v>
      </c>
    </row>
    <row r="46" spans="2:13" ht="27.75" customHeight="1" x14ac:dyDescent="0.15">
      <c r="B46" s="1171"/>
      <c r="C46" s="1172"/>
      <c r="D46" s="105"/>
      <c r="E46" s="1175" t="s">
        <v>36</v>
      </c>
      <c r="F46" s="1175"/>
      <c r="G46" s="1175"/>
      <c r="H46" s="1176"/>
      <c r="I46" s="333">
        <v>2739</v>
      </c>
      <c r="J46" s="334">
        <v>1894</v>
      </c>
      <c r="K46" s="334">
        <v>1331</v>
      </c>
      <c r="L46" s="334">
        <v>930</v>
      </c>
      <c r="M46" s="335">
        <v>452</v>
      </c>
    </row>
    <row r="47" spans="2:13" ht="27.75" customHeight="1" x14ac:dyDescent="0.15">
      <c r="B47" s="1171"/>
      <c r="C47" s="1172"/>
      <c r="D47" s="106"/>
      <c r="E47" s="1185" t="s">
        <v>37</v>
      </c>
      <c r="F47" s="1186"/>
      <c r="G47" s="1186"/>
      <c r="H47" s="1187"/>
      <c r="I47" s="333" t="s">
        <v>492</v>
      </c>
      <c r="J47" s="334" t="s">
        <v>492</v>
      </c>
      <c r="K47" s="334" t="s">
        <v>492</v>
      </c>
      <c r="L47" s="334" t="s">
        <v>492</v>
      </c>
      <c r="M47" s="335" t="s">
        <v>492</v>
      </c>
    </row>
    <row r="48" spans="2:13" ht="27.75" customHeight="1" x14ac:dyDescent="0.15">
      <c r="B48" s="1171"/>
      <c r="C48" s="1172"/>
      <c r="D48" s="104"/>
      <c r="E48" s="1175" t="s">
        <v>38</v>
      </c>
      <c r="F48" s="1175"/>
      <c r="G48" s="1175"/>
      <c r="H48" s="1176"/>
      <c r="I48" s="333" t="s">
        <v>492</v>
      </c>
      <c r="J48" s="334" t="s">
        <v>492</v>
      </c>
      <c r="K48" s="334" t="s">
        <v>492</v>
      </c>
      <c r="L48" s="334" t="s">
        <v>492</v>
      </c>
      <c r="M48" s="335" t="s">
        <v>492</v>
      </c>
    </row>
    <row r="49" spans="2:13" ht="27.75" customHeight="1" x14ac:dyDescent="0.15">
      <c r="B49" s="1173"/>
      <c r="C49" s="1174"/>
      <c r="D49" s="104"/>
      <c r="E49" s="1175" t="s">
        <v>39</v>
      </c>
      <c r="F49" s="1175"/>
      <c r="G49" s="1175"/>
      <c r="H49" s="1176"/>
      <c r="I49" s="333" t="s">
        <v>492</v>
      </c>
      <c r="J49" s="334" t="s">
        <v>492</v>
      </c>
      <c r="K49" s="334" t="s">
        <v>492</v>
      </c>
      <c r="L49" s="334" t="s">
        <v>492</v>
      </c>
      <c r="M49" s="335" t="s">
        <v>492</v>
      </c>
    </row>
    <row r="50" spans="2:13" ht="27.75" customHeight="1" x14ac:dyDescent="0.15">
      <c r="B50" s="1169" t="s">
        <v>40</v>
      </c>
      <c r="C50" s="1170"/>
      <c r="D50" s="107"/>
      <c r="E50" s="1175" t="s">
        <v>41</v>
      </c>
      <c r="F50" s="1175"/>
      <c r="G50" s="1175"/>
      <c r="H50" s="1176"/>
      <c r="I50" s="333">
        <v>22804</v>
      </c>
      <c r="J50" s="334">
        <v>25591</v>
      </c>
      <c r="K50" s="334">
        <v>27543</v>
      </c>
      <c r="L50" s="334">
        <v>30556</v>
      </c>
      <c r="M50" s="335">
        <v>32547</v>
      </c>
    </row>
    <row r="51" spans="2:13" ht="27.75" customHeight="1" x14ac:dyDescent="0.15">
      <c r="B51" s="1171"/>
      <c r="C51" s="1172"/>
      <c r="D51" s="104"/>
      <c r="E51" s="1175" t="s">
        <v>42</v>
      </c>
      <c r="F51" s="1175"/>
      <c r="G51" s="1175"/>
      <c r="H51" s="1176"/>
      <c r="I51" s="333">
        <v>17919</v>
      </c>
      <c r="J51" s="334">
        <v>22431</v>
      </c>
      <c r="K51" s="334">
        <v>25350</v>
      </c>
      <c r="L51" s="334">
        <v>28525</v>
      </c>
      <c r="M51" s="335">
        <v>28439</v>
      </c>
    </row>
    <row r="52" spans="2:13" ht="27.75" customHeight="1" x14ac:dyDescent="0.15">
      <c r="B52" s="1173"/>
      <c r="C52" s="1174"/>
      <c r="D52" s="104"/>
      <c r="E52" s="1175" t="s">
        <v>43</v>
      </c>
      <c r="F52" s="1175"/>
      <c r="G52" s="1175"/>
      <c r="H52" s="1176"/>
      <c r="I52" s="333">
        <v>87882</v>
      </c>
      <c r="J52" s="334">
        <v>88477</v>
      </c>
      <c r="K52" s="334">
        <v>87365</v>
      </c>
      <c r="L52" s="334">
        <v>85503</v>
      </c>
      <c r="M52" s="335">
        <v>82725</v>
      </c>
    </row>
    <row r="53" spans="2:13" ht="27.75" customHeight="1" thickBot="1" x14ac:dyDescent="0.2">
      <c r="B53" s="1177" t="s">
        <v>19</v>
      </c>
      <c r="C53" s="1178"/>
      <c r="D53" s="108"/>
      <c r="E53" s="1179" t="s">
        <v>44</v>
      </c>
      <c r="F53" s="1179"/>
      <c r="G53" s="1179"/>
      <c r="H53" s="1180"/>
      <c r="I53" s="336">
        <v>7716</v>
      </c>
      <c r="J53" s="337">
        <v>5229</v>
      </c>
      <c r="K53" s="337">
        <v>1445</v>
      </c>
      <c r="L53" s="337">
        <v>-2856</v>
      </c>
      <c r="M53" s="338">
        <v>-1404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s3mjKD+QXsPIAVRCst38XefHcrr2hdjSBDtmZ9cPd5z2AfWmh8V2BsvqQYZm9hq6ucfe7heSBc3kOIHyn0xPg==" saltValue="FCuXsuTqWZmGAkc7FN7Z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3" sqref="H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6626</v>
      </c>
      <c r="G55" s="339">
        <v>7226</v>
      </c>
      <c r="H55" s="340">
        <v>7951</v>
      </c>
    </row>
    <row r="56" spans="2:8" ht="52.5" customHeight="1" x14ac:dyDescent="0.15">
      <c r="B56" s="120"/>
      <c r="C56" s="1198" t="s">
        <v>47</v>
      </c>
      <c r="D56" s="1198"/>
      <c r="E56" s="1199"/>
      <c r="F56" s="341">
        <v>5675</v>
      </c>
      <c r="G56" s="341">
        <v>7108</v>
      </c>
      <c r="H56" s="342">
        <v>9706</v>
      </c>
    </row>
    <row r="57" spans="2:8" ht="53.25" customHeight="1" x14ac:dyDescent="0.15">
      <c r="B57" s="120"/>
      <c r="C57" s="1200" t="s">
        <v>48</v>
      </c>
      <c r="D57" s="1200"/>
      <c r="E57" s="1201"/>
      <c r="F57" s="343">
        <v>11081</v>
      </c>
      <c r="G57" s="343">
        <v>12207</v>
      </c>
      <c r="H57" s="344">
        <v>9921</v>
      </c>
    </row>
    <row r="58" spans="2:8" ht="45.75" customHeight="1" x14ac:dyDescent="0.15">
      <c r="B58" s="121"/>
      <c r="C58" s="1188" t="s">
        <v>553</v>
      </c>
      <c r="D58" s="1189"/>
      <c r="E58" s="1190"/>
      <c r="F58" s="345">
        <v>4193</v>
      </c>
      <c r="G58" s="345">
        <v>3264</v>
      </c>
      <c r="H58" s="346">
        <v>613</v>
      </c>
    </row>
    <row r="59" spans="2:8" ht="45.75" customHeight="1" x14ac:dyDescent="0.15">
      <c r="B59" s="121"/>
      <c r="C59" s="1188" t="s">
        <v>554</v>
      </c>
      <c r="D59" s="1189"/>
      <c r="E59" s="1190"/>
      <c r="F59" s="345">
        <v>2021</v>
      </c>
      <c r="G59" s="345">
        <v>2191</v>
      </c>
      <c r="H59" s="346">
        <v>2225</v>
      </c>
    </row>
    <row r="60" spans="2:8" ht="45.75" customHeight="1" x14ac:dyDescent="0.15">
      <c r="B60" s="121"/>
      <c r="C60" s="1188" t="s">
        <v>555</v>
      </c>
      <c r="D60" s="1189"/>
      <c r="E60" s="1190"/>
      <c r="F60" s="345">
        <v>1382</v>
      </c>
      <c r="G60" s="345">
        <v>2593</v>
      </c>
      <c r="H60" s="346">
        <v>2754</v>
      </c>
    </row>
    <row r="61" spans="2:8" ht="45.75" customHeight="1" x14ac:dyDescent="0.15">
      <c r="B61" s="121"/>
      <c r="C61" s="1188" t="s">
        <v>556</v>
      </c>
      <c r="D61" s="1189"/>
      <c r="E61" s="1190"/>
      <c r="F61" s="345">
        <v>745</v>
      </c>
      <c r="G61" s="345">
        <v>897</v>
      </c>
      <c r="H61" s="346">
        <v>1064</v>
      </c>
    </row>
    <row r="62" spans="2:8" ht="45.75" customHeight="1" thickBot="1" x14ac:dyDescent="0.2">
      <c r="B62" s="122"/>
      <c r="C62" s="1191" t="s">
        <v>557</v>
      </c>
      <c r="D62" s="1192"/>
      <c r="E62" s="1193"/>
      <c r="F62" s="347">
        <v>401</v>
      </c>
      <c r="G62" s="347">
        <v>686</v>
      </c>
      <c r="H62" s="348">
        <v>936</v>
      </c>
    </row>
    <row r="63" spans="2:8" ht="52.5" customHeight="1" thickBot="1" x14ac:dyDescent="0.2">
      <c r="B63" s="123"/>
      <c r="C63" s="1194" t="s">
        <v>49</v>
      </c>
      <c r="D63" s="1194"/>
      <c r="E63" s="1195"/>
      <c r="F63" s="349">
        <v>23381</v>
      </c>
      <c r="G63" s="349">
        <v>26542</v>
      </c>
      <c r="H63" s="350">
        <v>27578</v>
      </c>
    </row>
    <row r="64" spans="2:8" x14ac:dyDescent="0.15"/>
  </sheetData>
  <sheetProtection algorithmName="SHA-512" hashValue="06HgYJ0BYE3WGXbi7ErowiZ5VpfmkGysGWpdR3ifeOZ9wg8+MqdU6YCvz1XwzPUzvh/ZAcdTOpVrN/+aKxm5Zg==" saltValue="Uk+QqYQFapU2RPpeCG4u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59098</v>
      </c>
      <c r="E3" s="142"/>
      <c r="F3" s="143">
        <v>52191</v>
      </c>
      <c r="G3" s="144"/>
      <c r="H3" s="145"/>
    </row>
    <row r="4" spans="1:8" x14ac:dyDescent="0.15">
      <c r="A4" s="146"/>
      <c r="B4" s="147"/>
      <c r="C4" s="148"/>
      <c r="D4" s="149">
        <v>26928</v>
      </c>
      <c r="E4" s="150"/>
      <c r="F4" s="151">
        <v>26807</v>
      </c>
      <c r="G4" s="152"/>
      <c r="H4" s="153"/>
    </row>
    <row r="5" spans="1:8" x14ac:dyDescent="0.15">
      <c r="A5" s="134" t="s">
        <v>525</v>
      </c>
      <c r="B5" s="139"/>
      <c r="C5" s="140"/>
      <c r="D5" s="141">
        <v>61697</v>
      </c>
      <c r="E5" s="142"/>
      <c r="F5" s="143">
        <v>48105</v>
      </c>
      <c r="G5" s="144"/>
      <c r="H5" s="145"/>
    </row>
    <row r="6" spans="1:8" x14ac:dyDescent="0.15">
      <c r="A6" s="146"/>
      <c r="B6" s="147"/>
      <c r="C6" s="148"/>
      <c r="D6" s="149">
        <v>30729</v>
      </c>
      <c r="E6" s="150"/>
      <c r="F6" s="151">
        <v>24072</v>
      </c>
      <c r="G6" s="152"/>
      <c r="H6" s="153"/>
    </row>
    <row r="7" spans="1:8" x14ac:dyDescent="0.15">
      <c r="A7" s="134" t="s">
        <v>526</v>
      </c>
      <c r="B7" s="139"/>
      <c r="C7" s="140"/>
      <c r="D7" s="141">
        <v>57845</v>
      </c>
      <c r="E7" s="142"/>
      <c r="F7" s="143">
        <v>47446</v>
      </c>
      <c r="G7" s="144"/>
      <c r="H7" s="145"/>
    </row>
    <row r="8" spans="1:8" x14ac:dyDescent="0.15">
      <c r="A8" s="146"/>
      <c r="B8" s="147"/>
      <c r="C8" s="148"/>
      <c r="D8" s="149">
        <v>24678</v>
      </c>
      <c r="E8" s="150"/>
      <c r="F8" s="151">
        <v>24371</v>
      </c>
      <c r="G8" s="152"/>
      <c r="H8" s="153"/>
    </row>
    <row r="9" spans="1:8" x14ac:dyDescent="0.15">
      <c r="A9" s="134" t="s">
        <v>527</v>
      </c>
      <c r="B9" s="139"/>
      <c r="C9" s="140"/>
      <c r="D9" s="141">
        <v>65049</v>
      </c>
      <c r="E9" s="142"/>
      <c r="F9" s="143">
        <v>48387</v>
      </c>
      <c r="G9" s="144"/>
      <c r="H9" s="145"/>
    </row>
    <row r="10" spans="1:8" x14ac:dyDescent="0.15">
      <c r="A10" s="146"/>
      <c r="B10" s="147"/>
      <c r="C10" s="148"/>
      <c r="D10" s="149">
        <v>22097</v>
      </c>
      <c r="E10" s="150"/>
      <c r="F10" s="151">
        <v>25592</v>
      </c>
      <c r="G10" s="152"/>
      <c r="H10" s="153"/>
    </row>
    <row r="11" spans="1:8" x14ac:dyDescent="0.15">
      <c r="A11" s="134" t="s">
        <v>528</v>
      </c>
      <c r="B11" s="139"/>
      <c r="C11" s="140"/>
      <c r="D11" s="141">
        <v>64952</v>
      </c>
      <c r="E11" s="142"/>
      <c r="F11" s="143">
        <v>49684</v>
      </c>
      <c r="G11" s="144"/>
      <c r="H11" s="145"/>
    </row>
    <row r="12" spans="1:8" x14ac:dyDescent="0.15">
      <c r="A12" s="146"/>
      <c r="B12" s="147"/>
      <c r="C12" s="154"/>
      <c r="D12" s="149">
        <v>40586</v>
      </c>
      <c r="E12" s="150"/>
      <c r="F12" s="151">
        <v>28303</v>
      </c>
      <c r="G12" s="152"/>
      <c r="H12" s="153"/>
    </row>
    <row r="13" spans="1:8" x14ac:dyDescent="0.15">
      <c r="A13" s="134"/>
      <c r="B13" s="139"/>
      <c r="C13" s="140"/>
      <c r="D13" s="141">
        <v>61728</v>
      </c>
      <c r="E13" s="142"/>
      <c r="F13" s="143">
        <v>49163</v>
      </c>
      <c r="G13" s="155"/>
      <c r="H13" s="145"/>
    </row>
    <row r="14" spans="1:8" x14ac:dyDescent="0.15">
      <c r="A14" s="146"/>
      <c r="B14" s="147"/>
      <c r="C14" s="148"/>
      <c r="D14" s="149">
        <v>29004</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8.68</v>
      </c>
      <c r="C19" s="156">
        <f>ROUND(VALUE(SUBSTITUTE(実質収支比率等に係る経年分析!G$48,"▲","-")),2)</f>
        <v>13.78</v>
      </c>
      <c r="D19" s="156">
        <f>ROUND(VALUE(SUBSTITUTE(実質収支比率等に係る経年分析!H$48,"▲","-")),2)</f>
        <v>10.83</v>
      </c>
      <c r="E19" s="156">
        <f>ROUND(VALUE(SUBSTITUTE(実質収支比率等に係る経年分析!I$48,"▲","-")),2)</f>
        <v>4.8499999999999996</v>
      </c>
      <c r="F19" s="156">
        <f>ROUND(VALUE(SUBSTITUTE(実質収支比率等に係る経年分析!J$48,"▲","-")),2)</f>
        <v>7.53</v>
      </c>
    </row>
    <row r="20" spans="1:11" x14ac:dyDescent="0.15">
      <c r="A20" s="156" t="s">
        <v>53</v>
      </c>
      <c r="B20" s="156">
        <f>ROUND(VALUE(SUBSTITUTE(実質収支比率等に係る経年分析!F$47,"▲","-")),2)</f>
        <v>10.98</v>
      </c>
      <c r="C20" s="156">
        <f>ROUND(VALUE(SUBSTITUTE(実質収支比率等に係る経年分析!G$47,"▲","-")),2)</f>
        <v>10.68</v>
      </c>
      <c r="D20" s="156">
        <f>ROUND(VALUE(SUBSTITUTE(実質収支比率等に係る経年分析!H$47,"▲","-")),2)</f>
        <v>10.91</v>
      </c>
      <c r="E20" s="156">
        <f>ROUND(VALUE(SUBSTITUTE(実質収支比率等に係る経年分析!I$47,"▲","-")),2)</f>
        <v>11.74</v>
      </c>
      <c r="F20" s="156">
        <f>ROUND(VALUE(SUBSTITUTE(実質収支比率等に係る経年分析!J$47,"▲","-")),2)</f>
        <v>12.69</v>
      </c>
    </row>
    <row r="21" spans="1:11" x14ac:dyDescent="0.15">
      <c r="A21" s="156" t="s">
        <v>54</v>
      </c>
      <c r="B21" s="156">
        <f>IF(ISNUMBER(VALUE(SUBSTITUTE(実質収支比率等に係る経年分析!F$49,"▲","-"))),ROUND(VALUE(SUBSTITUTE(実質収支比率等に係る経年分析!F$49,"▲","-")),2),NA())</f>
        <v>0.24</v>
      </c>
      <c r="C21" s="156">
        <f>IF(ISNUMBER(VALUE(SUBSTITUTE(実質収支比率等に係る経年分析!G$49,"▲","-"))),ROUND(VALUE(SUBSTITUTE(実質収支比率等に係る経年分析!G$49,"▲","-")),2),NA())</f>
        <v>5.4</v>
      </c>
      <c r="D21" s="156">
        <f>IF(ISNUMBER(VALUE(SUBSTITUTE(実質収支比率等に係る経年分析!H$49,"▲","-"))),ROUND(VALUE(SUBSTITUTE(実質収支比率等に係る経年分析!H$49,"▲","-")),2),NA())</f>
        <v>-3.25</v>
      </c>
      <c r="E21" s="156">
        <f>IF(ISNUMBER(VALUE(SUBSTITUTE(実質収支比率等に係る経年分析!I$49,"▲","-"))),ROUND(VALUE(SUBSTITUTE(実質収支比率等に係る経年分析!I$49,"▲","-")),2),NA())</f>
        <v>-4.8499999999999996</v>
      </c>
      <c r="F21" s="156">
        <f>IF(ISNUMBER(VALUE(SUBSTITUTE(実質収支比率等に係る経年分析!J$49,"▲","-"))),ROUND(VALUE(SUBSTITUTE(実質収支比率等に係る経年分析!J$49,"▲","-")),2),NA())</f>
        <v>3.92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0.14000000000000001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後期高齢者医療事業費特別会計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公設地方卸売市場事業費特別会計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15">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介護保険事業費特別会計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0.78</v>
      </c>
    </row>
    <row r="33" spans="1:16" x14ac:dyDescent="0.15">
      <c r="A33" s="157" t="str">
        <f>IF(連結実質赤字比率に係る赤字・黒字の構成分析!C$37="",NA(),連結実質赤字比率に係る赤字・黒字の構成分析!C$37)</f>
        <v>国民健康保険事業費特別会計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3.22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4.1399999999999997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5.22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5.61</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8.3699999999999992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11.51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10023</v>
      </c>
      <c r="E42" s="158"/>
      <c r="F42" s="158"/>
      <c r="G42" s="158">
        <f>'実質公債費比率（分子）の構造'!L$52</f>
        <v>9793</v>
      </c>
      <c r="H42" s="158"/>
      <c r="I42" s="158"/>
      <c r="J42" s="158">
        <f>'実質公債費比率（分子）の構造'!M$52</f>
        <v>9804</v>
      </c>
      <c r="K42" s="158"/>
      <c r="L42" s="158"/>
      <c r="M42" s="158">
        <f>'実質公債費比率（分子）の構造'!N$52</f>
        <v>9681</v>
      </c>
      <c r="N42" s="158"/>
      <c r="O42" s="158"/>
      <c r="P42" s="158">
        <f>'実質公債費比率（分子）の構造'!O$52</f>
        <v>9541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22</v>
      </c>
      <c r="C44" s="158"/>
      <c r="D44" s="158"/>
      <c r="E44" s="158">
        <f>'実質公債費比率（分子）の構造'!L$50</f>
        <v>119</v>
      </c>
      <c r="F44" s="158"/>
      <c r="G44" s="158"/>
      <c r="H44" s="158">
        <f>'実質公債費比率（分子）の構造'!M$50</f>
        <v>24</v>
      </c>
      <c r="I44" s="158"/>
      <c r="J44" s="158"/>
      <c r="K44" s="158">
        <f>'実質公債費比率（分子）の構造'!N$50</f>
        <v>13</v>
      </c>
      <c r="L44" s="158"/>
      <c r="M44" s="158"/>
      <c r="N44" s="158">
        <f>'実質公債費比率（分子）の構造'!O$50</f>
        <v>12</v>
      </c>
      <c r="O44" s="158"/>
      <c r="P44" s="158"/>
    </row>
    <row r="45" spans="1:16" x14ac:dyDescent="0.15">
      <c r="A45" s="158" t="s">
        <v>63</v>
      </c>
      <c r="B45" s="158">
        <f>'実質公債費比率（分子）の構造'!K$49</f>
        <v>18</v>
      </c>
      <c r="C45" s="158"/>
      <c r="D45" s="158"/>
      <c r="E45" s="158">
        <f>'実質公債費比率（分子）の構造'!L$49</f>
        <v>17</v>
      </c>
      <c r="F45" s="158"/>
      <c r="G45" s="158"/>
      <c r="H45" s="158">
        <f>'実質公債費比率（分子）の構造'!M$49</f>
        <v>15</v>
      </c>
      <c r="I45" s="158"/>
      <c r="J45" s="158"/>
      <c r="K45" s="158">
        <f>'実質公債費比率（分子）の構造'!N$49</f>
        <v>10</v>
      </c>
      <c r="L45" s="158"/>
      <c r="M45" s="158"/>
      <c r="N45" s="158" t="str">
        <f>'実質公債費比率（分子）の構造'!O$49</f>
        <v>-</v>
      </c>
      <c r="O45" s="158"/>
      <c r="P45" s="158"/>
    </row>
    <row r="46" spans="1:16" x14ac:dyDescent="0.15">
      <c r="A46" s="158" t="s">
        <v>64</v>
      </c>
      <c r="B46" s="158">
        <f>'実質公債費比率（分子）の構造'!K$48</f>
        <v>2524</v>
      </c>
      <c r="C46" s="158"/>
      <c r="D46" s="158"/>
      <c r="E46" s="158">
        <f>'実質公債費比率（分子）の構造'!L$48</f>
        <v>2542</v>
      </c>
      <c r="F46" s="158"/>
      <c r="G46" s="158"/>
      <c r="H46" s="158">
        <f>'実質公債費比率（分子）の構造'!M$48</f>
        <v>2420</v>
      </c>
      <c r="I46" s="158"/>
      <c r="J46" s="158"/>
      <c r="K46" s="158">
        <f>'実質公債費比率（分子）の構造'!N$48</f>
        <v>2420</v>
      </c>
      <c r="L46" s="158"/>
      <c r="M46" s="158"/>
      <c r="N46" s="158">
        <f>'実質公債費比率（分子）の構造'!O$48</f>
        <v>2450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8131</v>
      </c>
      <c r="C49" s="158"/>
      <c r="D49" s="158"/>
      <c r="E49" s="158">
        <f>'実質公債費比率（分子）の構造'!L$45</f>
        <v>8352</v>
      </c>
      <c r="F49" s="158"/>
      <c r="G49" s="158"/>
      <c r="H49" s="158">
        <f>'実質公債費比率（分子）の構造'!M$45</f>
        <v>9244</v>
      </c>
      <c r="I49" s="158"/>
      <c r="J49" s="158"/>
      <c r="K49" s="158">
        <f>'実質公債費比率（分子）の構造'!N$45</f>
        <v>9789</v>
      </c>
      <c r="L49" s="158"/>
      <c r="M49" s="158"/>
      <c r="N49" s="158">
        <f>'実質公債費比率（分子）の構造'!O$45</f>
        <v>10015</v>
      </c>
      <c r="O49" s="158"/>
      <c r="P49" s="158"/>
    </row>
    <row r="50" spans="1:16" x14ac:dyDescent="0.15">
      <c r="A50" s="158" t="s">
        <v>67</v>
      </c>
      <c r="B50" s="158" t="e">
        <f>NA()</f>
        <v>#N/A</v>
      </c>
      <c r="C50" s="158">
        <f>IF(ISNUMBER('実質公債費比率（分子）の構造'!K$53),'実質公債費比率（分子）の構造'!K$53,NA())</f>
        <v>672</v>
      </c>
      <c r="D50" s="158" t="e">
        <f>NA()</f>
        <v>#N/A</v>
      </c>
      <c r="E50" s="158" t="e">
        <f>NA()</f>
        <v>#N/A</v>
      </c>
      <c r="F50" s="158">
        <f>IF(ISNUMBER('実質公債費比率（分子）の構造'!L$53),'実質公債費比率（分子）の構造'!L$53,NA())</f>
        <v>1237</v>
      </c>
      <c r="G50" s="158" t="e">
        <f>NA()</f>
        <v>#N/A</v>
      </c>
      <c r="H50" s="158" t="e">
        <f>NA()</f>
        <v>#N/A</v>
      </c>
      <c r="I50" s="158">
        <f>IF(ISNUMBER('実質公債費比率（分子）の構造'!M$53),'実質公債費比率（分子）の構造'!M$53,NA())</f>
        <v>1899</v>
      </c>
      <c r="J50" s="158" t="e">
        <f>NA()</f>
        <v>#N/A</v>
      </c>
      <c r="K50" s="158" t="e">
        <f>NA()</f>
        <v>#N/A</v>
      </c>
      <c r="L50" s="158">
        <f>IF(ISNUMBER('実質公債費比率（分子）の構造'!N$53),'実質公債費比率（分子）の構造'!N$53,NA())</f>
        <v>2551</v>
      </c>
      <c r="M50" s="158" t="e">
        <f>NA()</f>
        <v>#N/A</v>
      </c>
      <c r="N50" s="158" t="e">
        <f>NA()</f>
        <v>#N/A</v>
      </c>
      <c r="O50" s="158">
        <f>IF(ISNUMBER('実質公債費比率（分子）の構造'!O$53),'実質公債費比率（分子）の構造'!O$53,NA())</f>
        <v>2936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87882</v>
      </c>
      <c r="E56" s="157"/>
      <c r="F56" s="157"/>
      <c r="G56" s="157">
        <f>'将来負担比率（分子）の構造'!J$52</f>
        <v>88477</v>
      </c>
      <c r="H56" s="157"/>
      <c r="I56" s="157"/>
      <c r="J56" s="157">
        <f>'将来負担比率（分子）の構造'!K$52</f>
        <v>87365</v>
      </c>
      <c r="K56" s="157"/>
      <c r="L56" s="157"/>
      <c r="M56" s="157">
        <f>'将来負担比率（分子）の構造'!L$52</f>
        <v>85503</v>
      </c>
      <c r="N56" s="157"/>
      <c r="O56" s="157"/>
      <c r="P56" s="157">
        <f>'将来負担比率（分子）の構造'!M$52</f>
        <v>82725</v>
      </c>
    </row>
    <row r="57" spans="1:16" x14ac:dyDescent="0.15">
      <c r="A57" s="157" t="s">
        <v>42</v>
      </c>
      <c r="B57" s="157"/>
      <c r="C57" s="157"/>
      <c r="D57" s="157">
        <f>'将来負担比率（分子）の構造'!I$51</f>
        <v>17919</v>
      </c>
      <c r="E57" s="157"/>
      <c r="F57" s="157"/>
      <c r="G57" s="157">
        <f>'将来負担比率（分子）の構造'!J$51</f>
        <v>22431</v>
      </c>
      <c r="H57" s="157"/>
      <c r="I57" s="157"/>
      <c r="J57" s="157">
        <f>'将来負担比率（分子）の構造'!K$51</f>
        <v>25350</v>
      </c>
      <c r="K57" s="157"/>
      <c r="L57" s="157"/>
      <c r="M57" s="157">
        <f>'将来負担比率（分子）の構造'!L$51</f>
        <v>28525</v>
      </c>
      <c r="N57" s="157"/>
      <c r="O57" s="157"/>
      <c r="P57" s="157">
        <f>'将来負担比率（分子）の構造'!M$51</f>
        <v>28439</v>
      </c>
    </row>
    <row r="58" spans="1:16" x14ac:dyDescent="0.15">
      <c r="A58" s="157" t="s">
        <v>41</v>
      </c>
      <c r="B58" s="157"/>
      <c r="C58" s="157"/>
      <c r="D58" s="157">
        <f>'将来負担比率（分子）の構造'!I$50</f>
        <v>22804</v>
      </c>
      <c r="E58" s="157"/>
      <c r="F58" s="157"/>
      <c r="G58" s="157">
        <f>'将来負担比率（分子）の構造'!J$50</f>
        <v>25591</v>
      </c>
      <c r="H58" s="157"/>
      <c r="I58" s="157"/>
      <c r="J58" s="157">
        <f>'将来負担比率（分子）の構造'!K$50</f>
        <v>27543</v>
      </c>
      <c r="K58" s="157"/>
      <c r="L58" s="157"/>
      <c r="M58" s="157">
        <f>'将来負担比率（分子）の構造'!L$50</f>
        <v>30556</v>
      </c>
      <c r="N58" s="157"/>
      <c r="O58" s="157"/>
      <c r="P58" s="157">
        <f>'将来負担比率（分子）の構造'!M$50</f>
        <v>32547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2739</v>
      </c>
      <c r="C61" s="157"/>
      <c r="D61" s="157"/>
      <c r="E61" s="157">
        <f>'将来負担比率（分子）の構造'!J$46</f>
        <v>1894</v>
      </c>
      <c r="F61" s="157"/>
      <c r="G61" s="157"/>
      <c r="H61" s="157">
        <f>'将来負担比率（分子）の構造'!K$46</f>
        <v>1331</v>
      </c>
      <c r="I61" s="157"/>
      <c r="J61" s="157"/>
      <c r="K61" s="157">
        <f>'将来負担比率（分子）の構造'!L$46</f>
        <v>930</v>
      </c>
      <c r="L61" s="157"/>
      <c r="M61" s="157"/>
      <c r="N61" s="157">
        <f>'将来負担比率（分子）の構造'!M$46</f>
        <v>452</v>
      </c>
      <c r="O61" s="157"/>
      <c r="P61" s="157"/>
    </row>
    <row r="62" spans="1:16" x14ac:dyDescent="0.15">
      <c r="A62" s="157" t="s">
        <v>35</v>
      </c>
      <c r="B62" s="157">
        <f>'将来負担比率（分子）の構造'!I$45</f>
        <v>14775</v>
      </c>
      <c r="C62" s="157"/>
      <c r="D62" s="157"/>
      <c r="E62" s="157">
        <f>'将来負担比率（分子）の構造'!J$45</f>
        <v>14496</v>
      </c>
      <c r="F62" s="157"/>
      <c r="G62" s="157"/>
      <c r="H62" s="157">
        <f>'将来負担比率（分子）の構造'!K$45</f>
        <v>14607</v>
      </c>
      <c r="I62" s="157"/>
      <c r="J62" s="157"/>
      <c r="K62" s="157">
        <f>'将来負担比率（分子）の構造'!L$45</f>
        <v>15213</v>
      </c>
      <c r="L62" s="157"/>
      <c r="M62" s="157"/>
      <c r="N62" s="157">
        <f>'将来負担比率（分子）の構造'!M$45</f>
        <v>15980</v>
      </c>
      <c r="O62" s="157"/>
      <c r="P62" s="157"/>
    </row>
    <row r="63" spans="1:16" x14ac:dyDescent="0.15">
      <c r="A63" s="157" t="s">
        <v>34</v>
      </c>
      <c r="B63" s="157">
        <f>'将来負担比率（分子）の構造'!I$44</f>
        <v>70</v>
      </c>
      <c r="C63" s="157"/>
      <c r="D63" s="157"/>
      <c r="E63" s="157">
        <f>'将来負担比率（分子）の構造'!J$44</f>
        <v>43</v>
      </c>
      <c r="F63" s="157"/>
      <c r="G63" s="157"/>
      <c r="H63" s="157">
        <f>'将来負担比率（分子）の構造'!K$44</f>
        <v>17</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24101</v>
      </c>
      <c r="C64" s="157"/>
      <c r="D64" s="157"/>
      <c r="E64" s="157">
        <f>'将来負担比率（分子）の構造'!J$43</f>
        <v>25268</v>
      </c>
      <c r="F64" s="157"/>
      <c r="G64" s="157"/>
      <c r="H64" s="157">
        <f>'将来負担比率（分子）の構造'!K$43</f>
        <v>25676</v>
      </c>
      <c r="I64" s="157"/>
      <c r="J64" s="157"/>
      <c r="K64" s="157">
        <f>'将来負担比率（分子）の構造'!L$43</f>
        <v>26617</v>
      </c>
      <c r="L64" s="157"/>
      <c r="M64" s="157"/>
      <c r="N64" s="157">
        <f>'将来負担比率（分子）の構造'!M$43</f>
        <v>25251</v>
      </c>
      <c r="O64" s="157"/>
      <c r="P64" s="157"/>
    </row>
    <row r="65" spans="1:16" x14ac:dyDescent="0.15">
      <c r="A65" s="157" t="s">
        <v>32</v>
      </c>
      <c r="B65" s="157">
        <f>'将来負担比率（分子）の構造'!I$42</f>
        <v>30</v>
      </c>
      <c r="C65" s="157"/>
      <c r="D65" s="157"/>
      <c r="E65" s="157">
        <f>'将来負担比率（分子）の構造'!J$42</f>
        <v>26</v>
      </c>
      <c r="F65" s="157"/>
      <c r="G65" s="157"/>
      <c r="H65" s="157">
        <f>'将来負担比率（分子）の構造'!K$42</f>
        <v>21</v>
      </c>
      <c r="I65" s="157"/>
      <c r="J65" s="157"/>
      <c r="K65" s="157">
        <f>'将来負担比率（分子）の構造'!L$42</f>
        <v>16</v>
      </c>
      <c r="L65" s="157"/>
      <c r="M65" s="157"/>
      <c r="N65" s="157">
        <f>'将来負担比率（分子）の構造'!M$42</f>
        <v>10</v>
      </c>
      <c r="O65" s="157"/>
      <c r="P65" s="157"/>
    </row>
    <row r="66" spans="1:16" x14ac:dyDescent="0.15">
      <c r="A66" s="157" t="s">
        <v>31</v>
      </c>
      <c r="B66" s="157">
        <f>'将来負担比率（分子）の構造'!I$41</f>
        <v>94605</v>
      </c>
      <c r="C66" s="157"/>
      <c r="D66" s="157"/>
      <c r="E66" s="157">
        <f>'将来負担比率（分子）の構造'!J$41</f>
        <v>100002</v>
      </c>
      <c r="F66" s="157"/>
      <c r="G66" s="157"/>
      <c r="H66" s="157">
        <f>'将来負担比率（分子）の構造'!K$41</f>
        <v>100050</v>
      </c>
      <c r="I66" s="157"/>
      <c r="J66" s="157"/>
      <c r="K66" s="157">
        <f>'将来負担比率（分子）の構造'!L$41</f>
        <v>98951</v>
      </c>
      <c r="L66" s="157"/>
      <c r="M66" s="157"/>
      <c r="N66" s="157">
        <f>'将来負担比率（分子）の構造'!M$41</f>
        <v>100614</v>
      </c>
      <c r="O66" s="157"/>
      <c r="P66" s="157"/>
    </row>
    <row r="67" spans="1:16" x14ac:dyDescent="0.15">
      <c r="A67" s="157" t="s">
        <v>71</v>
      </c>
      <c r="B67" s="157" t="e">
        <f>NA()</f>
        <v>#N/A</v>
      </c>
      <c r="C67" s="157">
        <f>IF(ISNUMBER('将来負担比率（分子）の構造'!I$53), IF('将来負担比率（分子）の構造'!I$53 &lt; 0, 0, '将来負担比率（分子）の構造'!I$53), NA())</f>
        <v>7716</v>
      </c>
      <c r="D67" s="157" t="e">
        <f>NA()</f>
        <v>#N/A</v>
      </c>
      <c r="E67" s="157" t="e">
        <f>NA()</f>
        <v>#N/A</v>
      </c>
      <c r="F67" s="157">
        <f>IF(ISNUMBER('将来負担比率（分子）の構造'!J$53), IF('将来負担比率（分子）の構造'!J$53 &lt; 0, 0, '将来負担比率（分子）の構造'!J$53), NA())</f>
        <v>5229</v>
      </c>
      <c r="G67" s="157" t="e">
        <f>NA()</f>
        <v>#N/A</v>
      </c>
      <c r="H67" s="157" t="e">
        <f>NA()</f>
        <v>#N/A</v>
      </c>
      <c r="I67" s="157">
        <f>IF(ISNUMBER('将来負担比率（分子）の構造'!K$53), IF('将来負担比率（分子）の構造'!K$53 &lt; 0, 0, '将来負担比率（分子）の構造'!K$53), NA())</f>
        <v>1445</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6626</v>
      </c>
      <c r="C72" s="161">
        <f>基金残高に係る経年分析!G55</f>
        <v>7226</v>
      </c>
      <c r="D72" s="161">
        <f>基金残高に係る経年分析!H55</f>
        <v>7951</v>
      </c>
    </row>
    <row r="73" spans="1:16" x14ac:dyDescent="0.15">
      <c r="A73" s="160" t="s">
        <v>74</v>
      </c>
      <c r="B73" s="161">
        <f>基金残高に係る経年分析!F56</f>
        <v>5675</v>
      </c>
      <c r="C73" s="161">
        <f>基金残高に係る経年分析!G56</f>
        <v>7108</v>
      </c>
      <c r="D73" s="161">
        <f>基金残高に係る経年分析!H56</f>
        <v>9706</v>
      </c>
    </row>
    <row r="74" spans="1:16" x14ac:dyDescent="0.15">
      <c r="A74" s="160" t="s">
        <v>75</v>
      </c>
      <c r="B74" s="161">
        <f>基金残高に係る経年分析!F57</f>
        <v>11081</v>
      </c>
      <c r="C74" s="161">
        <f>基金残高に係る経年分析!G57</f>
        <v>12207</v>
      </c>
      <c r="D74" s="161">
        <f>基金残高に係る経年分析!H57</f>
        <v>9921</v>
      </c>
    </row>
  </sheetData>
  <sheetProtection algorithmName="SHA-512" hashValue="zfkjNX0a8O8U/jwM2uI1RCxaxuBK2RQSUtYfXaVEWk6lF0tWmcCsBkWgWUy9BJEJoIQt+Iav36+f6Ii26XA8/g==" saltValue="XmcFxENQQoxoVzDMg13o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40612773</v>
      </c>
      <c r="S5" s="664"/>
      <c r="T5" s="664"/>
      <c r="U5" s="664"/>
      <c r="V5" s="664"/>
      <c r="W5" s="664"/>
      <c r="X5" s="664"/>
      <c r="Y5" s="689"/>
      <c r="Z5" s="702">
        <v>29.5</v>
      </c>
      <c r="AA5" s="702"/>
      <c r="AB5" s="702"/>
      <c r="AC5" s="702"/>
      <c r="AD5" s="703">
        <v>37739174</v>
      </c>
      <c r="AE5" s="703"/>
      <c r="AF5" s="703"/>
      <c r="AG5" s="703"/>
      <c r="AH5" s="703"/>
      <c r="AI5" s="703"/>
      <c r="AJ5" s="703"/>
      <c r="AK5" s="703"/>
      <c r="AL5" s="690">
        <v>59.4</v>
      </c>
      <c r="AM5" s="672"/>
      <c r="AN5" s="672"/>
      <c r="AO5" s="691"/>
      <c r="AP5" s="666" t="s">
        <v>216</v>
      </c>
      <c r="AQ5" s="667"/>
      <c r="AR5" s="667"/>
      <c r="AS5" s="667"/>
      <c r="AT5" s="667"/>
      <c r="AU5" s="667"/>
      <c r="AV5" s="667"/>
      <c r="AW5" s="667"/>
      <c r="AX5" s="667"/>
      <c r="AY5" s="667"/>
      <c r="AZ5" s="667"/>
      <c r="BA5" s="667"/>
      <c r="BB5" s="667"/>
      <c r="BC5" s="667"/>
      <c r="BD5" s="667"/>
      <c r="BE5" s="667"/>
      <c r="BF5" s="668"/>
      <c r="BG5" s="608">
        <v>37644717</v>
      </c>
      <c r="BH5" s="609"/>
      <c r="BI5" s="609"/>
      <c r="BJ5" s="609"/>
      <c r="BK5" s="609"/>
      <c r="BL5" s="609"/>
      <c r="BM5" s="609"/>
      <c r="BN5" s="610"/>
      <c r="BO5" s="646">
        <v>92.7</v>
      </c>
      <c r="BP5" s="646"/>
      <c r="BQ5" s="646"/>
      <c r="BR5" s="646"/>
      <c r="BS5" s="647">
        <v>326405</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1009504</v>
      </c>
      <c r="S6" s="609"/>
      <c r="T6" s="609"/>
      <c r="U6" s="609"/>
      <c r="V6" s="609"/>
      <c r="W6" s="609"/>
      <c r="X6" s="609"/>
      <c r="Y6" s="610"/>
      <c r="Z6" s="646">
        <v>0.7</v>
      </c>
      <c r="AA6" s="646"/>
      <c r="AB6" s="646"/>
      <c r="AC6" s="646"/>
      <c r="AD6" s="647">
        <v>1009504</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37644717</v>
      </c>
      <c r="BH6" s="609"/>
      <c r="BI6" s="609"/>
      <c r="BJ6" s="609"/>
      <c r="BK6" s="609"/>
      <c r="BL6" s="609"/>
      <c r="BM6" s="609"/>
      <c r="BN6" s="610"/>
      <c r="BO6" s="646">
        <v>92.7</v>
      </c>
      <c r="BP6" s="646"/>
      <c r="BQ6" s="646"/>
      <c r="BR6" s="646"/>
      <c r="BS6" s="647">
        <v>326405</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643736</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643445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15445</v>
      </c>
      <c r="S7" s="609"/>
      <c r="T7" s="609"/>
      <c r="U7" s="609"/>
      <c r="V7" s="609"/>
      <c r="W7" s="609"/>
      <c r="X7" s="609"/>
      <c r="Y7" s="610"/>
      <c r="Z7" s="646">
        <v>0</v>
      </c>
      <c r="AA7" s="646"/>
      <c r="AB7" s="646"/>
      <c r="AC7" s="646"/>
      <c r="AD7" s="647">
        <v>15445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17179611</v>
      </c>
      <c r="BH7" s="609"/>
      <c r="BI7" s="609"/>
      <c r="BJ7" s="609"/>
      <c r="BK7" s="609"/>
      <c r="BL7" s="609"/>
      <c r="BM7" s="609"/>
      <c r="BN7" s="610"/>
      <c r="BO7" s="646">
        <v>42.3</v>
      </c>
      <c r="BP7" s="646"/>
      <c r="BQ7" s="646"/>
      <c r="BR7" s="646"/>
      <c r="BS7" s="647">
        <v>326405</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25001004</v>
      </c>
      <c r="CS7" s="609"/>
      <c r="CT7" s="609"/>
      <c r="CU7" s="609"/>
      <c r="CV7" s="609"/>
      <c r="CW7" s="609"/>
      <c r="CX7" s="609"/>
      <c r="CY7" s="610"/>
      <c r="CZ7" s="646">
        <v>19</v>
      </c>
      <c r="DA7" s="646"/>
      <c r="DB7" s="646"/>
      <c r="DC7" s="646"/>
      <c r="DD7" s="614">
        <v>7144199</v>
      </c>
      <c r="DE7" s="609"/>
      <c r="DF7" s="609"/>
      <c r="DG7" s="609"/>
      <c r="DH7" s="609"/>
      <c r="DI7" s="609"/>
      <c r="DJ7" s="609"/>
      <c r="DK7" s="609"/>
      <c r="DL7" s="609"/>
      <c r="DM7" s="609"/>
      <c r="DN7" s="609"/>
      <c r="DO7" s="609"/>
      <c r="DP7" s="610"/>
      <c r="DQ7" s="614">
        <v>14095222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245048</v>
      </c>
      <c r="S8" s="609"/>
      <c r="T8" s="609"/>
      <c r="U8" s="609"/>
      <c r="V8" s="609"/>
      <c r="W8" s="609"/>
      <c r="X8" s="609"/>
      <c r="Y8" s="610"/>
      <c r="Z8" s="646">
        <v>0.2</v>
      </c>
      <c r="AA8" s="646"/>
      <c r="AB8" s="646"/>
      <c r="AC8" s="646"/>
      <c r="AD8" s="647">
        <v>245048</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425563</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49815280</v>
      </c>
      <c r="CS8" s="609"/>
      <c r="CT8" s="609"/>
      <c r="CU8" s="609"/>
      <c r="CV8" s="609"/>
      <c r="CW8" s="609"/>
      <c r="CX8" s="609"/>
      <c r="CY8" s="610"/>
      <c r="CZ8" s="646">
        <v>37.9</v>
      </c>
      <c r="DA8" s="646"/>
      <c r="DB8" s="646"/>
      <c r="DC8" s="646"/>
      <c r="DD8" s="614">
        <v>625101</v>
      </c>
      <c r="DE8" s="609"/>
      <c r="DF8" s="609"/>
      <c r="DG8" s="609"/>
      <c r="DH8" s="609"/>
      <c r="DI8" s="609"/>
      <c r="DJ8" s="609"/>
      <c r="DK8" s="609"/>
      <c r="DL8" s="609"/>
      <c r="DM8" s="609"/>
      <c r="DN8" s="609"/>
      <c r="DO8" s="609"/>
      <c r="DP8" s="610"/>
      <c r="DQ8" s="614">
        <v>25248328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315888</v>
      </c>
      <c r="S9" s="609"/>
      <c r="T9" s="609"/>
      <c r="U9" s="609"/>
      <c r="V9" s="609"/>
      <c r="W9" s="609"/>
      <c r="X9" s="609"/>
      <c r="Y9" s="610"/>
      <c r="Z9" s="646">
        <v>0.2</v>
      </c>
      <c r="AA9" s="646"/>
      <c r="AB9" s="646"/>
      <c r="AC9" s="646"/>
      <c r="AD9" s="647">
        <v>315888</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13840933</v>
      </c>
      <c r="BH9" s="609"/>
      <c r="BI9" s="609"/>
      <c r="BJ9" s="609"/>
      <c r="BK9" s="609"/>
      <c r="BL9" s="609"/>
      <c r="BM9" s="609"/>
      <c r="BN9" s="610"/>
      <c r="BO9" s="646">
        <v>34.1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11212224</v>
      </c>
      <c r="CS9" s="609"/>
      <c r="CT9" s="609"/>
      <c r="CU9" s="609"/>
      <c r="CV9" s="609"/>
      <c r="CW9" s="609"/>
      <c r="CX9" s="609"/>
      <c r="CY9" s="610"/>
      <c r="CZ9" s="646">
        <v>8.5</v>
      </c>
      <c r="DA9" s="646"/>
      <c r="DB9" s="646"/>
      <c r="DC9" s="646"/>
      <c r="DD9" s="614">
        <v>761015</v>
      </c>
      <c r="DE9" s="609"/>
      <c r="DF9" s="609"/>
      <c r="DG9" s="609"/>
      <c r="DH9" s="609"/>
      <c r="DI9" s="609"/>
      <c r="DJ9" s="609"/>
      <c r="DK9" s="609"/>
      <c r="DL9" s="609"/>
      <c r="DM9" s="609"/>
      <c r="DN9" s="609"/>
      <c r="DO9" s="609"/>
      <c r="DP9" s="610"/>
      <c r="DQ9" s="614">
        <v>7754953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832275</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186714</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184948</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7635970</v>
      </c>
      <c r="S11" s="609"/>
      <c r="T11" s="609"/>
      <c r="U11" s="609"/>
      <c r="V11" s="609"/>
      <c r="W11" s="609"/>
      <c r="X11" s="609"/>
      <c r="Y11" s="610"/>
      <c r="Z11" s="611">
        <v>5.5</v>
      </c>
      <c r="AA11" s="612"/>
      <c r="AB11" s="612"/>
      <c r="AC11" s="613"/>
      <c r="AD11" s="614">
        <v>7635970</v>
      </c>
      <c r="AE11" s="609"/>
      <c r="AF11" s="609"/>
      <c r="AG11" s="609"/>
      <c r="AH11" s="609"/>
      <c r="AI11" s="609"/>
      <c r="AJ11" s="609"/>
      <c r="AK11" s="610"/>
      <c r="AL11" s="611">
        <v>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2080840</v>
      </c>
      <c r="BH11" s="609"/>
      <c r="BI11" s="609"/>
      <c r="BJ11" s="609"/>
      <c r="BK11" s="609"/>
      <c r="BL11" s="609"/>
      <c r="BM11" s="609"/>
      <c r="BN11" s="610"/>
      <c r="BO11" s="646">
        <v>5.0999999999999996</v>
      </c>
      <c r="BP11" s="646"/>
      <c r="BQ11" s="646"/>
      <c r="BR11" s="646"/>
      <c r="BS11" s="647">
        <v>326405</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2088900</v>
      </c>
      <c r="CS11" s="609"/>
      <c r="CT11" s="609"/>
      <c r="CU11" s="609"/>
      <c r="CV11" s="609"/>
      <c r="CW11" s="609"/>
      <c r="CX11" s="609"/>
      <c r="CY11" s="610"/>
      <c r="CZ11" s="646">
        <v>1.6</v>
      </c>
      <c r="DA11" s="646"/>
      <c r="DB11" s="646"/>
      <c r="DC11" s="646"/>
      <c r="DD11" s="614">
        <v>436394</v>
      </c>
      <c r="DE11" s="609"/>
      <c r="DF11" s="609"/>
      <c r="DG11" s="609"/>
      <c r="DH11" s="609"/>
      <c r="DI11" s="609"/>
      <c r="DJ11" s="609"/>
      <c r="DK11" s="609"/>
      <c r="DL11" s="609"/>
      <c r="DM11" s="609"/>
      <c r="DN11" s="609"/>
      <c r="DO11" s="609"/>
      <c r="DP11" s="610"/>
      <c r="DQ11" s="614">
        <v>1150947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5153</v>
      </c>
      <c r="S12" s="609"/>
      <c r="T12" s="609"/>
      <c r="U12" s="609"/>
      <c r="V12" s="609"/>
      <c r="W12" s="609"/>
      <c r="X12" s="609"/>
      <c r="Y12" s="610"/>
      <c r="Z12" s="646">
        <v>0</v>
      </c>
      <c r="AA12" s="646"/>
      <c r="AB12" s="646"/>
      <c r="AC12" s="646"/>
      <c r="AD12" s="647">
        <v>5153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17537795</v>
      </c>
      <c r="BH12" s="609"/>
      <c r="BI12" s="609"/>
      <c r="BJ12" s="609"/>
      <c r="BK12" s="609"/>
      <c r="BL12" s="609"/>
      <c r="BM12" s="609"/>
      <c r="BN12" s="610"/>
      <c r="BO12" s="646">
        <v>43.2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3678353</v>
      </c>
      <c r="CS12" s="609"/>
      <c r="CT12" s="609"/>
      <c r="CU12" s="609"/>
      <c r="CV12" s="609"/>
      <c r="CW12" s="609"/>
      <c r="CX12" s="609"/>
      <c r="CY12" s="610"/>
      <c r="CZ12" s="646">
        <v>2.8</v>
      </c>
      <c r="DA12" s="646"/>
      <c r="DB12" s="646"/>
      <c r="DC12" s="646"/>
      <c r="DD12" s="614">
        <v>38764</v>
      </c>
      <c r="DE12" s="609"/>
      <c r="DF12" s="609"/>
      <c r="DG12" s="609"/>
      <c r="DH12" s="609"/>
      <c r="DI12" s="609"/>
      <c r="DJ12" s="609"/>
      <c r="DK12" s="609"/>
      <c r="DL12" s="609"/>
      <c r="DM12" s="609"/>
      <c r="DN12" s="609"/>
      <c r="DO12" s="609"/>
      <c r="DP12" s="610"/>
      <c r="DQ12" s="614">
        <v>1935348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17275329</v>
      </c>
      <c r="BH13" s="609"/>
      <c r="BI13" s="609"/>
      <c r="BJ13" s="609"/>
      <c r="BK13" s="609"/>
      <c r="BL13" s="609"/>
      <c r="BM13" s="609"/>
      <c r="BN13" s="610"/>
      <c r="BO13" s="646">
        <v>42.5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11535527</v>
      </c>
      <c r="CS13" s="609"/>
      <c r="CT13" s="609"/>
      <c r="CU13" s="609"/>
      <c r="CV13" s="609"/>
      <c r="CW13" s="609"/>
      <c r="CX13" s="609"/>
      <c r="CY13" s="610"/>
      <c r="CZ13" s="646">
        <v>8.8000000000000007</v>
      </c>
      <c r="DA13" s="646"/>
      <c r="DB13" s="646"/>
      <c r="DC13" s="646"/>
      <c r="DD13" s="614">
        <v>4269910</v>
      </c>
      <c r="DE13" s="609"/>
      <c r="DF13" s="609"/>
      <c r="DG13" s="609"/>
      <c r="DH13" s="609"/>
      <c r="DI13" s="609"/>
      <c r="DJ13" s="609"/>
      <c r="DK13" s="609"/>
      <c r="DL13" s="609"/>
      <c r="DM13" s="609"/>
      <c r="DN13" s="609"/>
      <c r="DO13" s="609"/>
      <c r="DP13" s="610"/>
      <c r="DQ13" s="614">
        <v>6653877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932777</v>
      </c>
      <c r="BH14" s="609"/>
      <c r="BI14" s="609"/>
      <c r="BJ14" s="609"/>
      <c r="BK14" s="609"/>
      <c r="BL14" s="609"/>
      <c r="BM14" s="609"/>
      <c r="BN14" s="610"/>
      <c r="BO14" s="646">
        <v>2.2999999999999998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3512368</v>
      </c>
      <c r="CS14" s="609"/>
      <c r="CT14" s="609"/>
      <c r="CU14" s="609"/>
      <c r="CV14" s="609"/>
      <c r="CW14" s="609"/>
      <c r="CX14" s="609"/>
      <c r="CY14" s="610"/>
      <c r="CZ14" s="646">
        <v>2.7</v>
      </c>
      <c r="DA14" s="646"/>
      <c r="DB14" s="646"/>
      <c r="DC14" s="646"/>
      <c r="DD14" s="614">
        <v>527609</v>
      </c>
      <c r="DE14" s="609"/>
      <c r="DF14" s="609"/>
      <c r="DG14" s="609"/>
      <c r="DH14" s="609"/>
      <c r="DI14" s="609"/>
      <c r="DJ14" s="609"/>
      <c r="DK14" s="609"/>
      <c r="DL14" s="609"/>
      <c r="DM14" s="609"/>
      <c r="DN14" s="609"/>
      <c r="DO14" s="609"/>
      <c r="DP14" s="610"/>
      <c r="DQ14" s="614">
        <v>3007544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86681</v>
      </c>
      <c r="S15" s="609"/>
      <c r="T15" s="609"/>
      <c r="U15" s="609"/>
      <c r="V15" s="609"/>
      <c r="W15" s="609"/>
      <c r="X15" s="609"/>
      <c r="Y15" s="610"/>
      <c r="Z15" s="646">
        <v>0.1</v>
      </c>
      <c r="AA15" s="646"/>
      <c r="AB15" s="646"/>
      <c r="AC15" s="646"/>
      <c r="AD15" s="647">
        <v>86681</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1994534</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13863898</v>
      </c>
      <c r="CS15" s="609"/>
      <c r="CT15" s="609"/>
      <c r="CU15" s="609"/>
      <c r="CV15" s="609"/>
      <c r="CW15" s="609"/>
      <c r="CX15" s="609"/>
      <c r="CY15" s="610"/>
      <c r="CZ15" s="646">
        <v>10.5</v>
      </c>
      <c r="DA15" s="646"/>
      <c r="DB15" s="646"/>
      <c r="DC15" s="646"/>
      <c r="DD15" s="614">
        <v>3386599</v>
      </c>
      <c r="DE15" s="609"/>
      <c r="DF15" s="609"/>
      <c r="DG15" s="609"/>
      <c r="DH15" s="609"/>
      <c r="DI15" s="609"/>
      <c r="DJ15" s="609"/>
      <c r="DK15" s="609"/>
      <c r="DL15" s="609"/>
      <c r="DM15" s="609"/>
      <c r="DN15" s="609"/>
      <c r="DO15" s="609"/>
      <c r="DP15" s="610"/>
      <c r="DQ15" s="614">
        <v>10401406</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761086</v>
      </c>
      <c r="S16" s="609"/>
      <c r="T16" s="609"/>
      <c r="U16" s="609"/>
      <c r="V16" s="609"/>
      <c r="W16" s="609"/>
      <c r="X16" s="609"/>
      <c r="Y16" s="610"/>
      <c r="Z16" s="646">
        <v>0.6</v>
      </c>
      <c r="AA16" s="646"/>
      <c r="AB16" s="646"/>
      <c r="AC16" s="646"/>
      <c r="AD16" s="647">
        <v>761086</v>
      </c>
      <c r="AE16" s="647"/>
      <c r="AF16" s="647"/>
      <c r="AG16" s="647"/>
      <c r="AH16" s="647"/>
      <c r="AI16" s="647"/>
      <c r="AJ16" s="647"/>
      <c r="AK16" s="647"/>
      <c r="AL16" s="611">
        <v>1.2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8235</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216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1505396</v>
      </c>
      <c r="S17" s="609"/>
      <c r="T17" s="609"/>
      <c r="U17" s="609"/>
      <c r="V17" s="609"/>
      <c r="W17" s="609"/>
      <c r="X17" s="609"/>
      <c r="Y17" s="610"/>
      <c r="Z17" s="646">
        <v>1.1000000000000001</v>
      </c>
      <c r="AA17" s="646"/>
      <c r="AB17" s="646"/>
      <c r="AC17" s="646"/>
      <c r="AD17" s="647">
        <v>1505396</v>
      </c>
      <c r="AE17" s="647"/>
      <c r="AF17" s="647"/>
      <c r="AG17" s="647"/>
      <c r="AH17" s="647"/>
      <c r="AI17" s="647"/>
      <c r="AJ17" s="647"/>
      <c r="AK17" s="647"/>
      <c r="AL17" s="611">
        <v>2.4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10027126</v>
      </c>
      <c r="CS17" s="609"/>
      <c r="CT17" s="609"/>
      <c r="CU17" s="609"/>
      <c r="CV17" s="609"/>
      <c r="CW17" s="609"/>
      <c r="CX17" s="609"/>
      <c r="CY17" s="610"/>
      <c r="CZ17" s="646">
        <v>7.6</v>
      </c>
      <c r="DA17" s="646"/>
      <c r="DB17" s="646"/>
      <c r="DC17" s="646"/>
      <c r="DD17" s="614" t="s">
        <v>122</v>
      </c>
      <c r="DE17" s="609"/>
      <c r="DF17" s="609"/>
      <c r="DG17" s="609"/>
      <c r="DH17" s="609"/>
      <c r="DI17" s="609"/>
      <c r="DJ17" s="609"/>
      <c r="DK17" s="609"/>
      <c r="DL17" s="609"/>
      <c r="DM17" s="609"/>
      <c r="DN17" s="609"/>
      <c r="DO17" s="609"/>
      <c r="DP17" s="610"/>
      <c r="DQ17" s="614">
        <v>9863490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282311</v>
      </c>
      <c r="S18" s="609"/>
      <c r="T18" s="609"/>
      <c r="U18" s="609"/>
      <c r="V18" s="609"/>
      <c r="W18" s="609"/>
      <c r="X18" s="609"/>
      <c r="Y18" s="610"/>
      <c r="Z18" s="646">
        <v>0.2</v>
      </c>
      <c r="AA18" s="646"/>
      <c r="AB18" s="646"/>
      <c r="AC18" s="646"/>
      <c r="AD18" s="647">
        <v>282311</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1204381</v>
      </c>
      <c r="S19" s="609"/>
      <c r="T19" s="609"/>
      <c r="U19" s="609"/>
      <c r="V19" s="609"/>
      <c r="W19" s="609"/>
      <c r="X19" s="609"/>
      <c r="Y19" s="610"/>
      <c r="Z19" s="646">
        <v>0.9</v>
      </c>
      <c r="AA19" s="646"/>
      <c r="AB19" s="646"/>
      <c r="AC19" s="646"/>
      <c r="AD19" s="647">
        <v>1204381</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2968056</v>
      </c>
      <c r="BH19" s="609"/>
      <c r="BI19" s="609"/>
      <c r="BJ19" s="609"/>
      <c r="BK19" s="609"/>
      <c r="BL19" s="609"/>
      <c r="BM19" s="609"/>
      <c r="BN19" s="610"/>
      <c r="BO19" s="646">
        <v>7.3</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18704</v>
      </c>
      <c r="S20" s="609"/>
      <c r="T20" s="609"/>
      <c r="U20" s="609"/>
      <c r="V20" s="609"/>
      <c r="W20" s="609"/>
      <c r="X20" s="609"/>
      <c r="Y20" s="610"/>
      <c r="Z20" s="646">
        <v>0</v>
      </c>
      <c r="AA20" s="646"/>
      <c r="AB20" s="646"/>
      <c r="AC20" s="646"/>
      <c r="AD20" s="647">
        <v>18704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2968056</v>
      </c>
      <c r="BH20" s="609"/>
      <c r="BI20" s="609"/>
      <c r="BJ20" s="609"/>
      <c r="BK20" s="609"/>
      <c r="BL20" s="609"/>
      <c r="BM20" s="609"/>
      <c r="BN20" s="610"/>
      <c r="BO20" s="646">
        <v>7.3</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131573365</v>
      </c>
      <c r="CS20" s="609"/>
      <c r="CT20" s="609"/>
      <c r="CU20" s="609"/>
      <c r="CV20" s="609"/>
      <c r="CW20" s="609"/>
      <c r="CX20" s="609"/>
      <c r="CY20" s="610"/>
      <c r="CZ20" s="646">
        <v>100</v>
      </c>
      <c r="DA20" s="646"/>
      <c r="DB20" s="646"/>
      <c r="DC20" s="646"/>
      <c r="DD20" s="614">
        <v>17189591</v>
      </c>
      <c r="DE20" s="609"/>
      <c r="DF20" s="609"/>
      <c r="DG20" s="609"/>
      <c r="DH20" s="609"/>
      <c r="DI20" s="609"/>
      <c r="DJ20" s="609"/>
      <c r="DK20" s="609"/>
      <c r="DL20" s="609"/>
      <c r="DM20" s="609"/>
      <c r="DN20" s="609"/>
      <c r="DO20" s="609"/>
      <c r="DP20" s="610"/>
      <c r="DQ20" s="614">
        <v>80939724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16367531</v>
      </c>
      <c r="S21" s="609"/>
      <c r="T21" s="609"/>
      <c r="U21" s="609"/>
      <c r="V21" s="609"/>
      <c r="W21" s="609"/>
      <c r="X21" s="609"/>
      <c r="Y21" s="610"/>
      <c r="Z21" s="646">
        <v>11.9</v>
      </c>
      <c r="AA21" s="646"/>
      <c r="AB21" s="646"/>
      <c r="AC21" s="646"/>
      <c r="AD21" s="647">
        <v>14013393</v>
      </c>
      <c r="AE21" s="647"/>
      <c r="AF21" s="647"/>
      <c r="AG21" s="647"/>
      <c r="AH21" s="647"/>
      <c r="AI21" s="647"/>
      <c r="AJ21" s="647"/>
      <c r="AK21" s="647"/>
      <c r="AL21" s="611">
        <v>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94457</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14013393</v>
      </c>
      <c r="S22" s="609"/>
      <c r="T22" s="609"/>
      <c r="U22" s="609"/>
      <c r="V22" s="609"/>
      <c r="W22" s="609"/>
      <c r="X22" s="609"/>
      <c r="Y22" s="610"/>
      <c r="Z22" s="646">
        <v>10.199999999999999</v>
      </c>
      <c r="AA22" s="646"/>
      <c r="AB22" s="646"/>
      <c r="AC22" s="646"/>
      <c r="AD22" s="647">
        <v>14013393</v>
      </c>
      <c r="AE22" s="647"/>
      <c r="AF22" s="647"/>
      <c r="AG22" s="647"/>
      <c r="AH22" s="647"/>
      <c r="AI22" s="647"/>
      <c r="AJ22" s="647"/>
      <c r="AK22" s="647"/>
      <c r="AL22" s="611">
        <v>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1904188</v>
      </c>
      <c r="S23" s="609"/>
      <c r="T23" s="609"/>
      <c r="U23" s="609"/>
      <c r="V23" s="609"/>
      <c r="W23" s="609"/>
      <c r="X23" s="609"/>
      <c r="Y23" s="610"/>
      <c r="Z23" s="646">
        <v>1.4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2873599</v>
      </c>
      <c r="BH23" s="609"/>
      <c r="BI23" s="609"/>
      <c r="BJ23" s="609"/>
      <c r="BK23" s="609"/>
      <c r="BL23" s="609"/>
      <c r="BM23" s="609"/>
      <c r="BN23" s="610"/>
      <c r="BO23" s="646">
        <v>7.1</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449950</v>
      </c>
      <c r="S24" s="609"/>
      <c r="T24" s="609"/>
      <c r="U24" s="609"/>
      <c r="V24" s="609"/>
      <c r="W24" s="609"/>
      <c r="X24" s="609"/>
      <c r="Y24" s="610"/>
      <c r="Z24" s="646">
        <v>0.3</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61997793</v>
      </c>
      <c r="CS24" s="664"/>
      <c r="CT24" s="664"/>
      <c r="CU24" s="664"/>
      <c r="CV24" s="664"/>
      <c r="CW24" s="664"/>
      <c r="CX24" s="664"/>
      <c r="CY24" s="689"/>
      <c r="CZ24" s="690">
        <v>47.1</v>
      </c>
      <c r="DA24" s="672"/>
      <c r="DB24" s="672"/>
      <c r="DC24" s="692"/>
      <c r="DD24" s="688">
        <v>40457647</v>
      </c>
      <c r="DE24" s="664"/>
      <c r="DF24" s="664"/>
      <c r="DG24" s="664"/>
      <c r="DH24" s="664"/>
      <c r="DI24" s="664"/>
      <c r="DJ24" s="664"/>
      <c r="DK24" s="689"/>
      <c r="DL24" s="688">
        <v>35720160</v>
      </c>
      <c r="DM24" s="664"/>
      <c r="DN24" s="664"/>
      <c r="DO24" s="664"/>
      <c r="DP24" s="664"/>
      <c r="DQ24" s="664"/>
      <c r="DR24" s="664"/>
      <c r="DS24" s="664"/>
      <c r="DT24" s="664"/>
      <c r="DU24" s="664"/>
      <c r="DV24" s="689"/>
      <c r="DW24" s="690">
        <v>55.6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68560475</v>
      </c>
      <c r="S25" s="609"/>
      <c r="T25" s="609"/>
      <c r="U25" s="609"/>
      <c r="V25" s="609"/>
      <c r="W25" s="609"/>
      <c r="X25" s="609"/>
      <c r="Y25" s="610"/>
      <c r="Z25" s="646">
        <v>49.7</v>
      </c>
      <c r="AA25" s="646"/>
      <c r="AB25" s="646"/>
      <c r="AC25" s="646"/>
      <c r="AD25" s="647">
        <v>63332738</v>
      </c>
      <c r="AE25" s="647"/>
      <c r="AF25" s="647"/>
      <c r="AG25" s="647"/>
      <c r="AH25" s="647"/>
      <c r="AI25" s="647"/>
      <c r="AJ25" s="647"/>
      <c r="AK25" s="647"/>
      <c r="AL25" s="611">
        <v>99.6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20653410</v>
      </c>
      <c r="CS25" s="621"/>
      <c r="CT25" s="621"/>
      <c r="CU25" s="621"/>
      <c r="CV25" s="621"/>
      <c r="CW25" s="621"/>
      <c r="CX25" s="621"/>
      <c r="CY25" s="622"/>
      <c r="CZ25" s="611">
        <v>15.7</v>
      </c>
      <c r="DA25" s="623"/>
      <c r="DB25" s="623"/>
      <c r="DC25" s="624"/>
      <c r="DD25" s="614">
        <v>19535246</v>
      </c>
      <c r="DE25" s="621"/>
      <c r="DF25" s="621"/>
      <c r="DG25" s="621"/>
      <c r="DH25" s="621"/>
      <c r="DI25" s="621"/>
      <c r="DJ25" s="621"/>
      <c r="DK25" s="622"/>
      <c r="DL25" s="614">
        <v>18751934</v>
      </c>
      <c r="DM25" s="621"/>
      <c r="DN25" s="621"/>
      <c r="DO25" s="621"/>
      <c r="DP25" s="621"/>
      <c r="DQ25" s="621"/>
      <c r="DR25" s="621"/>
      <c r="DS25" s="621"/>
      <c r="DT25" s="621"/>
      <c r="DU25" s="621"/>
      <c r="DV25" s="622"/>
      <c r="DW25" s="611">
        <v>29.2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30772</v>
      </c>
      <c r="S26" s="609"/>
      <c r="T26" s="609"/>
      <c r="U26" s="609"/>
      <c r="V26" s="609"/>
      <c r="W26" s="609"/>
      <c r="X26" s="609"/>
      <c r="Y26" s="610"/>
      <c r="Z26" s="646">
        <v>0</v>
      </c>
      <c r="AA26" s="646"/>
      <c r="AB26" s="646"/>
      <c r="AC26" s="646"/>
      <c r="AD26" s="647">
        <v>30772</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13668442</v>
      </c>
      <c r="CS26" s="609"/>
      <c r="CT26" s="609"/>
      <c r="CU26" s="609"/>
      <c r="CV26" s="609"/>
      <c r="CW26" s="609"/>
      <c r="CX26" s="609"/>
      <c r="CY26" s="610"/>
      <c r="CZ26" s="611">
        <v>10.4</v>
      </c>
      <c r="DA26" s="623"/>
      <c r="DB26" s="623"/>
      <c r="DC26" s="624"/>
      <c r="DD26" s="614">
        <v>12940519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503405</v>
      </c>
      <c r="S27" s="609"/>
      <c r="T27" s="609"/>
      <c r="U27" s="609"/>
      <c r="V27" s="609"/>
      <c r="W27" s="609"/>
      <c r="X27" s="609"/>
      <c r="Y27" s="610"/>
      <c r="Z27" s="646">
        <v>0.4</v>
      </c>
      <c r="AA27" s="646"/>
      <c r="AB27" s="646"/>
      <c r="AC27" s="646"/>
      <c r="AD27" s="647">
        <v>592</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40612773</v>
      </c>
      <c r="BH27" s="609"/>
      <c r="BI27" s="609"/>
      <c r="BJ27" s="609"/>
      <c r="BK27" s="609"/>
      <c r="BL27" s="609"/>
      <c r="BM27" s="609"/>
      <c r="BN27" s="610"/>
      <c r="BO27" s="646">
        <v>100</v>
      </c>
      <c r="BP27" s="646"/>
      <c r="BQ27" s="646"/>
      <c r="BR27" s="646"/>
      <c r="BS27" s="647">
        <v>326405</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31317257</v>
      </c>
      <c r="CS27" s="621"/>
      <c r="CT27" s="621"/>
      <c r="CU27" s="621"/>
      <c r="CV27" s="621"/>
      <c r="CW27" s="621"/>
      <c r="CX27" s="621"/>
      <c r="CY27" s="622"/>
      <c r="CZ27" s="611">
        <v>23.8</v>
      </c>
      <c r="DA27" s="623"/>
      <c r="DB27" s="623"/>
      <c r="DC27" s="624"/>
      <c r="DD27" s="614">
        <v>11058911</v>
      </c>
      <c r="DE27" s="621"/>
      <c r="DF27" s="621"/>
      <c r="DG27" s="621"/>
      <c r="DH27" s="621"/>
      <c r="DI27" s="621"/>
      <c r="DJ27" s="621"/>
      <c r="DK27" s="622"/>
      <c r="DL27" s="614">
        <v>7104736</v>
      </c>
      <c r="DM27" s="621"/>
      <c r="DN27" s="621"/>
      <c r="DO27" s="621"/>
      <c r="DP27" s="621"/>
      <c r="DQ27" s="621"/>
      <c r="DR27" s="621"/>
      <c r="DS27" s="621"/>
      <c r="DT27" s="621"/>
      <c r="DU27" s="621"/>
      <c r="DV27" s="622"/>
      <c r="DW27" s="611">
        <v>11.1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1051146</v>
      </c>
      <c r="S28" s="609"/>
      <c r="T28" s="609"/>
      <c r="U28" s="609"/>
      <c r="V28" s="609"/>
      <c r="W28" s="609"/>
      <c r="X28" s="609"/>
      <c r="Y28" s="610"/>
      <c r="Z28" s="646">
        <v>0.8</v>
      </c>
      <c r="AA28" s="646"/>
      <c r="AB28" s="646"/>
      <c r="AC28" s="646"/>
      <c r="AD28" s="647">
        <v>112660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10027126</v>
      </c>
      <c r="CS28" s="609"/>
      <c r="CT28" s="609"/>
      <c r="CU28" s="609"/>
      <c r="CV28" s="609"/>
      <c r="CW28" s="609"/>
      <c r="CX28" s="609"/>
      <c r="CY28" s="610"/>
      <c r="CZ28" s="611">
        <v>7.6</v>
      </c>
      <c r="DA28" s="623"/>
      <c r="DB28" s="623"/>
      <c r="DC28" s="624"/>
      <c r="DD28" s="614">
        <v>9863490</v>
      </c>
      <c r="DE28" s="609"/>
      <c r="DF28" s="609"/>
      <c r="DG28" s="609"/>
      <c r="DH28" s="609"/>
      <c r="DI28" s="609"/>
      <c r="DJ28" s="609"/>
      <c r="DK28" s="610"/>
      <c r="DL28" s="614">
        <v>9863490</v>
      </c>
      <c r="DM28" s="609"/>
      <c r="DN28" s="609"/>
      <c r="DO28" s="609"/>
      <c r="DP28" s="609"/>
      <c r="DQ28" s="609"/>
      <c r="DR28" s="609"/>
      <c r="DS28" s="609"/>
      <c r="DT28" s="609"/>
      <c r="DU28" s="609"/>
      <c r="DV28" s="610"/>
      <c r="DW28" s="611">
        <v>15.3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465064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10027126</v>
      </c>
      <c r="CS29" s="621"/>
      <c r="CT29" s="621"/>
      <c r="CU29" s="621"/>
      <c r="CV29" s="621"/>
      <c r="CW29" s="621"/>
      <c r="CX29" s="621"/>
      <c r="CY29" s="622"/>
      <c r="CZ29" s="611">
        <v>7.6</v>
      </c>
      <c r="DA29" s="623"/>
      <c r="DB29" s="623"/>
      <c r="DC29" s="624"/>
      <c r="DD29" s="614">
        <v>9863490</v>
      </c>
      <c r="DE29" s="621"/>
      <c r="DF29" s="621"/>
      <c r="DG29" s="621"/>
      <c r="DH29" s="621"/>
      <c r="DI29" s="621"/>
      <c r="DJ29" s="621"/>
      <c r="DK29" s="622"/>
      <c r="DL29" s="614">
        <v>9863490</v>
      </c>
      <c r="DM29" s="621"/>
      <c r="DN29" s="621"/>
      <c r="DO29" s="621"/>
      <c r="DP29" s="621"/>
      <c r="DQ29" s="621"/>
      <c r="DR29" s="621"/>
      <c r="DS29" s="621"/>
      <c r="DT29" s="621"/>
      <c r="DU29" s="621"/>
      <c r="DV29" s="622"/>
      <c r="DW29" s="611">
        <v>15.3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23571780</v>
      </c>
      <c r="S30" s="609"/>
      <c r="T30" s="609"/>
      <c r="U30" s="609"/>
      <c r="V30" s="609"/>
      <c r="W30" s="609"/>
      <c r="X30" s="609"/>
      <c r="Y30" s="610"/>
      <c r="Z30" s="646">
        <v>17.100000000000001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9677400</v>
      </c>
      <c r="CS30" s="609"/>
      <c r="CT30" s="609"/>
      <c r="CU30" s="609"/>
      <c r="CV30" s="609"/>
      <c r="CW30" s="609"/>
      <c r="CX30" s="609"/>
      <c r="CY30" s="610"/>
      <c r="CZ30" s="611">
        <v>7.4</v>
      </c>
      <c r="DA30" s="623"/>
      <c r="DB30" s="623"/>
      <c r="DC30" s="624"/>
      <c r="DD30" s="614">
        <v>9513764</v>
      </c>
      <c r="DE30" s="609"/>
      <c r="DF30" s="609"/>
      <c r="DG30" s="609"/>
      <c r="DH30" s="609"/>
      <c r="DI30" s="609"/>
      <c r="DJ30" s="609"/>
      <c r="DK30" s="610"/>
      <c r="DL30" s="614">
        <v>9513764</v>
      </c>
      <c r="DM30" s="609"/>
      <c r="DN30" s="609"/>
      <c r="DO30" s="609"/>
      <c r="DP30" s="609"/>
      <c r="DQ30" s="609"/>
      <c r="DR30" s="609"/>
      <c r="DS30" s="609"/>
      <c r="DT30" s="609"/>
      <c r="DU30" s="609"/>
      <c r="DV30" s="610"/>
      <c r="DW30" s="611">
        <v>14.8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1955</v>
      </c>
      <c r="S31" s="609"/>
      <c r="T31" s="609"/>
      <c r="U31" s="609"/>
      <c r="V31" s="609"/>
      <c r="W31" s="609"/>
      <c r="X31" s="609"/>
      <c r="Y31" s="610"/>
      <c r="Z31" s="646">
        <v>0</v>
      </c>
      <c r="AA31" s="646"/>
      <c r="AB31" s="646"/>
      <c r="AC31" s="646"/>
      <c r="AD31" s="647">
        <v>1955</v>
      </c>
      <c r="AE31" s="647"/>
      <c r="AF31" s="647"/>
      <c r="AG31" s="647"/>
      <c r="AH31" s="647"/>
      <c r="AI31" s="647"/>
      <c r="AJ31" s="647"/>
      <c r="AK31" s="647"/>
      <c r="AL31" s="611">
        <v>0</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97.3</v>
      </c>
      <c r="BN31" s="671"/>
      <c r="BO31" s="671"/>
      <c r="BP31" s="671"/>
      <c r="BQ31" s="673"/>
      <c r="BR31" s="670">
        <v>99.1</v>
      </c>
      <c r="BS31" s="671"/>
      <c r="BT31" s="671"/>
      <c r="BU31" s="671"/>
      <c r="BV31" s="671"/>
      <c r="BW31" s="671"/>
      <c r="BX31" s="672">
        <v>97.3</v>
      </c>
      <c r="BY31" s="671"/>
      <c r="BZ31" s="671"/>
      <c r="CA31" s="671"/>
      <c r="CB31" s="673"/>
      <c r="CD31" s="629"/>
      <c r="CE31" s="630"/>
      <c r="CF31" s="605" t="s">
        <v>300</v>
      </c>
      <c r="CG31" s="606"/>
      <c r="CH31" s="606"/>
      <c r="CI31" s="606"/>
      <c r="CJ31" s="606"/>
      <c r="CK31" s="606"/>
      <c r="CL31" s="606"/>
      <c r="CM31" s="606"/>
      <c r="CN31" s="606"/>
      <c r="CO31" s="606"/>
      <c r="CP31" s="606"/>
      <c r="CQ31" s="607"/>
      <c r="CR31" s="608">
        <v>349726</v>
      </c>
      <c r="CS31" s="621"/>
      <c r="CT31" s="621"/>
      <c r="CU31" s="621"/>
      <c r="CV31" s="621"/>
      <c r="CW31" s="621"/>
      <c r="CX31" s="621"/>
      <c r="CY31" s="622"/>
      <c r="CZ31" s="611">
        <v>0.3</v>
      </c>
      <c r="DA31" s="623"/>
      <c r="DB31" s="623"/>
      <c r="DC31" s="624"/>
      <c r="DD31" s="614">
        <v>349726</v>
      </c>
      <c r="DE31" s="621"/>
      <c r="DF31" s="621"/>
      <c r="DG31" s="621"/>
      <c r="DH31" s="621"/>
      <c r="DI31" s="621"/>
      <c r="DJ31" s="621"/>
      <c r="DK31" s="622"/>
      <c r="DL31" s="614">
        <v>349726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9324313</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97.2</v>
      </c>
      <c r="BN32" s="621"/>
      <c r="BO32" s="621"/>
      <c r="BP32" s="621"/>
      <c r="BQ32" s="644"/>
      <c r="BR32" s="674">
        <v>99</v>
      </c>
      <c r="BS32" s="621"/>
      <c r="BT32" s="621"/>
      <c r="BU32" s="621"/>
      <c r="BV32" s="621"/>
      <c r="BW32" s="621"/>
      <c r="BX32" s="612">
        <v>97.2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315638</v>
      </c>
      <c r="S33" s="609"/>
      <c r="T33" s="609"/>
      <c r="U33" s="609"/>
      <c r="V33" s="609"/>
      <c r="W33" s="609"/>
      <c r="X33" s="609"/>
      <c r="Y33" s="610"/>
      <c r="Z33" s="646">
        <v>0.2</v>
      </c>
      <c r="AA33" s="646"/>
      <c r="AB33" s="646"/>
      <c r="AC33" s="646"/>
      <c r="AD33" s="647">
        <v>64512</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99.1</v>
      </c>
      <c r="BH33" s="593"/>
      <c r="BI33" s="593"/>
      <c r="BJ33" s="593"/>
      <c r="BK33" s="593"/>
      <c r="BL33" s="593"/>
      <c r="BM33" s="639">
        <v>97.2</v>
      </c>
      <c r="BN33" s="593"/>
      <c r="BO33" s="593"/>
      <c r="BP33" s="593"/>
      <c r="BQ33" s="656"/>
      <c r="BR33" s="669">
        <v>99.1</v>
      </c>
      <c r="BS33" s="593"/>
      <c r="BT33" s="593"/>
      <c r="BU33" s="593"/>
      <c r="BV33" s="593"/>
      <c r="BW33" s="593"/>
      <c r="BX33" s="639">
        <v>97.2</v>
      </c>
      <c r="BY33" s="593"/>
      <c r="BZ33" s="593"/>
      <c r="CA33" s="593"/>
      <c r="CB33" s="656"/>
      <c r="CD33" s="605" t="s">
        <v>307</v>
      </c>
      <c r="CE33" s="606"/>
      <c r="CF33" s="606"/>
      <c r="CG33" s="606"/>
      <c r="CH33" s="606"/>
      <c r="CI33" s="606"/>
      <c r="CJ33" s="606"/>
      <c r="CK33" s="606"/>
      <c r="CL33" s="606"/>
      <c r="CM33" s="606"/>
      <c r="CN33" s="606"/>
      <c r="CO33" s="606"/>
      <c r="CP33" s="606"/>
      <c r="CQ33" s="607"/>
      <c r="CR33" s="608">
        <v>52377746</v>
      </c>
      <c r="CS33" s="621"/>
      <c r="CT33" s="621"/>
      <c r="CU33" s="621"/>
      <c r="CV33" s="621"/>
      <c r="CW33" s="621"/>
      <c r="CX33" s="621"/>
      <c r="CY33" s="622"/>
      <c r="CZ33" s="611">
        <v>39.799999999999997</v>
      </c>
      <c r="DA33" s="623"/>
      <c r="DB33" s="623"/>
      <c r="DC33" s="624"/>
      <c r="DD33" s="614">
        <v>38008179</v>
      </c>
      <c r="DE33" s="621"/>
      <c r="DF33" s="621"/>
      <c r="DG33" s="621"/>
      <c r="DH33" s="621"/>
      <c r="DI33" s="621"/>
      <c r="DJ33" s="621"/>
      <c r="DK33" s="622"/>
      <c r="DL33" s="614">
        <v>24896830</v>
      </c>
      <c r="DM33" s="621"/>
      <c r="DN33" s="621"/>
      <c r="DO33" s="621"/>
      <c r="DP33" s="621"/>
      <c r="DQ33" s="621"/>
      <c r="DR33" s="621"/>
      <c r="DS33" s="621"/>
      <c r="DT33" s="621"/>
      <c r="DU33" s="621"/>
      <c r="DV33" s="622"/>
      <c r="DW33" s="611">
        <v>38.700000000000003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2559557</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19994280</v>
      </c>
      <c r="CS34" s="609"/>
      <c r="CT34" s="609"/>
      <c r="CU34" s="609"/>
      <c r="CV34" s="609"/>
      <c r="CW34" s="609"/>
      <c r="CX34" s="609"/>
      <c r="CY34" s="610"/>
      <c r="CZ34" s="611">
        <v>15.2</v>
      </c>
      <c r="DA34" s="623"/>
      <c r="DB34" s="623"/>
      <c r="DC34" s="624"/>
      <c r="DD34" s="614">
        <v>15077869</v>
      </c>
      <c r="DE34" s="609"/>
      <c r="DF34" s="609"/>
      <c r="DG34" s="609"/>
      <c r="DH34" s="609"/>
      <c r="DI34" s="609"/>
      <c r="DJ34" s="609"/>
      <c r="DK34" s="610"/>
      <c r="DL34" s="614">
        <v>11375055</v>
      </c>
      <c r="DM34" s="609"/>
      <c r="DN34" s="609"/>
      <c r="DO34" s="609"/>
      <c r="DP34" s="609"/>
      <c r="DQ34" s="609"/>
      <c r="DR34" s="609"/>
      <c r="DS34" s="609"/>
      <c r="DT34" s="609"/>
      <c r="DU34" s="609"/>
      <c r="DV34" s="610"/>
      <c r="DW34" s="611">
        <v>17.7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9590289</v>
      </c>
      <c r="S35" s="609"/>
      <c r="T35" s="609"/>
      <c r="U35" s="609"/>
      <c r="V35" s="609"/>
      <c r="W35" s="609"/>
      <c r="X35" s="609"/>
      <c r="Y35" s="610"/>
      <c r="Z35" s="646">
        <v>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1406163</v>
      </c>
      <c r="CS35" s="621"/>
      <c r="CT35" s="621"/>
      <c r="CU35" s="621"/>
      <c r="CV35" s="621"/>
      <c r="CW35" s="621"/>
      <c r="CX35" s="621"/>
      <c r="CY35" s="622"/>
      <c r="CZ35" s="611">
        <v>1.1000000000000001</v>
      </c>
      <c r="DA35" s="623"/>
      <c r="DB35" s="623"/>
      <c r="DC35" s="624"/>
      <c r="DD35" s="614">
        <v>1306118</v>
      </c>
      <c r="DE35" s="621"/>
      <c r="DF35" s="621"/>
      <c r="DG35" s="621"/>
      <c r="DH35" s="621"/>
      <c r="DI35" s="621"/>
      <c r="DJ35" s="621"/>
      <c r="DK35" s="622"/>
      <c r="DL35" s="614">
        <v>1306118</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5457203</v>
      </c>
      <c r="S36" s="609"/>
      <c r="T36" s="609"/>
      <c r="U36" s="609"/>
      <c r="V36" s="609"/>
      <c r="W36" s="609"/>
      <c r="X36" s="609"/>
      <c r="Y36" s="610"/>
      <c r="Z36" s="646">
        <v>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14134463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1181356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10506926</v>
      </c>
      <c r="CS36" s="609"/>
      <c r="CT36" s="609"/>
      <c r="CU36" s="609"/>
      <c r="CV36" s="609"/>
      <c r="CW36" s="609"/>
      <c r="CX36" s="609"/>
      <c r="CY36" s="610"/>
      <c r="CZ36" s="611">
        <v>8</v>
      </c>
      <c r="DA36" s="623"/>
      <c r="DB36" s="623"/>
      <c r="DC36" s="624"/>
      <c r="DD36" s="614">
        <v>7668361</v>
      </c>
      <c r="DE36" s="609"/>
      <c r="DF36" s="609"/>
      <c r="DG36" s="609"/>
      <c r="DH36" s="609"/>
      <c r="DI36" s="609"/>
      <c r="DJ36" s="609"/>
      <c r="DK36" s="610"/>
      <c r="DL36" s="614">
        <v>3928014</v>
      </c>
      <c r="DM36" s="609"/>
      <c r="DN36" s="609"/>
      <c r="DO36" s="609"/>
      <c r="DP36" s="609"/>
      <c r="DQ36" s="609"/>
      <c r="DR36" s="609"/>
      <c r="DS36" s="609"/>
      <c r="DT36" s="609"/>
      <c r="DU36" s="609"/>
      <c r="DV36" s="610"/>
      <c r="DW36" s="611">
        <v>6.1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5093955</v>
      </c>
      <c r="S37" s="609"/>
      <c r="T37" s="609"/>
      <c r="U37" s="609"/>
      <c r="V37" s="609"/>
      <c r="W37" s="609"/>
      <c r="X37" s="609"/>
      <c r="Y37" s="610"/>
      <c r="Z37" s="646">
        <v>3.7</v>
      </c>
      <c r="AA37" s="646"/>
      <c r="AB37" s="646"/>
      <c r="AC37" s="646"/>
      <c r="AD37" s="647">
        <v>22508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2934238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1009280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217299</v>
      </c>
      <c r="CS37" s="621"/>
      <c r="CT37" s="621"/>
      <c r="CU37" s="621"/>
      <c r="CV37" s="621"/>
      <c r="CW37" s="621"/>
      <c r="CX37" s="621"/>
      <c r="CY37" s="622"/>
      <c r="CZ37" s="611">
        <v>0.2</v>
      </c>
      <c r="DA37" s="623"/>
      <c r="DB37" s="623"/>
      <c r="DC37" s="624"/>
      <c r="DD37" s="614">
        <v>217299</v>
      </c>
      <c r="DE37" s="621"/>
      <c r="DF37" s="621"/>
      <c r="DG37" s="621"/>
      <c r="DH37" s="621"/>
      <c r="DI37" s="621"/>
      <c r="DJ37" s="621"/>
      <c r="DK37" s="622"/>
      <c r="DL37" s="614">
        <v>186268</v>
      </c>
      <c r="DM37" s="621"/>
      <c r="DN37" s="621"/>
      <c r="DO37" s="621"/>
      <c r="DP37" s="621"/>
      <c r="DQ37" s="621"/>
      <c r="DR37" s="621"/>
      <c r="DS37" s="621"/>
      <c r="DT37" s="621"/>
      <c r="DU37" s="621"/>
      <c r="DV37" s="622"/>
      <c r="DW37" s="611">
        <v>0.3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11327700</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118067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31112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11082158</v>
      </c>
      <c r="CS38" s="609"/>
      <c r="CT38" s="609"/>
      <c r="CU38" s="609"/>
      <c r="CV38" s="609"/>
      <c r="CW38" s="609"/>
      <c r="CX38" s="609"/>
      <c r="CY38" s="610"/>
      <c r="CZ38" s="611">
        <v>8.4</v>
      </c>
      <c r="DA38" s="623"/>
      <c r="DB38" s="623"/>
      <c r="DC38" s="624"/>
      <c r="DD38" s="614">
        <v>8357894</v>
      </c>
      <c r="DE38" s="609"/>
      <c r="DF38" s="609"/>
      <c r="DG38" s="609"/>
      <c r="DH38" s="609"/>
      <c r="DI38" s="609"/>
      <c r="DJ38" s="609"/>
      <c r="DK38" s="610"/>
      <c r="DL38" s="614">
        <v>7976561</v>
      </c>
      <c r="DM38" s="609"/>
      <c r="DN38" s="609"/>
      <c r="DO38" s="609"/>
      <c r="DP38" s="609"/>
      <c r="DQ38" s="609"/>
      <c r="DR38" s="609"/>
      <c r="DS38" s="609"/>
      <c r="DT38" s="609"/>
      <c r="DU38" s="609"/>
      <c r="DV38" s="610"/>
      <c r="DW38" s="611">
        <v>12.4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80881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45093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7309985</v>
      </c>
      <c r="CS39" s="621"/>
      <c r="CT39" s="621"/>
      <c r="CU39" s="621"/>
      <c r="CV39" s="621"/>
      <c r="CW39" s="621"/>
      <c r="CX39" s="621"/>
      <c r="CY39" s="622"/>
      <c r="CZ39" s="611">
        <v>5.6</v>
      </c>
      <c r="DA39" s="623"/>
      <c r="DB39" s="623"/>
      <c r="DC39" s="624"/>
      <c r="DD39" s="614">
        <v>5156425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730000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963</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2078234</v>
      </c>
      <c r="CS40" s="609"/>
      <c r="CT40" s="609"/>
      <c r="CU40" s="609"/>
      <c r="CV40" s="609"/>
      <c r="CW40" s="609"/>
      <c r="CX40" s="609"/>
      <c r="CY40" s="610"/>
      <c r="CZ40" s="611">
        <v>1.6</v>
      </c>
      <c r="DA40" s="623"/>
      <c r="DB40" s="623"/>
      <c r="DC40" s="624"/>
      <c r="DD40" s="614">
        <v>441512</v>
      </c>
      <c r="DE40" s="609"/>
      <c r="DF40" s="609"/>
      <c r="DG40" s="609"/>
      <c r="DH40" s="609"/>
      <c r="DI40" s="609"/>
      <c r="DJ40" s="609"/>
      <c r="DK40" s="610"/>
      <c r="DL40" s="614">
        <v>311082</v>
      </c>
      <c r="DM40" s="609"/>
      <c r="DN40" s="609"/>
      <c r="DO40" s="609"/>
      <c r="DP40" s="609"/>
      <c r="DQ40" s="609"/>
      <c r="DR40" s="609"/>
      <c r="DS40" s="609"/>
      <c r="DT40" s="609"/>
      <c r="DU40" s="609"/>
      <c r="DV40" s="610"/>
      <c r="DW40" s="611">
        <v>0.5</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137853252</v>
      </c>
      <c r="S41" s="633"/>
      <c r="T41" s="633"/>
      <c r="U41" s="633"/>
      <c r="V41" s="633"/>
      <c r="W41" s="633"/>
      <c r="X41" s="633"/>
      <c r="Y41" s="636"/>
      <c r="Z41" s="637">
        <v>100</v>
      </c>
      <c r="AA41" s="637"/>
      <c r="AB41" s="637"/>
      <c r="AC41" s="637"/>
      <c r="AD41" s="638">
        <v>63565737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1980832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9019482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17197826</v>
      </c>
      <c r="CS42" s="621"/>
      <c r="CT42" s="621"/>
      <c r="CU42" s="621"/>
      <c r="CV42" s="621"/>
      <c r="CW42" s="621"/>
      <c r="CX42" s="621"/>
      <c r="CY42" s="622"/>
      <c r="CZ42" s="611">
        <v>13.1</v>
      </c>
      <c r="DA42" s="623"/>
      <c r="DB42" s="623"/>
      <c r="DC42" s="624"/>
      <c r="DD42" s="614">
        <v>2473898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436079</v>
      </c>
      <c r="CS43" s="621"/>
      <c r="CT43" s="621"/>
      <c r="CU43" s="621"/>
      <c r="CV43" s="621"/>
      <c r="CW43" s="621"/>
      <c r="CX43" s="621"/>
      <c r="CY43" s="622"/>
      <c r="CZ43" s="611">
        <v>0.3</v>
      </c>
      <c r="DA43" s="623"/>
      <c r="DB43" s="623"/>
      <c r="DC43" s="624"/>
      <c r="DD43" s="614">
        <v>436079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17189591</v>
      </c>
      <c r="CS44" s="609"/>
      <c r="CT44" s="609"/>
      <c r="CU44" s="609"/>
      <c r="CV44" s="609"/>
      <c r="CW44" s="609"/>
      <c r="CX44" s="609"/>
      <c r="CY44" s="610"/>
      <c r="CZ44" s="611">
        <v>13.1</v>
      </c>
      <c r="DA44" s="612"/>
      <c r="DB44" s="612"/>
      <c r="DC44" s="613"/>
      <c r="DD44" s="614">
        <v>2473682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6392803</v>
      </c>
      <c r="CS45" s="621"/>
      <c r="CT45" s="621"/>
      <c r="CU45" s="621"/>
      <c r="CV45" s="621"/>
      <c r="CW45" s="621"/>
      <c r="CX45" s="621"/>
      <c r="CY45" s="622"/>
      <c r="CZ45" s="611">
        <v>4.9000000000000004</v>
      </c>
      <c r="DA45" s="623"/>
      <c r="DB45" s="623"/>
      <c r="DC45" s="624"/>
      <c r="DD45" s="614">
        <v>544045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10741083</v>
      </c>
      <c r="CS46" s="609"/>
      <c r="CT46" s="609"/>
      <c r="CU46" s="609"/>
      <c r="CV46" s="609"/>
      <c r="CW46" s="609"/>
      <c r="CX46" s="609"/>
      <c r="CY46" s="610"/>
      <c r="CZ46" s="611">
        <v>8.1999999999999993</v>
      </c>
      <c r="DA46" s="612"/>
      <c r="DB46" s="612"/>
      <c r="DC46" s="613"/>
      <c r="DD46" s="614">
        <v>1908132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8235</v>
      </c>
      <c r="CS47" s="621"/>
      <c r="CT47" s="621"/>
      <c r="CU47" s="621"/>
      <c r="CV47" s="621"/>
      <c r="CW47" s="621"/>
      <c r="CX47" s="621"/>
      <c r="CY47" s="622"/>
      <c r="CZ47" s="611">
        <v>0</v>
      </c>
      <c r="DA47" s="623"/>
      <c r="DB47" s="623"/>
      <c r="DC47" s="624"/>
      <c r="DD47" s="614">
        <v>216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131573365</v>
      </c>
      <c r="CS49" s="593"/>
      <c r="CT49" s="593"/>
      <c r="CU49" s="593"/>
      <c r="CV49" s="593"/>
      <c r="CW49" s="593"/>
      <c r="CX49" s="593"/>
      <c r="CY49" s="594"/>
      <c r="CZ49" s="595">
        <v>100</v>
      </c>
      <c r="DA49" s="596"/>
      <c r="DB49" s="596"/>
      <c r="DC49" s="597"/>
      <c r="DD49" s="598">
        <v>80939724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wX2NKzG5XbgAfyoKKclPWO94g/93JcIWG0LqBf7yzNXhaVDUaBuKc9F9E5E6RgBxjdRHYvDu+3Ut3AFUM/m0g==" saltValue="6M5IC3+vkUCiPtuXGzs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136983</v>
      </c>
      <c r="R7" s="1090"/>
      <c r="S7" s="1090"/>
      <c r="T7" s="1090"/>
      <c r="U7" s="1090"/>
      <c r="V7" s="1090">
        <v>130714</v>
      </c>
      <c r="W7" s="1090"/>
      <c r="X7" s="1090"/>
      <c r="Y7" s="1090"/>
      <c r="Z7" s="1090"/>
      <c r="AA7" s="1090">
        <v>6269</v>
      </c>
      <c r="AB7" s="1090"/>
      <c r="AC7" s="1090"/>
      <c r="AD7" s="1090"/>
      <c r="AE7" s="1091"/>
      <c r="AF7" s="1092">
        <v>4831</v>
      </c>
      <c r="AG7" s="1093"/>
      <c r="AH7" s="1093"/>
      <c r="AI7" s="1093"/>
      <c r="AJ7" s="1094"/>
      <c r="AK7" s="1095">
        <v>9588</v>
      </c>
      <c r="AL7" s="1096"/>
      <c r="AM7" s="1096"/>
      <c r="AN7" s="1096"/>
      <c r="AO7" s="1096"/>
      <c r="AP7" s="1096">
        <v>100612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567</v>
      </c>
      <c r="BS7" s="1086" t="s">
        <v>559</v>
      </c>
      <c r="BT7" s="1087"/>
      <c r="BU7" s="1087"/>
      <c r="BV7" s="1087"/>
      <c r="BW7" s="1087"/>
      <c r="BX7" s="1087"/>
      <c r="BY7" s="1087"/>
      <c r="BZ7" s="1087"/>
      <c r="CA7" s="1087"/>
      <c r="CB7" s="1087"/>
      <c r="CC7" s="1087"/>
      <c r="CD7" s="1087"/>
      <c r="CE7" s="1087"/>
      <c r="CF7" s="1087"/>
      <c r="CG7" s="1099"/>
      <c r="CH7" s="1083">
        <v>5</v>
      </c>
      <c r="CI7" s="1084"/>
      <c r="CJ7" s="1084"/>
      <c r="CK7" s="1084"/>
      <c r="CL7" s="1085"/>
      <c r="CM7" s="1083">
        <v>1718</v>
      </c>
      <c r="CN7" s="1084"/>
      <c r="CO7" s="1084"/>
      <c r="CP7" s="1084"/>
      <c r="CQ7" s="1085"/>
      <c r="CR7" s="1083">
        <v>6</v>
      </c>
      <c r="CS7" s="1084"/>
      <c r="CT7" s="1084"/>
      <c r="CU7" s="1084"/>
      <c r="CV7" s="1085"/>
      <c r="CW7" s="1083">
        <v>27</v>
      </c>
      <c r="CX7" s="1084"/>
      <c r="CY7" s="1084"/>
      <c r="CZ7" s="1084"/>
      <c r="DA7" s="1085"/>
      <c r="DB7" s="1083">
        <v>2338</v>
      </c>
      <c r="DC7" s="1084"/>
      <c r="DD7" s="1084"/>
      <c r="DE7" s="1084"/>
      <c r="DF7" s="1085"/>
      <c r="DG7" s="1083">
        <v>2400</v>
      </c>
      <c r="DH7" s="1084"/>
      <c r="DI7" s="1084"/>
      <c r="DJ7" s="1084"/>
      <c r="DK7" s="1085"/>
      <c r="DL7" s="1083" t="s">
        <v>558</v>
      </c>
      <c r="DM7" s="1084"/>
      <c r="DN7" s="1084"/>
      <c r="DO7" s="1084"/>
      <c r="DP7" s="1085"/>
      <c r="DQ7" s="1083">
        <v>452</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1001</v>
      </c>
      <c r="R8" s="1026"/>
      <c r="S8" s="1026"/>
      <c r="T8" s="1026"/>
      <c r="U8" s="1026"/>
      <c r="V8" s="1026">
        <v>1001</v>
      </c>
      <c r="W8" s="1026"/>
      <c r="X8" s="1026"/>
      <c r="Y8" s="1026"/>
      <c r="Z8" s="1026"/>
      <c r="AA8" s="1026" t="s">
        <v>558</v>
      </c>
      <c r="AB8" s="1026"/>
      <c r="AC8" s="1026"/>
      <c r="AD8" s="1026"/>
      <c r="AE8" s="1027"/>
      <c r="AF8" s="1022" t="s">
        <v>122</v>
      </c>
      <c r="AG8" s="1023"/>
      <c r="AH8" s="1023"/>
      <c r="AI8" s="1023"/>
      <c r="AJ8" s="1024"/>
      <c r="AK8" s="1067" t="s">
        <v>558</v>
      </c>
      <c r="AL8" s="1068"/>
      <c r="AM8" s="1068"/>
      <c r="AN8" s="1068"/>
      <c r="AO8" s="1068"/>
      <c r="AP8" s="1068" t="s">
        <v>558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560</v>
      </c>
      <c r="BT8" s="980"/>
      <c r="BU8" s="980"/>
      <c r="BV8" s="980"/>
      <c r="BW8" s="980"/>
      <c r="BX8" s="980"/>
      <c r="BY8" s="980"/>
      <c r="BZ8" s="980"/>
      <c r="CA8" s="980"/>
      <c r="CB8" s="980"/>
      <c r="CC8" s="980"/>
      <c r="CD8" s="980"/>
      <c r="CE8" s="980"/>
      <c r="CF8" s="980"/>
      <c r="CG8" s="1001"/>
      <c r="CH8" s="976">
        <v>32</v>
      </c>
      <c r="CI8" s="977"/>
      <c r="CJ8" s="977"/>
      <c r="CK8" s="977"/>
      <c r="CL8" s="978"/>
      <c r="CM8" s="976">
        <v>238</v>
      </c>
      <c r="CN8" s="977"/>
      <c r="CO8" s="977"/>
      <c r="CP8" s="977"/>
      <c r="CQ8" s="978"/>
      <c r="CR8" s="976">
        <v>33</v>
      </c>
      <c r="CS8" s="977"/>
      <c r="CT8" s="977"/>
      <c r="CU8" s="977"/>
      <c r="CV8" s="978"/>
      <c r="CW8" s="976" t="s">
        <v>558</v>
      </c>
      <c r="CX8" s="977"/>
      <c r="CY8" s="977"/>
      <c r="CZ8" s="977"/>
      <c r="DA8" s="978"/>
      <c r="DB8" s="976" t="s">
        <v>558</v>
      </c>
      <c r="DC8" s="977"/>
      <c r="DD8" s="977"/>
      <c r="DE8" s="977"/>
      <c r="DF8" s="978"/>
      <c r="DG8" s="976" t="s">
        <v>558</v>
      </c>
      <c r="DH8" s="977"/>
      <c r="DI8" s="977"/>
      <c r="DJ8" s="977"/>
      <c r="DK8" s="978"/>
      <c r="DL8" s="976" t="s">
        <v>558</v>
      </c>
      <c r="DM8" s="977"/>
      <c r="DN8" s="977"/>
      <c r="DO8" s="977"/>
      <c r="DP8" s="978"/>
      <c r="DQ8" s="976" t="s">
        <v>558</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26</v>
      </c>
      <c r="R9" s="1026"/>
      <c r="S9" s="1026"/>
      <c r="T9" s="1026"/>
      <c r="U9" s="1026"/>
      <c r="V9" s="1026">
        <v>16</v>
      </c>
      <c r="W9" s="1026"/>
      <c r="X9" s="1026"/>
      <c r="Y9" s="1026"/>
      <c r="Z9" s="1026"/>
      <c r="AA9" s="1026">
        <v>11</v>
      </c>
      <c r="AB9" s="1026"/>
      <c r="AC9" s="1026"/>
      <c r="AD9" s="1026"/>
      <c r="AE9" s="1027"/>
      <c r="AF9" s="1022">
        <v>11</v>
      </c>
      <c r="AG9" s="1023"/>
      <c r="AH9" s="1023"/>
      <c r="AI9" s="1023"/>
      <c r="AJ9" s="1024"/>
      <c r="AK9" s="1067">
        <v>4</v>
      </c>
      <c r="AL9" s="1068"/>
      <c r="AM9" s="1068"/>
      <c r="AN9" s="1068"/>
      <c r="AO9" s="1068"/>
      <c r="AP9" s="1068">
        <v>2</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561</v>
      </c>
      <c r="BT9" s="980"/>
      <c r="BU9" s="980"/>
      <c r="BV9" s="980"/>
      <c r="BW9" s="980"/>
      <c r="BX9" s="980"/>
      <c r="BY9" s="980"/>
      <c r="BZ9" s="980"/>
      <c r="CA9" s="980"/>
      <c r="CB9" s="980"/>
      <c r="CC9" s="980"/>
      <c r="CD9" s="980"/>
      <c r="CE9" s="980"/>
      <c r="CF9" s="980"/>
      <c r="CG9" s="1001"/>
      <c r="CH9" s="976">
        <v>17</v>
      </c>
      <c r="CI9" s="977"/>
      <c r="CJ9" s="977"/>
      <c r="CK9" s="977"/>
      <c r="CL9" s="978"/>
      <c r="CM9" s="976">
        <v>267</v>
      </c>
      <c r="CN9" s="977"/>
      <c r="CO9" s="977"/>
      <c r="CP9" s="977"/>
      <c r="CQ9" s="978"/>
      <c r="CR9" s="976">
        <v>42</v>
      </c>
      <c r="CS9" s="977"/>
      <c r="CT9" s="977"/>
      <c r="CU9" s="977"/>
      <c r="CV9" s="978"/>
      <c r="CW9" s="976">
        <v>90</v>
      </c>
      <c r="CX9" s="977"/>
      <c r="CY9" s="977"/>
      <c r="CZ9" s="977"/>
      <c r="DA9" s="978"/>
      <c r="DB9" s="976" t="s">
        <v>558</v>
      </c>
      <c r="DC9" s="977"/>
      <c r="DD9" s="977"/>
      <c r="DE9" s="977"/>
      <c r="DF9" s="978"/>
      <c r="DG9" s="976" t="s">
        <v>558</v>
      </c>
      <c r="DH9" s="977"/>
      <c r="DI9" s="977"/>
      <c r="DJ9" s="977"/>
      <c r="DK9" s="978"/>
      <c r="DL9" s="976" t="s">
        <v>558</v>
      </c>
      <c r="DM9" s="977"/>
      <c r="DN9" s="977"/>
      <c r="DO9" s="977"/>
      <c r="DP9" s="978"/>
      <c r="DQ9" s="976" t="s">
        <v>558</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562</v>
      </c>
      <c r="BT10" s="980"/>
      <c r="BU10" s="980"/>
      <c r="BV10" s="980"/>
      <c r="BW10" s="980"/>
      <c r="BX10" s="980"/>
      <c r="BY10" s="980"/>
      <c r="BZ10" s="980"/>
      <c r="CA10" s="980"/>
      <c r="CB10" s="980"/>
      <c r="CC10" s="980"/>
      <c r="CD10" s="980"/>
      <c r="CE10" s="980"/>
      <c r="CF10" s="980"/>
      <c r="CG10" s="1001"/>
      <c r="CH10" s="976">
        <v>0</v>
      </c>
      <c r="CI10" s="977"/>
      <c r="CJ10" s="977"/>
      <c r="CK10" s="977"/>
      <c r="CL10" s="978"/>
      <c r="CM10" s="976">
        <v>325</v>
      </c>
      <c r="CN10" s="977"/>
      <c r="CO10" s="977"/>
      <c r="CP10" s="977"/>
      <c r="CQ10" s="978"/>
      <c r="CR10" s="976">
        <v>300</v>
      </c>
      <c r="CS10" s="977"/>
      <c r="CT10" s="977"/>
      <c r="CU10" s="977"/>
      <c r="CV10" s="978"/>
      <c r="CW10" s="976">
        <v>56</v>
      </c>
      <c r="CX10" s="977"/>
      <c r="CY10" s="977"/>
      <c r="CZ10" s="977"/>
      <c r="DA10" s="978"/>
      <c r="DB10" s="976" t="s">
        <v>558</v>
      </c>
      <c r="DC10" s="977"/>
      <c r="DD10" s="977"/>
      <c r="DE10" s="977"/>
      <c r="DF10" s="978"/>
      <c r="DG10" s="976" t="s">
        <v>558</v>
      </c>
      <c r="DH10" s="977"/>
      <c r="DI10" s="977"/>
      <c r="DJ10" s="977"/>
      <c r="DK10" s="978"/>
      <c r="DL10" s="976" t="s">
        <v>558</v>
      </c>
      <c r="DM10" s="977"/>
      <c r="DN10" s="977"/>
      <c r="DO10" s="977"/>
      <c r="DP10" s="978"/>
      <c r="DQ10" s="976" t="s">
        <v>558</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563</v>
      </c>
      <c r="BT11" s="980"/>
      <c r="BU11" s="980"/>
      <c r="BV11" s="980"/>
      <c r="BW11" s="980"/>
      <c r="BX11" s="980"/>
      <c r="BY11" s="980"/>
      <c r="BZ11" s="980"/>
      <c r="CA11" s="980"/>
      <c r="CB11" s="980"/>
      <c r="CC11" s="980"/>
      <c r="CD11" s="980"/>
      <c r="CE11" s="980"/>
      <c r="CF11" s="980"/>
      <c r="CG11" s="1001"/>
      <c r="CH11" s="976">
        <v>0</v>
      </c>
      <c r="CI11" s="977"/>
      <c r="CJ11" s="977"/>
      <c r="CK11" s="977"/>
      <c r="CL11" s="978"/>
      <c r="CM11" s="976">
        <v>96</v>
      </c>
      <c r="CN11" s="977"/>
      <c r="CO11" s="977"/>
      <c r="CP11" s="977"/>
      <c r="CQ11" s="978"/>
      <c r="CR11" s="976">
        <v>50</v>
      </c>
      <c r="CS11" s="977"/>
      <c r="CT11" s="977"/>
      <c r="CU11" s="977"/>
      <c r="CV11" s="978"/>
      <c r="CW11" s="976">
        <v>20</v>
      </c>
      <c r="CX11" s="977"/>
      <c r="CY11" s="977"/>
      <c r="CZ11" s="977"/>
      <c r="DA11" s="978"/>
      <c r="DB11" s="976" t="s">
        <v>558</v>
      </c>
      <c r="DC11" s="977"/>
      <c r="DD11" s="977"/>
      <c r="DE11" s="977"/>
      <c r="DF11" s="978"/>
      <c r="DG11" s="976" t="s">
        <v>558</v>
      </c>
      <c r="DH11" s="977"/>
      <c r="DI11" s="977"/>
      <c r="DJ11" s="977"/>
      <c r="DK11" s="978"/>
      <c r="DL11" s="976" t="s">
        <v>558</v>
      </c>
      <c r="DM11" s="977"/>
      <c r="DN11" s="977"/>
      <c r="DO11" s="977"/>
      <c r="DP11" s="978"/>
      <c r="DQ11" s="976" t="s">
        <v>558</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581</v>
      </c>
      <c r="BT12" s="980"/>
      <c r="BU12" s="980"/>
      <c r="BV12" s="980"/>
      <c r="BW12" s="980"/>
      <c r="BX12" s="980"/>
      <c r="BY12" s="980"/>
      <c r="BZ12" s="980"/>
      <c r="CA12" s="980"/>
      <c r="CB12" s="980"/>
      <c r="CC12" s="980"/>
      <c r="CD12" s="980"/>
      <c r="CE12" s="980"/>
      <c r="CF12" s="980"/>
      <c r="CG12" s="1001"/>
      <c r="CH12" s="976">
        <v>1</v>
      </c>
      <c r="CI12" s="977"/>
      <c r="CJ12" s="977"/>
      <c r="CK12" s="977"/>
      <c r="CL12" s="978"/>
      <c r="CM12" s="976">
        <v>27</v>
      </c>
      <c r="CN12" s="977"/>
      <c r="CO12" s="977"/>
      <c r="CP12" s="977"/>
      <c r="CQ12" s="978"/>
      <c r="CR12" s="976">
        <v>5</v>
      </c>
      <c r="CS12" s="977"/>
      <c r="CT12" s="977"/>
      <c r="CU12" s="977"/>
      <c r="CV12" s="978"/>
      <c r="CW12" s="976" t="s">
        <v>558</v>
      </c>
      <c r="CX12" s="977"/>
      <c r="CY12" s="977"/>
      <c r="CZ12" s="977"/>
      <c r="DA12" s="978"/>
      <c r="DB12" s="976" t="s">
        <v>558</v>
      </c>
      <c r="DC12" s="977"/>
      <c r="DD12" s="977"/>
      <c r="DE12" s="977"/>
      <c r="DF12" s="978"/>
      <c r="DG12" s="976" t="s">
        <v>558</v>
      </c>
      <c r="DH12" s="977"/>
      <c r="DI12" s="977"/>
      <c r="DJ12" s="977"/>
      <c r="DK12" s="978"/>
      <c r="DL12" s="976" t="s">
        <v>558</v>
      </c>
      <c r="DM12" s="977"/>
      <c r="DN12" s="977"/>
      <c r="DO12" s="977"/>
      <c r="DP12" s="978"/>
      <c r="DQ12" s="976" t="s">
        <v>558</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564</v>
      </c>
      <c r="BT13" s="980"/>
      <c r="BU13" s="980"/>
      <c r="BV13" s="980"/>
      <c r="BW13" s="980"/>
      <c r="BX13" s="980"/>
      <c r="BY13" s="980"/>
      <c r="BZ13" s="980"/>
      <c r="CA13" s="980"/>
      <c r="CB13" s="980"/>
      <c r="CC13" s="980"/>
      <c r="CD13" s="980"/>
      <c r="CE13" s="980"/>
      <c r="CF13" s="980"/>
      <c r="CG13" s="1001"/>
      <c r="CH13" s="976">
        <v>64</v>
      </c>
      <c r="CI13" s="977"/>
      <c r="CJ13" s="977"/>
      <c r="CK13" s="977"/>
      <c r="CL13" s="978"/>
      <c r="CM13" s="976">
        <v>302</v>
      </c>
      <c r="CN13" s="977"/>
      <c r="CO13" s="977"/>
      <c r="CP13" s="977"/>
      <c r="CQ13" s="978"/>
      <c r="CR13" s="976">
        <v>45</v>
      </c>
      <c r="CS13" s="977"/>
      <c r="CT13" s="977"/>
      <c r="CU13" s="977"/>
      <c r="CV13" s="978"/>
      <c r="CW13" s="976">
        <v>14</v>
      </c>
      <c r="CX13" s="977"/>
      <c r="CY13" s="977"/>
      <c r="CZ13" s="977"/>
      <c r="DA13" s="978"/>
      <c r="DB13" s="976" t="s">
        <v>558</v>
      </c>
      <c r="DC13" s="977"/>
      <c r="DD13" s="977"/>
      <c r="DE13" s="977"/>
      <c r="DF13" s="978"/>
      <c r="DG13" s="976" t="s">
        <v>558</v>
      </c>
      <c r="DH13" s="977"/>
      <c r="DI13" s="977"/>
      <c r="DJ13" s="977"/>
      <c r="DK13" s="978"/>
      <c r="DL13" s="976" t="s">
        <v>558</v>
      </c>
      <c r="DM13" s="977"/>
      <c r="DN13" s="977"/>
      <c r="DO13" s="977"/>
      <c r="DP13" s="978"/>
      <c r="DQ13" s="976" t="s">
        <v>558</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565</v>
      </c>
      <c r="BT14" s="980"/>
      <c r="BU14" s="980"/>
      <c r="BV14" s="980"/>
      <c r="BW14" s="980"/>
      <c r="BX14" s="980"/>
      <c r="BY14" s="980"/>
      <c r="BZ14" s="980"/>
      <c r="CA14" s="980"/>
      <c r="CB14" s="980"/>
      <c r="CC14" s="980"/>
      <c r="CD14" s="980"/>
      <c r="CE14" s="980"/>
      <c r="CF14" s="980"/>
      <c r="CG14" s="1001"/>
      <c r="CH14" s="976">
        <v>0</v>
      </c>
      <c r="CI14" s="977"/>
      <c r="CJ14" s="977"/>
      <c r="CK14" s="977"/>
      <c r="CL14" s="978"/>
      <c r="CM14" s="976">
        <v>292</v>
      </c>
      <c r="CN14" s="977"/>
      <c r="CO14" s="977"/>
      <c r="CP14" s="977"/>
      <c r="CQ14" s="978"/>
      <c r="CR14" s="976">
        <v>3</v>
      </c>
      <c r="CS14" s="977"/>
      <c r="CT14" s="977"/>
      <c r="CU14" s="977"/>
      <c r="CV14" s="978"/>
      <c r="CW14" s="976">
        <v>2</v>
      </c>
      <c r="CX14" s="977"/>
      <c r="CY14" s="977"/>
      <c r="CZ14" s="977"/>
      <c r="DA14" s="978"/>
      <c r="DB14" s="976" t="s">
        <v>558</v>
      </c>
      <c r="DC14" s="977"/>
      <c r="DD14" s="977"/>
      <c r="DE14" s="977"/>
      <c r="DF14" s="978"/>
      <c r="DG14" s="976" t="s">
        <v>558</v>
      </c>
      <c r="DH14" s="977"/>
      <c r="DI14" s="977"/>
      <c r="DJ14" s="977"/>
      <c r="DK14" s="978"/>
      <c r="DL14" s="976" t="s">
        <v>558</v>
      </c>
      <c r="DM14" s="977"/>
      <c r="DN14" s="977"/>
      <c r="DO14" s="977"/>
      <c r="DP14" s="978"/>
      <c r="DQ14" s="976" t="s">
        <v>558</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566</v>
      </c>
      <c r="BT15" s="980"/>
      <c r="BU15" s="980"/>
      <c r="BV15" s="980"/>
      <c r="BW15" s="980"/>
      <c r="BX15" s="980"/>
      <c r="BY15" s="980"/>
      <c r="BZ15" s="980"/>
      <c r="CA15" s="980"/>
      <c r="CB15" s="980"/>
      <c r="CC15" s="980"/>
      <c r="CD15" s="980"/>
      <c r="CE15" s="980"/>
      <c r="CF15" s="980"/>
      <c r="CG15" s="1001"/>
      <c r="CH15" s="976">
        <v>-842</v>
      </c>
      <c r="CI15" s="977"/>
      <c r="CJ15" s="977"/>
      <c r="CK15" s="977"/>
      <c r="CL15" s="978"/>
      <c r="CM15" s="976">
        <v>73</v>
      </c>
      <c r="CN15" s="977"/>
      <c r="CO15" s="977"/>
      <c r="CP15" s="977"/>
      <c r="CQ15" s="978"/>
      <c r="CR15" s="976">
        <v>78</v>
      </c>
      <c r="CS15" s="977"/>
      <c r="CT15" s="977"/>
      <c r="CU15" s="977"/>
      <c r="CV15" s="978"/>
      <c r="CW15" s="976">
        <v>82</v>
      </c>
      <c r="CX15" s="977"/>
      <c r="CY15" s="977"/>
      <c r="CZ15" s="977"/>
      <c r="DA15" s="978"/>
      <c r="DB15" s="976" t="s">
        <v>558</v>
      </c>
      <c r="DC15" s="977"/>
      <c r="DD15" s="977"/>
      <c r="DE15" s="977"/>
      <c r="DF15" s="978"/>
      <c r="DG15" s="976" t="s">
        <v>558</v>
      </c>
      <c r="DH15" s="977"/>
      <c r="DI15" s="977"/>
      <c r="DJ15" s="977"/>
      <c r="DK15" s="978"/>
      <c r="DL15" s="976" t="s">
        <v>558</v>
      </c>
      <c r="DM15" s="977"/>
      <c r="DN15" s="977"/>
      <c r="DO15" s="977"/>
      <c r="DP15" s="978"/>
      <c r="DQ15" s="976" t="s">
        <v>558</v>
      </c>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138011</v>
      </c>
      <c r="R23" s="1048"/>
      <c r="S23" s="1048"/>
      <c r="T23" s="1048"/>
      <c r="U23" s="1048"/>
      <c r="V23" s="1048">
        <v>131731</v>
      </c>
      <c r="W23" s="1048"/>
      <c r="X23" s="1048"/>
      <c r="Y23" s="1048"/>
      <c r="Z23" s="1048"/>
      <c r="AA23" s="1048">
        <v>6280</v>
      </c>
      <c r="AB23" s="1048"/>
      <c r="AC23" s="1048"/>
      <c r="AD23" s="1048"/>
      <c r="AE23" s="1055"/>
      <c r="AF23" s="1056">
        <v>4842</v>
      </c>
      <c r="AG23" s="1048"/>
      <c r="AH23" s="1048"/>
      <c r="AI23" s="1048"/>
      <c r="AJ23" s="1057"/>
      <c r="AK23" s="1058"/>
      <c r="AL23" s="1059"/>
      <c r="AM23" s="1059"/>
      <c r="AN23" s="1059"/>
      <c r="AO23" s="1059"/>
      <c r="AP23" s="1048">
        <v>100614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23965</v>
      </c>
      <c r="R28" s="1038"/>
      <c r="S28" s="1038"/>
      <c r="T28" s="1038"/>
      <c r="U28" s="1038"/>
      <c r="V28" s="1038">
        <v>22783</v>
      </c>
      <c r="W28" s="1038"/>
      <c r="X28" s="1038"/>
      <c r="Y28" s="1038"/>
      <c r="Z28" s="1038"/>
      <c r="AA28" s="1038">
        <v>1181</v>
      </c>
      <c r="AB28" s="1038"/>
      <c r="AC28" s="1038"/>
      <c r="AD28" s="1038"/>
      <c r="AE28" s="1039"/>
      <c r="AF28" s="1040">
        <v>1181</v>
      </c>
      <c r="AG28" s="1038"/>
      <c r="AH28" s="1038"/>
      <c r="AI28" s="1038"/>
      <c r="AJ28" s="1041"/>
      <c r="AK28" s="1029">
        <v>1981</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28560</v>
      </c>
      <c r="R29" s="1026"/>
      <c r="S29" s="1026"/>
      <c r="T29" s="1026"/>
      <c r="U29" s="1026"/>
      <c r="V29" s="1026">
        <v>28070</v>
      </c>
      <c r="W29" s="1026"/>
      <c r="X29" s="1026"/>
      <c r="Y29" s="1026"/>
      <c r="Z29" s="1026"/>
      <c r="AA29" s="1026">
        <v>490</v>
      </c>
      <c r="AB29" s="1026"/>
      <c r="AC29" s="1026"/>
      <c r="AD29" s="1026"/>
      <c r="AE29" s="1027"/>
      <c r="AF29" s="1022">
        <v>490</v>
      </c>
      <c r="AG29" s="1023"/>
      <c r="AH29" s="1023"/>
      <c r="AI29" s="1023"/>
      <c r="AJ29" s="1024"/>
      <c r="AK29" s="967">
        <v>4161</v>
      </c>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4377</v>
      </c>
      <c r="R30" s="1026"/>
      <c r="S30" s="1026"/>
      <c r="T30" s="1026"/>
      <c r="U30" s="1026"/>
      <c r="V30" s="1026">
        <v>4366</v>
      </c>
      <c r="W30" s="1026"/>
      <c r="X30" s="1026"/>
      <c r="Y30" s="1026"/>
      <c r="Z30" s="1026"/>
      <c r="AA30" s="1026">
        <v>12</v>
      </c>
      <c r="AB30" s="1026"/>
      <c r="AC30" s="1026"/>
      <c r="AD30" s="1026"/>
      <c r="AE30" s="1027"/>
      <c r="AF30" s="1022">
        <v>12</v>
      </c>
      <c r="AG30" s="1023"/>
      <c r="AH30" s="1023"/>
      <c r="AI30" s="1023"/>
      <c r="AJ30" s="1024"/>
      <c r="AK30" s="967">
        <v>867</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6960</v>
      </c>
      <c r="R31" s="1026"/>
      <c r="S31" s="1026"/>
      <c r="T31" s="1026"/>
      <c r="U31" s="1026"/>
      <c r="V31" s="1026">
        <v>6574</v>
      </c>
      <c r="W31" s="1026"/>
      <c r="X31" s="1026"/>
      <c r="Y31" s="1026"/>
      <c r="Z31" s="1026"/>
      <c r="AA31" s="1026">
        <v>386</v>
      </c>
      <c r="AB31" s="1026"/>
      <c r="AC31" s="1026"/>
      <c r="AD31" s="1026"/>
      <c r="AE31" s="1027"/>
      <c r="AF31" s="1022">
        <v>4509</v>
      </c>
      <c r="AG31" s="1023"/>
      <c r="AH31" s="1023"/>
      <c r="AI31" s="1023"/>
      <c r="AJ31" s="1024"/>
      <c r="AK31" s="967" t="s">
        <v>558</v>
      </c>
      <c r="AL31" s="958"/>
      <c r="AM31" s="958"/>
      <c r="AN31" s="958"/>
      <c r="AO31" s="958"/>
      <c r="AP31" s="958">
        <v>9830</v>
      </c>
      <c r="AQ31" s="958"/>
      <c r="AR31" s="958"/>
      <c r="AS31" s="958"/>
      <c r="AT31" s="958"/>
      <c r="AU31" s="958">
        <v>226</v>
      </c>
      <c r="AV31" s="958"/>
      <c r="AW31" s="958"/>
      <c r="AX31" s="958"/>
      <c r="AY31" s="958"/>
      <c r="AZ31" s="1028" t="s">
        <v>558</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7213</v>
      </c>
      <c r="R32" s="1026"/>
      <c r="S32" s="1026"/>
      <c r="T32" s="1026"/>
      <c r="U32" s="1026"/>
      <c r="V32" s="1026">
        <v>6549</v>
      </c>
      <c r="W32" s="1026"/>
      <c r="X32" s="1026"/>
      <c r="Y32" s="1026"/>
      <c r="Z32" s="1026"/>
      <c r="AA32" s="1026">
        <v>664</v>
      </c>
      <c r="AB32" s="1026"/>
      <c r="AC32" s="1026"/>
      <c r="AD32" s="1026"/>
      <c r="AE32" s="1027"/>
      <c r="AF32" s="1022">
        <v>3517</v>
      </c>
      <c r="AG32" s="1023"/>
      <c r="AH32" s="1023"/>
      <c r="AI32" s="1023"/>
      <c r="AJ32" s="1024"/>
      <c r="AK32" s="967" t="s">
        <v>558</v>
      </c>
      <c r="AL32" s="958"/>
      <c r="AM32" s="958"/>
      <c r="AN32" s="958"/>
      <c r="AO32" s="958"/>
      <c r="AP32" s="958">
        <v>39242</v>
      </c>
      <c r="AQ32" s="958"/>
      <c r="AR32" s="958"/>
      <c r="AS32" s="958"/>
      <c r="AT32" s="958"/>
      <c r="AU32" s="958">
        <v>24487</v>
      </c>
      <c r="AV32" s="958"/>
      <c r="AW32" s="958"/>
      <c r="AX32" s="958"/>
      <c r="AY32" s="958"/>
      <c r="AZ32" s="1028" t="s">
        <v>558</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135</v>
      </c>
      <c r="R33" s="1026"/>
      <c r="S33" s="1026"/>
      <c r="T33" s="1026"/>
      <c r="U33" s="1026"/>
      <c r="V33" s="1026">
        <v>135</v>
      </c>
      <c r="W33" s="1026"/>
      <c r="X33" s="1026"/>
      <c r="Y33" s="1026"/>
      <c r="Z33" s="1026"/>
      <c r="AA33" s="1026" t="s">
        <v>558</v>
      </c>
      <c r="AB33" s="1026"/>
      <c r="AC33" s="1026"/>
      <c r="AD33" s="1026"/>
      <c r="AE33" s="1027"/>
      <c r="AF33" s="1022">
        <v>87</v>
      </c>
      <c r="AG33" s="1023"/>
      <c r="AH33" s="1023"/>
      <c r="AI33" s="1023"/>
      <c r="AJ33" s="1024"/>
      <c r="AK33" s="967" t="s">
        <v>558</v>
      </c>
      <c r="AL33" s="958"/>
      <c r="AM33" s="958"/>
      <c r="AN33" s="958"/>
      <c r="AO33" s="958"/>
      <c r="AP33" s="958">
        <v>848</v>
      </c>
      <c r="AQ33" s="958"/>
      <c r="AR33" s="958"/>
      <c r="AS33" s="958"/>
      <c r="AT33" s="958"/>
      <c r="AU33" s="958">
        <v>455</v>
      </c>
      <c r="AV33" s="958"/>
      <c r="AW33" s="958"/>
      <c r="AX33" s="958"/>
      <c r="AY33" s="958"/>
      <c r="AZ33" s="1028" t="s">
        <v>558</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285</v>
      </c>
      <c r="R34" s="1026"/>
      <c r="S34" s="1026"/>
      <c r="T34" s="1026"/>
      <c r="U34" s="1026"/>
      <c r="V34" s="1026">
        <v>246</v>
      </c>
      <c r="W34" s="1026"/>
      <c r="X34" s="1026"/>
      <c r="Y34" s="1026"/>
      <c r="Z34" s="1026"/>
      <c r="AA34" s="1026">
        <v>39</v>
      </c>
      <c r="AB34" s="1026"/>
      <c r="AC34" s="1026"/>
      <c r="AD34" s="1026"/>
      <c r="AE34" s="1027"/>
      <c r="AF34" s="1022">
        <v>39</v>
      </c>
      <c r="AG34" s="1023"/>
      <c r="AH34" s="1023"/>
      <c r="AI34" s="1023"/>
      <c r="AJ34" s="1024"/>
      <c r="AK34" s="967">
        <v>81</v>
      </c>
      <c r="AL34" s="958"/>
      <c r="AM34" s="958"/>
      <c r="AN34" s="958"/>
      <c r="AO34" s="958"/>
      <c r="AP34" s="958">
        <v>49</v>
      </c>
      <c r="AQ34" s="958"/>
      <c r="AR34" s="958"/>
      <c r="AS34" s="958"/>
      <c r="AT34" s="958"/>
      <c r="AU34" s="958">
        <v>32</v>
      </c>
      <c r="AV34" s="958"/>
      <c r="AW34" s="958"/>
      <c r="AX34" s="958"/>
      <c r="AY34" s="958"/>
      <c r="AZ34" s="1028" t="s">
        <v>558</v>
      </c>
      <c r="BA34" s="1028"/>
      <c r="BB34" s="1028"/>
      <c r="BC34" s="1028"/>
      <c r="BD34" s="1028"/>
      <c r="BE34" s="959" t="s">
        <v>398</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399</v>
      </c>
      <c r="C35" s="1018"/>
      <c r="D35" s="1018"/>
      <c r="E35" s="1018"/>
      <c r="F35" s="1018"/>
      <c r="G35" s="1018"/>
      <c r="H35" s="1018"/>
      <c r="I35" s="1018"/>
      <c r="J35" s="1018"/>
      <c r="K35" s="1018"/>
      <c r="L35" s="1018"/>
      <c r="M35" s="1018"/>
      <c r="N35" s="1018"/>
      <c r="O35" s="1018"/>
      <c r="P35" s="1019"/>
      <c r="Q35" s="1025">
        <v>3226</v>
      </c>
      <c r="R35" s="1026"/>
      <c r="S35" s="1026"/>
      <c r="T35" s="1026"/>
      <c r="U35" s="1026"/>
      <c r="V35" s="1026">
        <v>3221</v>
      </c>
      <c r="W35" s="1026"/>
      <c r="X35" s="1026"/>
      <c r="Y35" s="1026"/>
      <c r="Z35" s="1026"/>
      <c r="AA35" s="1026">
        <v>5</v>
      </c>
      <c r="AB35" s="1026"/>
      <c r="AC35" s="1026"/>
      <c r="AD35" s="1026"/>
      <c r="AE35" s="1027"/>
      <c r="AF35" s="1022">
        <v>5</v>
      </c>
      <c r="AG35" s="1023"/>
      <c r="AH35" s="1023"/>
      <c r="AI35" s="1023"/>
      <c r="AJ35" s="1024"/>
      <c r="AK35" s="967">
        <v>13</v>
      </c>
      <c r="AL35" s="958"/>
      <c r="AM35" s="958"/>
      <c r="AN35" s="958"/>
      <c r="AO35" s="958"/>
      <c r="AP35" s="958">
        <v>55</v>
      </c>
      <c r="AQ35" s="958"/>
      <c r="AR35" s="958"/>
      <c r="AS35" s="958"/>
      <c r="AT35" s="958"/>
      <c r="AU35" s="958">
        <v>50</v>
      </c>
      <c r="AV35" s="958"/>
      <c r="AW35" s="958"/>
      <c r="AX35" s="958"/>
      <c r="AY35" s="958"/>
      <c r="AZ35" s="1028" t="s">
        <v>558</v>
      </c>
      <c r="BA35" s="1028"/>
      <c r="BB35" s="1028"/>
      <c r="BC35" s="1028"/>
      <c r="BD35" s="1028"/>
      <c r="BE35" s="959" t="s">
        <v>398</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400</v>
      </c>
      <c r="C36" s="1018"/>
      <c r="D36" s="1018"/>
      <c r="E36" s="1018"/>
      <c r="F36" s="1018"/>
      <c r="G36" s="1018"/>
      <c r="H36" s="1018"/>
      <c r="I36" s="1018"/>
      <c r="J36" s="1018"/>
      <c r="K36" s="1018"/>
      <c r="L36" s="1018"/>
      <c r="M36" s="1018"/>
      <c r="N36" s="1018"/>
      <c r="O36" s="1018"/>
      <c r="P36" s="1019"/>
      <c r="Q36" s="1025">
        <v>649</v>
      </c>
      <c r="R36" s="1026"/>
      <c r="S36" s="1026"/>
      <c r="T36" s="1026"/>
      <c r="U36" s="1026"/>
      <c r="V36" s="1026">
        <v>617</v>
      </c>
      <c r="W36" s="1026"/>
      <c r="X36" s="1026"/>
      <c r="Y36" s="1026"/>
      <c r="Z36" s="1026"/>
      <c r="AA36" s="1026">
        <v>32</v>
      </c>
      <c r="AB36" s="1026"/>
      <c r="AC36" s="1026"/>
      <c r="AD36" s="1026"/>
      <c r="AE36" s="1027"/>
      <c r="AF36" s="1022" t="s">
        <v>122</v>
      </c>
      <c r="AG36" s="1023"/>
      <c r="AH36" s="1023"/>
      <c r="AI36" s="1023"/>
      <c r="AJ36" s="1024"/>
      <c r="AK36" s="967" t="s">
        <v>558</v>
      </c>
      <c r="AL36" s="958"/>
      <c r="AM36" s="958"/>
      <c r="AN36" s="958"/>
      <c r="AO36" s="958"/>
      <c r="AP36" s="958">
        <v>1869</v>
      </c>
      <c r="AQ36" s="958"/>
      <c r="AR36" s="958"/>
      <c r="AS36" s="958"/>
      <c r="AT36" s="958"/>
      <c r="AU36" s="958" t="s">
        <v>558</v>
      </c>
      <c r="AV36" s="958"/>
      <c r="AW36" s="958"/>
      <c r="AX36" s="958"/>
      <c r="AY36" s="958"/>
      <c r="AZ36" s="1028" t="s">
        <v>558</v>
      </c>
      <c r="BA36" s="1028"/>
      <c r="BB36" s="1028"/>
      <c r="BC36" s="1028"/>
      <c r="BD36" s="1028"/>
      <c r="BE36" s="959" t="s">
        <v>398</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9840</v>
      </c>
      <c r="AG63" s="946"/>
      <c r="AH63" s="946"/>
      <c r="AI63" s="946"/>
      <c r="AJ63" s="1009"/>
      <c r="AK63" s="1010"/>
      <c r="AL63" s="950"/>
      <c r="AM63" s="950"/>
      <c r="AN63" s="950"/>
      <c r="AO63" s="950"/>
      <c r="AP63" s="946">
        <v>51888</v>
      </c>
      <c r="AQ63" s="946"/>
      <c r="AR63" s="946"/>
      <c r="AS63" s="946"/>
      <c r="AT63" s="946"/>
      <c r="AU63" s="946">
        <v>25250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568</v>
      </c>
      <c r="C68" s="973"/>
      <c r="D68" s="973"/>
      <c r="E68" s="973"/>
      <c r="F68" s="973"/>
      <c r="G68" s="973"/>
      <c r="H68" s="973"/>
      <c r="I68" s="973"/>
      <c r="J68" s="973"/>
      <c r="K68" s="973"/>
      <c r="L68" s="973"/>
      <c r="M68" s="973"/>
      <c r="N68" s="973"/>
      <c r="O68" s="973"/>
      <c r="P68" s="974"/>
      <c r="Q68" s="975">
        <v>4106</v>
      </c>
      <c r="R68" s="969"/>
      <c r="S68" s="969"/>
      <c r="T68" s="969"/>
      <c r="U68" s="969"/>
      <c r="V68" s="969">
        <v>3873</v>
      </c>
      <c r="W68" s="969"/>
      <c r="X68" s="969"/>
      <c r="Y68" s="969"/>
      <c r="Z68" s="969"/>
      <c r="AA68" s="969">
        <v>233</v>
      </c>
      <c r="AB68" s="969"/>
      <c r="AC68" s="969"/>
      <c r="AD68" s="969"/>
      <c r="AE68" s="969"/>
      <c r="AF68" s="969">
        <v>5993</v>
      </c>
      <c r="AG68" s="969"/>
      <c r="AH68" s="969"/>
      <c r="AI68" s="969"/>
      <c r="AJ68" s="969"/>
      <c r="AK68" s="969">
        <v>0</v>
      </c>
      <c r="AL68" s="969"/>
      <c r="AM68" s="969"/>
      <c r="AN68" s="969"/>
      <c r="AO68" s="969"/>
      <c r="AP68" s="969">
        <v>7123</v>
      </c>
      <c r="AQ68" s="969"/>
      <c r="AR68" s="969"/>
      <c r="AS68" s="969"/>
      <c r="AT68" s="969"/>
      <c r="AU68" s="969" t="s">
        <v>558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569</v>
      </c>
      <c r="C69" s="962"/>
      <c r="D69" s="962"/>
      <c r="E69" s="962"/>
      <c r="F69" s="962"/>
      <c r="G69" s="962"/>
      <c r="H69" s="962"/>
      <c r="I69" s="962"/>
      <c r="J69" s="962"/>
      <c r="K69" s="962"/>
      <c r="L69" s="962"/>
      <c r="M69" s="962"/>
      <c r="N69" s="962"/>
      <c r="O69" s="962"/>
      <c r="P69" s="963"/>
      <c r="Q69" s="964">
        <v>997</v>
      </c>
      <c r="R69" s="958"/>
      <c r="S69" s="958"/>
      <c r="T69" s="958"/>
      <c r="U69" s="958"/>
      <c r="V69" s="958">
        <v>947</v>
      </c>
      <c r="W69" s="958"/>
      <c r="X69" s="958"/>
      <c r="Y69" s="958"/>
      <c r="Z69" s="958"/>
      <c r="AA69" s="958">
        <v>50</v>
      </c>
      <c r="AB69" s="958"/>
      <c r="AC69" s="958"/>
      <c r="AD69" s="958"/>
      <c r="AE69" s="958"/>
      <c r="AF69" s="958">
        <v>50</v>
      </c>
      <c r="AG69" s="958"/>
      <c r="AH69" s="958"/>
      <c r="AI69" s="958"/>
      <c r="AJ69" s="958"/>
      <c r="AK69" s="958">
        <v>0</v>
      </c>
      <c r="AL69" s="958"/>
      <c r="AM69" s="958"/>
      <c r="AN69" s="958"/>
      <c r="AO69" s="958"/>
      <c r="AP69" s="958">
        <v>0</v>
      </c>
      <c r="AQ69" s="958"/>
      <c r="AR69" s="958"/>
      <c r="AS69" s="958"/>
      <c r="AT69" s="958"/>
      <c r="AU69" s="958" t="s">
        <v>558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570</v>
      </c>
      <c r="C70" s="962"/>
      <c r="D70" s="962"/>
      <c r="E70" s="962"/>
      <c r="F70" s="962"/>
      <c r="G70" s="962"/>
      <c r="H70" s="962"/>
      <c r="I70" s="962"/>
      <c r="J70" s="962"/>
      <c r="K70" s="962"/>
      <c r="L70" s="962"/>
      <c r="M70" s="962"/>
      <c r="N70" s="962"/>
      <c r="O70" s="962"/>
      <c r="P70" s="963"/>
      <c r="Q70" s="964">
        <v>259339</v>
      </c>
      <c r="R70" s="958"/>
      <c r="S70" s="958"/>
      <c r="T70" s="958"/>
      <c r="U70" s="958"/>
      <c r="V70" s="958">
        <v>254515</v>
      </c>
      <c r="W70" s="958"/>
      <c r="X70" s="958"/>
      <c r="Y70" s="958"/>
      <c r="Z70" s="958"/>
      <c r="AA70" s="958">
        <v>4824</v>
      </c>
      <c r="AB70" s="958"/>
      <c r="AC70" s="958"/>
      <c r="AD70" s="958"/>
      <c r="AE70" s="958"/>
      <c r="AF70" s="958">
        <v>4824</v>
      </c>
      <c r="AG70" s="958"/>
      <c r="AH70" s="958"/>
      <c r="AI70" s="958"/>
      <c r="AJ70" s="958"/>
      <c r="AK70" s="958">
        <v>1141</v>
      </c>
      <c r="AL70" s="958"/>
      <c r="AM70" s="958"/>
      <c r="AN70" s="958"/>
      <c r="AO70" s="958"/>
      <c r="AP70" s="958">
        <v>0</v>
      </c>
      <c r="AQ70" s="958"/>
      <c r="AR70" s="958"/>
      <c r="AS70" s="958"/>
      <c r="AT70" s="958"/>
      <c r="AU70" s="958" t="s">
        <v>558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571</v>
      </c>
      <c r="C71" s="962"/>
      <c r="D71" s="962"/>
      <c r="E71" s="962"/>
      <c r="F71" s="962"/>
      <c r="G71" s="962"/>
      <c r="H71" s="962"/>
      <c r="I71" s="962"/>
      <c r="J71" s="962"/>
      <c r="K71" s="962"/>
      <c r="L71" s="962"/>
      <c r="M71" s="962"/>
      <c r="N71" s="962"/>
      <c r="O71" s="962"/>
      <c r="P71" s="963"/>
      <c r="Q71" s="964">
        <v>8445</v>
      </c>
      <c r="R71" s="958"/>
      <c r="S71" s="958"/>
      <c r="T71" s="958"/>
      <c r="U71" s="958"/>
      <c r="V71" s="958">
        <v>6617</v>
      </c>
      <c r="W71" s="958"/>
      <c r="X71" s="958"/>
      <c r="Y71" s="958"/>
      <c r="Z71" s="958"/>
      <c r="AA71" s="958">
        <v>1828</v>
      </c>
      <c r="AB71" s="958"/>
      <c r="AC71" s="958"/>
      <c r="AD71" s="958"/>
      <c r="AE71" s="958"/>
      <c r="AF71" s="958" t="s">
        <v>558</v>
      </c>
      <c r="AG71" s="958"/>
      <c r="AH71" s="958"/>
      <c r="AI71" s="958"/>
      <c r="AJ71" s="958"/>
      <c r="AK71" s="958">
        <v>14</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572</v>
      </c>
      <c r="C72" s="962"/>
      <c r="D72" s="962"/>
      <c r="E72" s="962"/>
      <c r="F72" s="962"/>
      <c r="G72" s="962"/>
      <c r="H72" s="962"/>
      <c r="I72" s="962"/>
      <c r="J72" s="962"/>
      <c r="K72" s="962"/>
      <c r="L72" s="962"/>
      <c r="M72" s="962"/>
      <c r="N72" s="962"/>
      <c r="O72" s="962"/>
      <c r="P72" s="963"/>
      <c r="Q72" s="964">
        <v>1514</v>
      </c>
      <c r="R72" s="958"/>
      <c r="S72" s="958"/>
      <c r="T72" s="958"/>
      <c r="U72" s="958"/>
      <c r="V72" s="958">
        <v>1513</v>
      </c>
      <c r="W72" s="958"/>
      <c r="X72" s="958"/>
      <c r="Y72" s="958"/>
      <c r="Z72" s="958"/>
      <c r="AA72" s="958">
        <v>1</v>
      </c>
      <c r="AB72" s="958"/>
      <c r="AC72" s="958"/>
      <c r="AD72" s="958"/>
      <c r="AE72" s="958"/>
      <c r="AF72" s="958" t="s">
        <v>558</v>
      </c>
      <c r="AG72" s="958"/>
      <c r="AH72" s="958"/>
      <c r="AI72" s="958"/>
      <c r="AJ72" s="958"/>
      <c r="AK72" s="958" t="s">
        <v>558</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573</v>
      </c>
      <c r="C73" s="962"/>
      <c r="D73" s="962"/>
      <c r="E73" s="962"/>
      <c r="F73" s="962"/>
      <c r="G73" s="962"/>
      <c r="H73" s="962"/>
      <c r="I73" s="962"/>
      <c r="J73" s="962"/>
      <c r="K73" s="962"/>
      <c r="L73" s="962"/>
      <c r="M73" s="962"/>
      <c r="N73" s="962"/>
      <c r="O73" s="962"/>
      <c r="P73" s="963"/>
      <c r="Q73" s="964">
        <v>2</v>
      </c>
      <c r="R73" s="958"/>
      <c r="S73" s="958"/>
      <c r="T73" s="958"/>
      <c r="U73" s="958"/>
      <c r="V73" s="958">
        <v>0</v>
      </c>
      <c r="W73" s="958"/>
      <c r="X73" s="958"/>
      <c r="Y73" s="958"/>
      <c r="Z73" s="958"/>
      <c r="AA73" s="958">
        <v>2</v>
      </c>
      <c r="AB73" s="958"/>
      <c r="AC73" s="958"/>
      <c r="AD73" s="958"/>
      <c r="AE73" s="958"/>
      <c r="AF73" s="958" t="s">
        <v>558</v>
      </c>
      <c r="AG73" s="958"/>
      <c r="AH73" s="958"/>
      <c r="AI73" s="958"/>
      <c r="AJ73" s="958"/>
      <c r="AK73" s="958" t="s">
        <v>558</v>
      </c>
      <c r="AL73" s="958"/>
      <c r="AM73" s="958"/>
      <c r="AN73" s="958"/>
      <c r="AO73" s="958"/>
      <c r="AP73" s="958" t="s">
        <v>558</v>
      </c>
      <c r="AQ73" s="958"/>
      <c r="AR73" s="958"/>
      <c r="AS73" s="958"/>
      <c r="AT73" s="958"/>
      <c r="AU73" s="958" t="s">
        <v>558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574</v>
      </c>
      <c r="C74" s="962"/>
      <c r="D74" s="962"/>
      <c r="E74" s="962"/>
      <c r="F74" s="962"/>
      <c r="G74" s="962"/>
      <c r="H74" s="962"/>
      <c r="I74" s="962"/>
      <c r="J74" s="962"/>
      <c r="K74" s="962"/>
      <c r="L74" s="962"/>
      <c r="M74" s="962"/>
      <c r="N74" s="962"/>
      <c r="O74" s="962"/>
      <c r="P74" s="963"/>
      <c r="Q74" s="964">
        <v>53</v>
      </c>
      <c r="R74" s="958"/>
      <c r="S74" s="958"/>
      <c r="T74" s="958"/>
      <c r="U74" s="958"/>
      <c r="V74" s="958">
        <v>29</v>
      </c>
      <c r="W74" s="958"/>
      <c r="X74" s="958"/>
      <c r="Y74" s="958"/>
      <c r="Z74" s="958"/>
      <c r="AA74" s="958">
        <v>24</v>
      </c>
      <c r="AB74" s="958"/>
      <c r="AC74" s="958"/>
      <c r="AD74" s="958"/>
      <c r="AE74" s="958"/>
      <c r="AF74" s="958" t="s">
        <v>558</v>
      </c>
      <c r="AG74" s="958"/>
      <c r="AH74" s="958"/>
      <c r="AI74" s="958"/>
      <c r="AJ74" s="958"/>
      <c r="AK74" s="958" t="s">
        <v>558</v>
      </c>
      <c r="AL74" s="958"/>
      <c r="AM74" s="958"/>
      <c r="AN74" s="958"/>
      <c r="AO74" s="958"/>
      <c r="AP74" s="958" t="s">
        <v>558</v>
      </c>
      <c r="AQ74" s="958"/>
      <c r="AR74" s="958"/>
      <c r="AS74" s="958"/>
      <c r="AT74" s="958"/>
      <c r="AU74" s="958" t="s">
        <v>558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575</v>
      </c>
      <c r="C75" s="962"/>
      <c r="D75" s="962"/>
      <c r="E75" s="962"/>
      <c r="F75" s="962"/>
      <c r="G75" s="962"/>
      <c r="H75" s="962"/>
      <c r="I75" s="962"/>
      <c r="J75" s="962"/>
      <c r="K75" s="962"/>
      <c r="L75" s="962"/>
      <c r="M75" s="962"/>
      <c r="N75" s="962"/>
      <c r="O75" s="962"/>
      <c r="P75" s="963"/>
      <c r="Q75" s="965">
        <v>43</v>
      </c>
      <c r="R75" s="966"/>
      <c r="S75" s="966"/>
      <c r="T75" s="966"/>
      <c r="U75" s="967"/>
      <c r="V75" s="968">
        <v>42</v>
      </c>
      <c r="W75" s="966"/>
      <c r="X75" s="966"/>
      <c r="Y75" s="966"/>
      <c r="Z75" s="967"/>
      <c r="AA75" s="968">
        <v>1</v>
      </c>
      <c r="AB75" s="966"/>
      <c r="AC75" s="966"/>
      <c r="AD75" s="966"/>
      <c r="AE75" s="967"/>
      <c r="AF75" s="968" t="s">
        <v>558</v>
      </c>
      <c r="AG75" s="966"/>
      <c r="AH75" s="966"/>
      <c r="AI75" s="966"/>
      <c r="AJ75" s="967"/>
      <c r="AK75" s="968" t="s">
        <v>558</v>
      </c>
      <c r="AL75" s="966"/>
      <c r="AM75" s="966"/>
      <c r="AN75" s="966"/>
      <c r="AO75" s="967"/>
      <c r="AP75" s="968" t="s">
        <v>558</v>
      </c>
      <c r="AQ75" s="966"/>
      <c r="AR75" s="966"/>
      <c r="AS75" s="966"/>
      <c r="AT75" s="967"/>
      <c r="AU75" s="968" t="s">
        <v>558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576</v>
      </c>
      <c r="C76" s="962"/>
      <c r="D76" s="962"/>
      <c r="E76" s="962"/>
      <c r="F76" s="962"/>
      <c r="G76" s="962"/>
      <c r="H76" s="962"/>
      <c r="I76" s="962"/>
      <c r="J76" s="962"/>
      <c r="K76" s="962"/>
      <c r="L76" s="962"/>
      <c r="M76" s="962"/>
      <c r="N76" s="962"/>
      <c r="O76" s="962"/>
      <c r="P76" s="963"/>
      <c r="Q76" s="965">
        <v>345</v>
      </c>
      <c r="R76" s="966"/>
      <c r="S76" s="966"/>
      <c r="T76" s="966"/>
      <c r="U76" s="967"/>
      <c r="V76" s="968">
        <v>187</v>
      </c>
      <c r="W76" s="966"/>
      <c r="X76" s="966"/>
      <c r="Y76" s="966"/>
      <c r="Z76" s="967"/>
      <c r="AA76" s="968">
        <v>158</v>
      </c>
      <c r="AB76" s="966"/>
      <c r="AC76" s="966"/>
      <c r="AD76" s="966"/>
      <c r="AE76" s="967"/>
      <c r="AF76" s="968">
        <v>158</v>
      </c>
      <c r="AG76" s="966"/>
      <c r="AH76" s="966"/>
      <c r="AI76" s="966"/>
      <c r="AJ76" s="967"/>
      <c r="AK76" s="968" t="s">
        <v>558</v>
      </c>
      <c r="AL76" s="966"/>
      <c r="AM76" s="966"/>
      <c r="AN76" s="966"/>
      <c r="AO76" s="967"/>
      <c r="AP76" s="968" t="s">
        <v>558</v>
      </c>
      <c r="AQ76" s="966"/>
      <c r="AR76" s="966"/>
      <c r="AS76" s="966"/>
      <c r="AT76" s="967"/>
      <c r="AU76" s="968" t="s">
        <v>558</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577</v>
      </c>
      <c r="C77" s="962"/>
      <c r="D77" s="962"/>
      <c r="E77" s="962"/>
      <c r="F77" s="962"/>
      <c r="G77" s="962"/>
      <c r="H77" s="962"/>
      <c r="I77" s="962"/>
      <c r="J77" s="962"/>
      <c r="K77" s="962"/>
      <c r="L77" s="962"/>
      <c r="M77" s="962"/>
      <c r="N77" s="962"/>
      <c r="O77" s="962"/>
      <c r="P77" s="963"/>
      <c r="Q77" s="965">
        <v>225</v>
      </c>
      <c r="R77" s="966"/>
      <c r="S77" s="966"/>
      <c r="T77" s="966"/>
      <c r="U77" s="967"/>
      <c r="V77" s="968">
        <v>191</v>
      </c>
      <c r="W77" s="966"/>
      <c r="X77" s="966"/>
      <c r="Y77" s="966"/>
      <c r="Z77" s="967"/>
      <c r="AA77" s="968">
        <v>35</v>
      </c>
      <c r="AB77" s="966"/>
      <c r="AC77" s="966"/>
      <c r="AD77" s="966"/>
      <c r="AE77" s="967"/>
      <c r="AF77" s="968">
        <v>35</v>
      </c>
      <c r="AG77" s="966"/>
      <c r="AH77" s="966"/>
      <c r="AI77" s="966"/>
      <c r="AJ77" s="967"/>
      <c r="AK77" s="968">
        <v>10</v>
      </c>
      <c r="AL77" s="966"/>
      <c r="AM77" s="966"/>
      <c r="AN77" s="966"/>
      <c r="AO77" s="967"/>
      <c r="AP77" s="968" t="s">
        <v>558</v>
      </c>
      <c r="AQ77" s="966"/>
      <c r="AR77" s="966"/>
      <c r="AS77" s="966"/>
      <c r="AT77" s="967"/>
      <c r="AU77" s="968" t="s">
        <v>558</v>
      </c>
      <c r="AV77" s="966"/>
      <c r="AW77" s="966"/>
      <c r="AX77" s="966"/>
      <c r="AY77" s="967"/>
      <c r="AZ77" s="959" t="s">
        <v>582</v>
      </c>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578</v>
      </c>
      <c r="C78" s="962"/>
      <c r="D78" s="962"/>
      <c r="E78" s="962"/>
      <c r="F78" s="962"/>
      <c r="G78" s="962"/>
      <c r="H78" s="962"/>
      <c r="I78" s="962"/>
      <c r="J78" s="962"/>
      <c r="K78" s="962"/>
      <c r="L78" s="962"/>
      <c r="M78" s="962"/>
      <c r="N78" s="962"/>
      <c r="O78" s="962"/>
      <c r="P78" s="963"/>
      <c r="Q78" s="964">
        <v>58</v>
      </c>
      <c r="R78" s="958"/>
      <c r="S78" s="958"/>
      <c r="T78" s="958"/>
      <c r="U78" s="958"/>
      <c r="V78" s="958">
        <v>57</v>
      </c>
      <c r="W78" s="958"/>
      <c r="X78" s="958"/>
      <c r="Y78" s="958"/>
      <c r="Z78" s="958"/>
      <c r="AA78" s="958">
        <v>1</v>
      </c>
      <c r="AB78" s="958"/>
      <c r="AC78" s="958"/>
      <c r="AD78" s="958"/>
      <c r="AE78" s="958"/>
      <c r="AF78" s="958">
        <v>1</v>
      </c>
      <c r="AG78" s="958"/>
      <c r="AH78" s="958"/>
      <c r="AI78" s="958"/>
      <c r="AJ78" s="958"/>
      <c r="AK78" s="958" t="s">
        <v>558</v>
      </c>
      <c r="AL78" s="958"/>
      <c r="AM78" s="958"/>
      <c r="AN78" s="958"/>
      <c r="AO78" s="958"/>
      <c r="AP78" s="958" t="s">
        <v>558</v>
      </c>
      <c r="AQ78" s="958"/>
      <c r="AR78" s="958"/>
      <c r="AS78" s="958"/>
      <c r="AT78" s="958"/>
      <c r="AU78" s="958" t="s">
        <v>558</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579</v>
      </c>
      <c r="C79" s="962"/>
      <c r="D79" s="962"/>
      <c r="E79" s="962"/>
      <c r="F79" s="962"/>
      <c r="G79" s="962"/>
      <c r="H79" s="962"/>
      <c r="I79" s="962"/>
      <c r="J79" s="962"/>
      <c r="K79" s="962"/>
      <c r="L79" s="962"/>
      <c r="M79" s="962"/>
      <c r="N79" s="962"/>
      <c r="O79" s="962"/>
      <c r="P79" s="963"/>
      <c r="Q79" s="964">
        <v>217</v>
      </c>
      <c r="R79" s="958"/>
      <c r="S79" s="958"/>
      <c r="T79" s="958"/>
      <c r="U79" s="958"/>
      <c r="V79" s="958">
        <v>214</v>
      </c>
      <c r="W79" s="958"/>
      <c r="X79" s="958"/>
      <c r="Y79" s="958"/>
      <c r="Z79" s="958"/>
      <c r="AA79" s="958">
        <v>2</v>
      </c>
      <c r="AB79" s="958"/>
      <c r="AC79" s="958"/>
      <c r="AD79" s="958"/>
      <c r="AE79" s="958"/>
      <c r="AF79" s="958">
        <v>2</v>
      </c>
      <c r="AG79" s="958"/>
      <c r="AH79" s="958"/>
      <c r="AI79" s="958"/>
      <c r="AJ79" s="958"/>
      <c r="AK79" s="958" t="s">
        <v>558</v>
      </c>
      <c r="AL79" s="958"/>
      <c r="AM79" s="958"/>
      <c r="AN79" s="958"/>
      <c r="AO79" s="958"/>
      <c r="AP79" s="958" t="s">
        <v>558</v>
      </c>
      <c r="AQ79" s="958"/>
      <c r="AR79" s="958"/>
      <c r="AS79" s="958"/>
      <c r="AT79" s="958"/>
      <c r="AU79" s="958" t="s">
        <v>558</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580</v>
      </c>
      <c r="C80" s="962"/>
      <c r="D80" s="962"/>
      <c r="E80" s="962"/>
      <c r="F80" s="962"/>
      <c r="G80" s="962"/>
      <c r="H80" s="962"/>
      <c r="I80" s="962"/>
      <c r="J80" s="962"/>
      <c r="K80" s="962"/>
      <c r="L80" s="962"/>
      <c r="M80" s="962"/>
      <c r="N80" s="962"/>
      <c r="O80" s="962"/>
      <c r="P80" s="963"/>
      <c r="Q80" s="964">
        <v>695</v>
      </c>
      <c r="R80" s="958"/>
      <c r="S80" s="958"/>
      <c r="T80" s="958"/>
      <c r="U80" s="958"/>
      <c r="V80" s="958">
        <v>690</v>
      </c>
      <c r="W80" s="958"/>
      <c r="X80" s="958"/>
      <c r="Y80" s="958"/>
      <c r="Z80" s="958"/>
      <c r="AA80" s="958">
        <v>5</v>
      </c>
      <c r="AB80" s="958"/>
      <c r="AC80" s="958"/>
      <c r="AD80" s="958"/>
      <c r="AE80" s="958"/>
      <c r="AF80" s="958">
        <v>5</v>
      </c>
      <c r="AG80" s="958"/>
      <c r="AH80" s="958"/>
      <c r="AI80" s="958"/>
      <c r="AJ80" s="958"/>
      <c r="AK80" s="958">
        <v>25</v>
      </c>
      <c r="AL80" s="958"/>
      <c r="AM80" s="958"/>
      <c r="AN80" s="958"/>
      <c r="AO80" s="958"/>
      <c r="AP80" s="958">
        <v>82</v>
      </c>
      <c r="AQ80" s="958"/>
      <c r="AR80" s="958"/>
      <c r="AS80" s="958"/>
      <c r="AT80" s="958"/>
      <c r="AU80" s="958" t="s">
        <v>558</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11068</v>
      </c>
      <c r="AG88" s="946"/>
      <c r="AH88" s="946"/>
      <c r="AI88" s="946"/>
      <c r="AJ88" s="946"/>
      <c r="AK88" s="950"/>
      <c r="AL88" s="950"/>
      <c r="AM88" s="950"/>
      <c r="AN88" s="950"/>
      <c r="AO88" s="950"/>
      <c r="AP88" s="946">
        <v>7205</v>
      </c>
      <c r="AQ88" s="946"/>
      <c r="AR88" s="946"/>
      <c r="AS88" s="946"/>
      <c r="AT88" s="946"/>
      <c r="AU88" s="946" t="s">
        <v>558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562</v>
      </c>
      <c r="CS102" s="940"/>
      <c r="CT102" s="940"/>
      <c r="CU102" s="940"/>
      <c r="CV102" s="941"/>
      <c r="CW102" s="939">
        <v>291</v>
      </c>
      <c r="CX102" s="940"/>
      <c r="CY102" s="940"/>
      <c r="CZ102" s="940"/>
      <c r="DA102" s="941"/>
      <c r="DB102" s="939">
        <v>2338</v>
      </c>
      <c r="DC102" s="940"/>
      <c r="DD102" s="940"/>
      <c r="DE102" s="940"/>
      <c r="DF102" s="941"/>
      <c r="DG102" s="939">
        <v>2400</v>
      </c>
      <c r="DH102" s="940"/>
      <c r="DI102" s="940"/>
      <c r="DJ102" s="940"/>
      <c r="DK102" s="941"/>
      <c r="DL102" s="939" t="s">
        <v>558</v>
      </c>
      <c r="DM102" s="940"/>
      <c r="DN102" s="940"/>
      <c r="DO102" s="940"/>
      <c r="DP102" s="941"/>
      <c r="DQ102" s="939">
        <v>452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9244273</v>
      </c>
      <c r="AB110" s="876"/>
      <c r="AC110" s="876"/>
      <c r="AD110" s="876"/>
      <c r="AE110" s="877"/>
      <c r="AF110" s="878">
        <v>9788867</v>
      </c>
      <c r="AG110" s="876"/>
      <c r="AH110" s="876"/>
      <c r="AI110" s="876"/>
      <c r="AJ110" s="877"/>
      <c r="AK110" s="878">
        <v>10014657</v>
      </c>
      <c r="AL110" s="876"/>
      <c r="AM110" s="876"/>
      <c r="AN110" s="876"/>
      <c r="AO110" s="877"/>
      <c r="AP110" s="879">
        <v>18</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100050129</v>
      </c>
      <c r="BR110" s="829"/>
      <c r="BS110" s="829"/>
      <c r="BT110" s="829"/>
      <c r="BU110" s="829"/>
      <c r="BV110" s="829">
        <v>98951486</v>
      </c>
      <c r="BW110" s="829"/>
      <c r="BX110" s="829"/>
      <c r="BY110" s="829"/>
      <c r="BZ110" s="829"/>
      <c r="CA110" s="829">
        <v>100614122</v>
      </c>
      <c r="CB110" s="829"/>
      <c r="CC110" s="829"/>
      <c r="CD110" s="829"/>
      <c r="CE110" s="829"/>
      <c r="CF110" s="853">
        <v>180.6</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v>20870</v>
      </c>
      <c r="BR111" s="804"/>
      <c r="BS111" s="804"/>
      <c r="BT111" s="804"/>
      <c r="BU111" s="804"/>
      <c r="BV111" s="804">
        <v>15670</v>
      </c>
      <c r="BW111" s="804"/>
      <c r="BX111" s="804"/>
      <c r="BY111" s="804"/>
      <c r="BZ111" s="804"/>
      <c r="CA111" s="804">
        <v>10451</v>
      </c>
      <c r="CB111" s="804"/>
      <c r="CC111" s="804"/>
      <c r="CD111" s="804"/>
      <c r="CE111" s="804"/>
      <c r="CF111" s="862">
        <v>0</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25675796</v>
      </c>
      <c r="BR112" s="804"/>
      <c r="BS112" s="804"/>
      <c r="BT112" s="804"/>
      <c r="BU112" s="804"/>
      <c r="BV112" s="804">
        <v>26617266</v>
      </c>
      <c r="BW112" s="804"/>
      <c r="BX112" s="804"/>
      <c r="BY112" s="804"/>
      <c r="BZ112" s="804"/>
      <c r="CA112" s="804">
        <v>25250542</v>
      </c>
      <c r="CB112" s="804"/>
      <c r="CC112" s="804"/>
      <c r="CD112" s="804"/>
      <c r="CE112" s="804"/>
      <c r="CF112" s="862">
        <v>45.3</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2419617</v>
      </c>
      <c r="AB113" s="906"/>
      <c r="AC113" s="906"/>
      <c r="AD113" s="906"/>
      <c r="AE113" s="907"/>
      <c r="AF113" s="908">
        <v>2419974</v>
      </c>
      <c r="AG113" s="906"/>
      <c r="AH113" s="906"/>
      <c r="AI113" s="906"/>
      <c r="AJ113" s="907"/>
      <c r="AK113" s="908">
        <v>2450006</v>
      </c>
      <c r="AL113" s="906"/>
      <c r="AM113" s="906"/>
      <c r="AN113" s="906"/>
      <c r="AO113" s="907"/>
      <c r="AP113" s="909">
        <v>4.4000000000000004</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v>17138</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15486</v>
      </c>
      <c r="AB114" s="767"/>
      <c r="AC114" s="767"/>
      <c r="AD114" s="767"/>
      <c r="AE114" s="768"/>
      <c r="AF114" s="769">
        <v>10181</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14607154</v>
      </c>
      <c r="BR114" s="804"/>
      <c r="BS114" s="804"/>
      <c r="BT114" s="804"/>
      <c r="BU114" s="804"/>
      <c r="BV114" s="804">
        <v>15212886</v>
      </c>
      <c r="BW114" s="804"/>
      <c r="BX114" s="804"/>
      <c r="BY114" s="804"/>
      <c r="BZ114" s="804"/>
      <c r="CA114" s="804">
        <v>15979642</v>
      </c>
      <c r="CB114" s="804"/>
      <c r="CC114" s="804"/>
      <c r="CD114" s="804"/>
      <c r="CE114" s="804"/>
      <c r="CF114" s="862">
        <v>28.7</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24240</v>
      </c>
      <c r="AB115" s="906"/>
      <c r="AC115" s="906"/>
      <c r="AD115" s="906"/>
      <c r="AE115" s="907"/>
      <c r="AF115" s="908">
        <v>12579</v>
      </c>
      <c r="AG115" s="906"/>
      <c r="AH115" s="906"/>
      <c r="AI115" s="906"/>
      <c r="AJ115" s="907"/>
      <c r="AK115" s="908">
        <v>12060</v>
      </c>
      <c r="AL115" s="906"/>
      <c r="AM115" s="906"/>
      <c r="AN115" s="906"/>
      <c r="AO115" s="907"/>
      <c r="AP115" s="909">
        <v>0</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v>1330589</v>
      </c>
      <c r="BR115" s="804"/>
      <c r="BS115" s="804"/>
      <c r="BT115" s="804"/>
      <c r="BU115" s="804"/>
      <c r="BV115" s="804">
        <v>930400</v>
      </c>
      <c r="BW115" s="804"/>
      <c r="BX115" s="804"/>
      <c r="BY115" s="804"/>
      <c r="BZ115" s="804"/>
      <c r="CA115" s="804">
        <v>451849</v>
      </c>
      <c r="CB115" s="804"/>
      <c r="CC115" s="804"/>
      <c r="CD115" s="804"/>
      <c r="CE115" s="804"/>
      <c r="CF115" s="862">
        <v>0.8</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11703616</v>
      </c>
      <c r="AB117" s="890"/>
      <c r="AC117" s="890"/>
      <c r="AD117" s="890"/>
      <c r="AE117" s="891"/>
      <c r="AF117" s="892">
        <v>12231601</v>
      </c>
      <c r="AG117" s="890"/>
      <c r="AH117" s="890"/>
      <c r="AI117" s="890"/>
      <c r="AJ117" s="891"/>
      <c r="AK117" s="892">
        <v>12476723</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447</v>
      </c>
      <c r="BP119" s="865"/>
      <c r="BQ119" s="866">
        <v>141701676</v>
      </c>
      <c r="BR119" s="832"/>
      <c r="BS119" s="832"/>
      <c r="BT119" s="832"/>
      <c r="BU119" s="832"/>
      <c r="BV119" s="832">
        <v>141727708</v>
      </c>
      <c r="BW119" s="832"/>
      <c r="BX119" s="832"/>
      <c r="BY119" s="832"/>
      <c r="BZ119" s="832"/>
      <c r="CA119" s="832">
        <v>142306606</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20870</v>
      </c>
      <c r="DH119" s="751"/>
      <c r="DI119" s="751"/>
      <c r="DJ119" s="751"/>
      <c r="DK119" s="752"/>
      <c r="DL119" s="753">
        <v>15670</v>
      </c>
      <c r="DM119" s="751"/>
      <c r="DN119" s="751"/>
      <c r="DO119" s="751"/>
      <c r="DP119" s="752"/>
      <c r="DQ119" s="753">
        <v>10451</v>
      </c>
      <c r="DR119" s="751"/>
      <c r="DS119" s="751"/>
      <c r="DT119" s="751"/>
      <c r="DU119" s="752"/>
      <c r="DV119" s="835">
        <v>0</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27542639</v>
      </c>
      <c r="BR120" s="829"/>
      <c r="BS120" s="829"/>
      <c r="BT120" s="829"/>
      <c r="BU120" s="829"/>
      <c r="BV120" s="829">
        <v>30556129</v>
      </c>
      <c r="BW120" s="829"/>
      <c r="BX120" s="829"/>
      <c r="BY120" s="829"/>
      <c r="BZ120" s="829"/>
      <c r="CA120" s="829">
        <v>32547243</v>
      </c>
      <c r="CB120" s="829"/>
      <c r="CC120" s="829"/>
      <c r="CD120" s="829"/>
      <c r="CE120" s="829"/>
      <c r="CF120" s="853">
        <v>58.4</v>
      </c>
      <c r="CG120" s="854"/>
      <c r="CH120" s="854"/>
      <c r="CI120" s="854"/>
      <c r="CJ120" s="854"/>
      <c r="CK120" s="855" t="s">
        <v>451</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24647383</v>
      </c>
      <c r="DH120" s="829"/>
      <c r="DI120" s="829"/>
      <c r="DJ120" s="829"/>
      <c r="DK120" s="829"/>
      <c r="DL120" s="829">
        <v>25729647</v>
      </c>
      <c r="DM120" s="829"/>
      <c r="DN120" s="829"/>
      <c r="DO120" s="829"/>
      <c r="DP120" s="829"/>
      <c r="DQ120" s="829">
        <v>24486963</v>
      </c>
      <c r="DR120" s="829"/>
      <c r="DS120" s="829"/>
      <c r="DT120" s="829"/>
      <c r="DU120" s="829"/>
      <c r="DV120" s="830">
        <v>44</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25349700</v>
      </c>
      <c r="BR121" s="804"/>
      <c r="BS121" s="804"/>
      <c r="BT121" s="804"/>
      <c r="BU121" s="804"/>
      <c r="BV121" s="804">
        <v>28525256</v>
      </c>
      <c r="BW121" s="804"/>
      <c r="BX121" s="804"/>
      <c r="BY121" s="804"/>
      <c r="BZ121" s="804"/>
      <c r="CA121" s="804">
        <v>28438646</v>
      </c>
      <c r="CB121" s="804"/>
      <c r="CC121" s="804"/>
      <c r="CD121" s="804"/>
      <c r="CE121" s="804"/>
      <c r="CF121" s="862">
        <v>51.1</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665608</v>
      </c>
      <c r="DH121" s="804"/>
      <c r="DI121" s="804"/>
      <c r="DJ121" s="804"/>
      <c r="DK121" s="804"/>
      <c r="DL121" s="804">
        <v>552366</v>
      </c>
      <c r="DM121" s="804"/>
      <c r="DN121" s="804"/>
      <c r="DO121" s="804"/>
      <c r="DP121" s="804"/>
      <c r="DQ121" s="804">
        <v>454749</v>
      </c>
      <c r="DR121" s="804"/>
      <c r="DS121" s="804"/>
      <c r="DT121" s="804"/>
      <c r="DU121" s="804"/>
      <c r="DV121" s="781">
        <v>0.8</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87364657</v>
      </c>
      <c r="BR122" s="832"/>
      <c r="BS122" s="832"/>
      <c r="BT122" s="832"/>
      <c r="BU122" s="832"/>
      <c r="BV122" s="832">
        <v>85502545</v>
      </c>
      <c r="BW122" s="832"/>
      <c r="BX122" s="832"/>
      <c r="BY122" s="832"/>
      <c r="BZ122" s="832"/>
      <c r="CA122" s="832">
        <v>82724505</v>
      </c>
      <c r="CB122" s="832"/>
      <c r="CC122" s="832"/>
      <c r="CD122" s="832"/>
      <c r="CE122" s="832"/>
      <c r="CF122" s="833">
        <v>148.5</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234527</v>
      </c>
      <c r="DH122" s="804"/>
      <c r="DI122" s="804"/>
      <c r="DJ122" s="804"/>
      <c r="DK122" s="804"/>
      <c r="DL122" s="804">
        <v>230951</v>
      </c>
      <c r="DM122" s="804"/>
      <c r="DN122" s="804"/>
      <c r="DO122" s="804"/>
      <c r="DP122" s="804"/>
      <c r="DQ122" s="804">
        <v>226089</v>
      </c>
      <c r="DR122" s="804"/>
      <c r="DS122" s="804"/>
      <c r="DT122" s="804"/>
      <c r="DU122" s="804"/>
      <c r="DV122" s="781">
        <v>0.4</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455</v>
      </c>
      <c r="BP123" s="865"/>
      <c r="BQ123" s="819">
        <v>140256996</v>
      </c>
      <c r="BR123" s="820"/>
      <c r="BS123" s="820"/>
      <c r="BT123" s="820"/>
      <c r="BU123" s="820"/>
      <c r="BV123" s="820">
        <v>144583930</v>
      </c>
      <c r="BW123" s="820"/>
      <c r="BX123" s="820"/>
      <c r="BY123" s="820"/>
      <c r="BZ123" s="820"/>
      <c r="CA123" s="820">
        <v>143710394</v>
      </c>
      <c r="CB123" s="820"/>
      <c r="CC123" s="820"/>
      <c r="CD123" s="820"/>
      <c r="CE123" s="820"/>
      <c r="CF123" s="735"/>
      <c r="CG123" s="736"/>
      <c r="CH123" s="736"/>
      <c r="CI123" s="736"/>
      <c r="CJ123" s="821"/>
      <c r="CK123" s="856"/>
      <c r="CL123" s="842"/>
      <c r="CM123" s="842"/>
      <c r="CN123" s="842"/>
      <c r="CO123" s="843"/>
      <c r="CP123" s="822" t="s">
        <v>399</v>
      </c>
      <c r="CQ123" s="823"/>
      <c r="CR123" s="823"/>
      <c r="CS123" s="823"/>
      <c r="CT123" s="823"/>
      <c r="CU123" s="823"/>
      <c r="CV123" s="823"/>
      <c r="CW123" s="823"/>
      <c r="CX123" s="823"/>
      <c r="CY123" s="823"/>
      <c r="CZ123" s="823"/>
      <c r="DA123" s="823"/>
      <c r="DB123" s="823"/>
      <c r="DC123" s="823"/>
      <c r="DD123" s="823"/>
      <c r="DE123" s="823"/>
      <c r="DF123" s="824"/>
      <c r="DG123" s="766">
        <v>79332</v>
      </c>
      <c r="DH123" s="767"/>
      <c r="DI123" s="767"/>
      <c r="DJ123" s="767"/>
      <c r="DK123" s="768"/>
      <c r="DL123" s="769">
        <v>63079</v>
      </c>
      <c r="DM123" s="767"/>
      <c r="DN123" s="767"/>
      <c r="DO123" s="767"/>
      <c r="DP123" s="768"/>
      <c r="DQ123" s="769">
        <v>50362</v>
      </c>
      <c r="DR123" s="767"/>
      <c r="DS123" s="767"/>
      <c r="DT123" s="767"/>
      <c r="DU123" s="768"/>
      <c r="DV123" s="811">
        <v>0.1</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2.7</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48946</v>
      </c>
      <c r="DH124" s="751"/>
      <c r="DI124" s="751"/>
      <c r="DJ124" s="751"/>
      <c r="DK124" s="752"/>
      <c r="DL124" s="753">
        <v>41223</v>
      </c>
      <c r="DM124" s="751"/>
      <c r="DN124" s="751"/>
      <c r="DO124" s="751"/>
      <c r="DP124" s="752"/>
      <c r="DQ124" s="753">
        <v>32379</v>
      </c>
      <c r="DR124" s="751"/>
      <c r="DS124" s="751"/>
      <c r="DT124" s="751"/>
      <c r="DU124" s="752"/>
      <c r="DV124" s="835">
        <v>0.1</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5338</v>
      </c>
      <c r="AB126" s="767"/>
      <c r="AC126" s="767"/>
      <c r="AD126" s="767"/>
      <c r="AE126" s="768"/>
      <c r="AF126" s="769">
        <v>5324</v>
      </c>
      <c r="AG126" s="767"/>
      <c r="AH126" s="767"/>
      <c r="AI126" s="767"/>
      <c r="AJ126" s="768"/>
      <c r="AK126" s="769">
        <v>5309</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v>1330589</v>
      </c>
      <c r="DH126" s="804"/>
      <c r="DI126" s="804"/>
      <c r="DJ126" s="804"/>
      <c r="DK126" s="804"/>
      <c r="DL126" s="804">
        <v>930400</v>
      </c>
      <c r="DM126" s="804"/>
      <c r="DN126" s="804"/>
      <c r="DO126" s="804"/>
      <c r="DP126" s="804"/>
      <c r="DQ126" s="804">
        <v>451849</v>
      </c>
      <c r="DR126" s="804"/>
      <c r="DS126" s="804"/>
      <c r="DT126" s="804"/>
      <c r="DU126" s="804"/>
      <c r="DV126" s="781">
        <v>0.8</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18902</v>
      </c>
      <c r="AB127" s="767"/>
      <c r="AC127" s="767"/>
      <c r="AD127" s="767"/>
      <c r="AE127" s="768"/>
      <c r="AF127" s="769">
        <v>7255</v>
      </c>
      <c r="AG127" s="767"/>
      <c r="AH127" s="767"/>
      <c r="AI127" s="767"/>
      <c r="AJ127" s="768"/>
      <c r="AK127" s="769">
        <v>6751</v>
      </c>
      <c r="AL127" s="767"/>
      <c r="AM127" s="767"/>
      <c r="AN127" s="767"/>
      <c r="AO127" s="768"/>
      <c r="AP127" s="811">
        <v>0</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2450137</v>
      </c>
      <c r="AB128" s="788"/>
      <c r="AC128" s="788"/>
      <c r="AD128" s="788"/>
      <c r="AE128" s="789"/>
      <c r="AF128" s="790">
        <v>2516455</v>
      </c>
      <c r="AG128" s="788"/>
      <c r="AH128" s="788"/>
      <c r="AI128" s="788"/>
      <c r="AJ128" s="789"/>
      <c r="AK128" s="790">
        <v>2574058</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60708743</v>
      </c>
      <c r="AB129" s="767"/>
      <c r="AC129" s="767"/>
      <c r="AD129" s="767"/>
      <c r="AE129" s="768"/>
      <c r="AF129" s="769">
        <v>61540207</v>
      </c>
      <c r="AG129" s="767"/>
      <c r="AH129" s="767"/>
      <c r="AI129" s="767"/>
      <c r="AJ129" s="768"/>
      <c r="AK129" s="769">
        <v>62672755</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7353989</v>
      </c>
      <c r="AB130" s="767"/>
      <c r="AC130" s="767"/>
      <c r="AD130" s="767"/>
      <c r="AE130" s="768"/>
      <c r="AF130" s="769">
        <v>7164179</v>
      </c>
      <c r="AG130" s="767"/>
      <c r="AH130" s="767"/>
      <c r="AI130" s="767"/>
      <c r="AJ130" s="768"/>
      <c r="AK130" s="769">
        <v>6966435</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4.5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53354754</v>
      </c>
      <c r="AB131" s="751"/>
      <c r="AC131" s="751"/>
      <c r="AD131" s="751"/>
      <c r="AE131" s="752"/>
      <c r="AF131" s="753">
        <v>54376028</v>
      </c>
      <c r="AG131" s="751"/>
      <c r="AH131" s="751"/>
      <c r="AI131" s="751"/>
      <c r="AJ131" s="752"/>
      <c r="AK131" s="753">
        <v>55706320</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3.5601138749999999</v>
      </c>
      <c r="AB132" s="732"/>
      <c r="AC132" s="732"/>
      <c r="AD132" s="732"/>
      <c r="AE132" s="733"/>
      <c r="AF132" s="734">
        <v>4.69134487</v>
      </c>
      <c r="AG132" s="732"/>
      <c r="AH132" s="732"/>
      <c r="AI132" s="732"/>
      <c r="AJ132" s="733"/>
      <c r="AK132" s="734">
        <v>5.2709100150000001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2.2999999999999998</v>
      </c>
      <c r="AB133" s="711"/>
      <c r="AC133" s="711"/>
      <c r="AD133" s="711"/>
      <c r="AE133" s="712"/>
      <c r="AF133" s="710">
        <v>3.5</v>
      </c>
      <c r="AG133" s="711"/>
      <c r="AH133" s="711"/>
      <c r="AI133" s="711"/>
      <c r="AJ133" s="712"/>
      <c r="AK133" s="710">
        <v>4.5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p+JFqAJ5m5e8rSqyVQZB8DSqLXWWZqsX7e2vZNGMEoWvpmZU80uik7HsGlhip1p2gQL1sVop8RxEs2PBSWIKg==" saltValue="y6QvHT932+fyyi6dhX4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Y+dXS4HhA0zk5tHtsRThISfWmVdkU3eZ2eAatQlUIjHBjTNCXy5EwpuOk3O44999yXnbk0LdjS5mxTq1TBr7g==" saltValue="N7MC21y7mhKdoNlwzA58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y+fL9rYHyLcV0n9yCfdCTkeLPNqYL8J/4TUeVkXlmF36fzO3854ZPk8B4fNN9KK7G96/BNMqa82UkceEoyyJQ==" saltValue="0W2kTFDLAglaKF/rZHaW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20653410</v>
      </c>
      <c r="AP9" s="262">
        <v>78040</v>
      </c>
      <c r="AQ9" s="263">
        <v>69190</v>
      </c>
      <c r="AR9" s="264">
        <v>12.8</v>
      </c>
    </row>
    <row r="10" spans="1:46" ht="13.5" customHeight="1" x14ac:dyDescent="0.15">
      <c r="A10" s="247"/>
      <c r="AK10" s="1117" t="s">
        <v>490</v>
      </c>
      <c r="AL10" s="1118"/>
      <c r="AM10" s="1118"/>
      <c r="AN10" s="1119"/>
      <c r="AO10" s="265">
        <v>33304</v>
      </c>
      <c r="AP10" s="265">
        <v>126</v>
      </c>
      <c r="AQ10" s="266">
        <v>1817</v>
      </c>
      <c r="AR10" s="267">
        <v>-93.1</v>
      </c>
    </row>
    <row r="11" spans="1:46" ht="13.5" customHeight="1" x14ac:dyDescent="0.15">
      <c r="A11" s="247"/>
      <c r="AK11" s="1117" t="s">
        <v>491</v>
      </c>
      <c r="AL11" s="1118"/>
      <c r="AM11" s="1118"/>
      <c r="AN11" s="1119"/>
      <c r="AO11" s="265" t="s">
        <v>492</v>
      </c>
      <c r="AP11" s="265" t="s">
        <v>492</v>
      </c>
      <c r="AQ11" s="266">
        <v>711</v>
      </c>
      <c r="AR11" s="267" t="s">
        <v>492</v>
      </c>
    </row>
    <row r="12" spans="1:46" ht="13.5" customHeight="1" x14ac:dyDescent="0.15">
      <c r="A12" s="247"/>
      <c r="AK12" s="1117" t="s">
        <v>493</v>
      </c>
      <c r="AL12" s="1118"/>
      <c r="AM12" s="1118"/>
      <c r="AN12" s="1119"/>
      <c r="AO12" s="265" t="s">
        <v>492</v>
      </c>
      <c r="AP12" s="265" t="s">
        <v>492</v>
      </c>
      <c r="AQ12" s="266">
        <v>19</v>
      </c>
      <c r="AR12" s="267" t="s">
        <v>492</v>
      </c>
    </row>
    <row r="13" spans="1:46" ht="13.5" customHeight="1" x14ac:dyDescent="0.15">
      <c r="A13" s="247"/>
      <c r="AK13" s="1117" t="s">
        <v>494</v>
      </c>
      <c r="AL13" s="1118"/>
      <c r="AM13" s="1118"/>
      <c r="AN13" s="1119"/>
      <c r="AO13" s="265">
        <v>508055</v>
      </c>
      <c r="AP13" s="265">
        <v>1920</v>
      </c>
      <c r="AQ13" s="266">
        <v>2094</v>
      </c>
      <c r="AR13" s="267">
        <v>-8.3000000000000007</v>
      </c>
    </row>
    <row r="14" spans="1:46" ht="13.5" customHeight="1" x14ac:dyDescent="0.15">
      <c r="A14" s="247"/>
      <c r="AK14" s="1117" t="s">
        <v>495</v>
      </c>
      <c r="AL14" s="1118"/>
      <c r="AM14" s="1118"/>
      <c r="AN14" s="1119"/>
      <c r="AO14" s="265">
        <v>436079</v>
      </c>
      <c r="AP14" s="265">
        <v>1648</v>
      </c>
      <c r="AQ14" s="266">
        <v>1351</v>
      </c>
      <c r="AR14" s="267">
        <v>22</v>
      </c>
    </row>
    <row r="15" spans="1:46" ht="13.5" customHeight="1" x14ac:dyDescent="0.15">
      <c r="A15" s="247"/>
      <c r="AK15" s="1120" t="s">
        <v>496</v>
      </c>
      <c r="AL15" s="1121"/>
      <c r="AM15" s="1121"/>
      <c r="AN15" s="1122"/>
      <c r="AO15" s="265">
        <v>-1288091</v>
      </c>
      <c r="AP15" s="265">
        <v>-4867</v>
      </c>
      <c r="AQ15" s="266">
        <v>-3935</v>
      </c>
      <c r="AR15" s="267">
        <v>23.7</v>
      </c>
    </row>
    <row r="16" spans="1:46" x14ac:dyDescent="0.15">
      <c r="A16" s="247"/>
      <c r="AK16" s="1120" t="s">
        <v>177</v>
      </c>
      <c r="AL16" s="1121"/>
      <c r="AM16" s="1121"/>
      <c r="AN16" s="1122"/>
      <c r="AO16" s="265">
        <v>20342757</v>
      </c>
      <c r="AP16" s="265">
        <v>76866</v>
      </c>
      <c r="AQ16" s="266">
        <v>71247</v>
      </c>
      <c r="AR16" s="267">
        <v>7.9</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7.52</v>
      </c>
      <c r="AP21" s="278">
        <v>6.59</v>
      </c>
      <c r="AQ21" s="279">
        <v>0.93</v>
      </c>
      <c r="AS21" s="280"/>
      <c r="AT21" s="276"/>
    </row>
    <row r="22" spans="1:46" s="248" customFormat="1" x14ac:dyDescent="0.15">
      <c r="A22" s="276"/>
      <c r="AK22" s="1123" t="s">
        <v>502</v>
      </c>
      <c r="AL22" s="1124"/>
      <c r="AM22" s="1124"/>
      <c r="AN22" s="1125"/>
      <c r="AO22" s="281">
        <v>101</v>
      </c>
      <c r="AP22" s="282">
        <v>99.2</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10014657</v>
      </c>
      <c r="AP32" s="291">
        <v>37841</v>
      </c>
      <c r="AQ32" s="292">
        <v>37151</v>
      </c>
      <c r="AR32" s="293">
        <v>1.9</v>
      </c>
    </row>
    <row r="33" spans="1:46" ht="13.5" customHeight="1" x14ac:dyDescent="0.15">
      <c r="A33" s="247"/>
      <c r="AK33" s="1107" t="s">
        <v>507</v>
      </c>
      <c r="AL33" s="1108"/>
      <c r="AM33" s="1108"/>
      <c r="AN33" s="1109"/>
      <c r="AO33" s="291" t="s">
        <v>492</v>
      </c>
      <c r="AP33" s="291" t="s">
        <v>492</v>
      </c>
      <c r="AQ33" s="292">
        <v>1</v>
      </c>
      <c r="AR33" s="293" t="s">
        <v>492</v>
      </c>
    </row>
    <row r="34" spans="1:46" ht="27" customHeight="1" x14ac:dyDescent="0.15">
      <c r="A34" s="247"/>
      <c r="AK34" s="1107" t="s">
        <v>508</v>
      </c>
      <c r="AL34" s="1108"/>
      <c r="AM34" s="1108"/>
      <c r="AN34" s="1109"/>
      <c r="AO34" s="291" t="s">
        <v>492</v>
      </c>
      <c r="AP34" s="291" t="s">
        <v>492</v>
      </c>
      <c r="AQ34" s="292">
        <v>48</v>
      </c>
      <c r="AR34" s="293" t="s">
        <v>492</v>
      </c>
    </row>
    <row r="35" spans="1:46" ht="27" customHeight="1" x14ac:dyDescent="0.15">
      <c r="A35" s="247"/>
      <c r="AK35" s="1107" t="s">
        <v>509</v>
      </c>
      <c r="AL35" s="1108"/>
      <c r="AM35" s="1108"/>
      <c r="AN35" s="1109"/>
      <c r="AO35" s="291">
        <v>2450006</v>
      </c>
      <c r="AP35" s="291">
        <v>9257</v>
      </c>
      <c r="AQ35" s="292">
        <v>8181</v>
      </c>
      <c r="AR35" s="293">
        <v>13.2</v>
      </c>
    </row>
    <row r="36" spans="1:46" ht="27" customHeight="1" x14ac:dyDescent="0.15">
      <c r="A36" s="247"/>
      <c r="AK36" s="1107" t="s">
        <v>510</v>
      </c>
      <c r="AL36" s="1108"/>
      <c r="AM36" s="1108"/>
      <c r="AN36" s="1109"/>
      <c r="AO36" s="291" t="s">
        <v>492</v>
      </c>
      <c r="AP36" s="291" t="s">
        <v>492</v>
      </c>
      <c r="AQ36" s="292">
        <v>473</v>
      </c>
      <c r="AR36" s="293" t="s">
        <v>492</v>
      </c>
    </row>
    <row r="37" spans="1:46" ht="13.5" customHeight="1" x14ac:dyDescent="0.15">
      <c r="A37" s="247"/>
      <c r="AK37" s="1107" t="s">
        <v>511</v>
      </c>
      <c r="AL37" s="1108"/>
      <c r="AM37" s="1108"/>
      <c r="AN37" s="1109"/>
      <c r="AO37" s="291">
        <v>12060</v>
      </c>
      <c r="AP37" s="291">
        <v>46</v>
      </c>
      <c r="AQ37" s="292">
        <v>499</v>
      </c>
      <c r="AR37" s="293">
        <v>-90.8</v>
      </c>
    </row>
    <row r="38" spans="1:46" ht="27" customHeight="1" x14ac:dyDescent="0.15">
      <c r="A38" s="247"/>
      <c r="AK38" s="1110" t="s">
        <v>512</v>
      </c>
      <c r="AL38" s="1111"/>
      <c r="AM38" s="1111"/>
      <c r="AN38" s="1112"/>
      <c r="AO38" s="294" t="s">
        <v>492</v>
      </c>
      <c r="AP38" s="294" t="s">
        <v>492</v>
      </c>
      <c r="AQ38" s="295">
        <v>1</v>
      </c>
      <c r="AR38" s="283" t="s">
        <v>492</v>
      </c>
      <c r="AS38" s="290"/>
    </row>
    <row r="39" spans="1:46" x14ac:dyDescent="0.15">
      <c r="A39" s="247"/>
      <c r="AK39" s="1110" t="s">
        <v>513</v>
      </c>
      <c r="AL39" s="1111"/>
      <c r="AM39" s="1111"/>
      <c r="AN39" s="1112"/>
      <c r="AO39" s="291">
        <v>-2574058</v>
      </c>
      <c r="AP39" s="291">
        <v>-9726</v>
      </c>
      <c r="AQ39" s="292">
        <v>-8269</v>
      </c>
      <c r="AR39" s="293">
        <v>17.600000000000001</v>
      </c>
      <c r="AS39" s="290"/>
    </row>
    <row r="40" spans="1:46" ht="27" customHeight="1" x14ac:dyDescent="0.15">
      <c r="A40" s="247"/>
      <c r="AK40" s="1107" t="s">
        <v>514</v>
      </c>
      <c r="AL40" s="1108"/>
      <c r="AM40" s="1108"/>
      <c r="AN40" s="1109"/>
      <c r="AO40" s="291">
        <v>-6966435</v>
      </c>
      <c r="AP40" s="291">
        <v>-26323</v>
      </c>
      <c r="AQ40" s="292">
        <v>-27482</v>
      </c>
      <c r="AR40" s="293">
        <v>-4.2</v>
      </c>
      <c r="AS40" s="290"/>
    </row>
    <row r="41" spans="1:46" x14ac:dyDescent="0.15">
      <c r="A41" s="247"/>
      <c r="AK41" s="1113" t="s">
        <v>287</v>
      </c>
      <c r="AL41" s="1114"/>
      <c r="AM41" s="1114"/>
      <c r="AN41" s="1115"/>
      <c r="AO41" s="291">
        <v>2936230</v>
      </c>
      <c r="AP41" s="291">
        <v>11095</v>
      </c>
      <c r="AQ41" s="292">
        <v>10602</v>
      </c>
      <c r="AR41" s="293">
        <v>4.7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16290211</v>
      </c>
      <c r="AN51" s="313">
        <v>59098</v>
      </c>
      <c r="AO51" s="314">
        <v>6.1</v>
      </c>
      <c r="AP51" s="315">
        <v>52191</v>
      </c>
      <c r="AQ51" s="316">
        <v>0.7</v>
      </c>
      <c r="AR51" s="317">
        <v>5.4</v>
      </c>
    </row>
    <row r="52" spans="1:44" x14ac:dyDescent="0.15">
      <c r="A52" s="247"/>
      <c r="AK52" s="318"/>
      <c r="AL52" s="319" t="s">
        <v>524</v>
      </c>
      <c r="AM52" s="320">
        <v>7422570</v>
      </c>
      <c r="AN52" s="321">
        <v>26928</v>
      </c>
      <c r="AO52" s="322">
        <v>-4.4000000000000004</v>
      </c>
      <c r="AP52" s="323">
        <v>26807</v>
      </c>
      <c r="AQ52" s="324">
        <v>1.8</v>
      </c>
      <c r="AR52" s="325">
        <v>-6.2</v>
      </c>
    </row>
    <row r="53" spans="1:44" x14ac:dyDescent="0.15">
      <c r="A53" s="247"/>
      <c r="AK53" s="303" t="s">
        <v>525</v>
      </c>
      <c r="AL53" s="304"/>
      <c r="AM53" s="312">
        <v>16864736</v>
      </c>
      <c r="AN53" s="313">
        <v>61697</v>
      </c>
      <c r="AO53" s="314">
        <v>4.4000000000000004</v>
      </c>
      <c r="AP53" s="315">
        <v>48105</v>
      </c>
      <c r="AQ53" s="316">
        <v>-7.8</v>
      </c>
      <c r="AR53" s="317">
        <v>12.2</v>
      </c>
    </row>
    <row r="54" spans="1:44" x14ac:dyDescent="0.15">
      <c r="A54" s="247"/>
      <c r="AK54" s="318"/>
      <c r="AL54" s="319" t="s">
        <v>524</v>
      </c>
      <c r="AM54" s="320">
        <v>8399789</v>
      </c>
      <c r="AN54" s="321">
        <v>30729</v>
      </c>
      <c r="AO54" s="322">
        <v>14.1</v>
      </c>
      <c r="AP54" s="323">
        <v>24072</v>
      </c>
      <c r="AQ54" s="324">
        <v>-10.199999999999999</v>
      </c>
      <c r="AR54" s="325">
        <v>24.3</v>
      </c>
    </row>
    <row r="55" spans="1:44" x14ac:dyDescent="0.15">
      <c r="A55" s="247"/>
      <c r="AK55" s="303" t="s">
        <v>526</v>
      </c>
      <c r="AL55" s="304"/>
      <c r="AM55" s="312">
        <v>15661157</v>
      </c>
      <c r="AN55" s="313">
        <v>57845</v>
      </c>
      <c r="AO55" s="314">
        <v>-6.2</v>
      </c>
      <c r="AP55" s="315">
        <v>47446</v>
      </c>
      <c r="AQ55" s="316">
        <v>-1.4</v>
      </c>
      <c r="AR55" s="317">
        <v>-4.8</v>
      </c>
    </row>
    <row r="56" spans="1:44" x14ac:dyDescent="0.15">
      <c r="A56" s="247"/>
      <c r="AK56" s="318"/>
      <c r="AL56" s="319" t="s">
        <v>524</v>
      </c>
      <c r="AM56" s="320">
        <v>6681372</v>
      </c>
      <c r="AN56" s="321">
        <v>24678</v>
      </c>
      <c r="AO56" s="322">
        <v>-19.7</v>
      </c>
      <c r="AP56" s="323">
        <v>24371</v>
      </c>
      <c r="AQ56" s="324">
        <v>1.2</v>
      </c>
      <c r="AR56" s="325">
        <v>-20.9</v>
      </c>
    </row>
    <row r="57" spans="1:44" x14ac:dyDescent="0.15">
      <c r="A57" s="247"/>
      <c r="AK57" s="303" t="s">
        <v>527</v>
      </c>
      <c r="AL57" s="304"/>
      <c r="AM57" s="312">
        <v>17428150</v>
      </c>
      <c r="AN57" s="313">
        <v>65049</v>
      </c>
      <c r="AO57" s="314">
        <v>12.5</v>
      </c>
      <c r="AP57" s="315">
        <v>48387</v>
      </c>
      <c r="AQ57" s="316">
        <v>2</v>
      </c>
      <c r="AR57" s="317">
        <v>10.5</v>
      </c>
    </row>
    <row r="58" spans="1:44" x14ac:dyDescent="0.15">
      <c r="A58" s="247"/>
      <c r="AK58" s="318"/>
      <c r="AL58" s="319" t="s">
        <v>524</v>
      </c>
      <c r="AM58" s="320">
        <v>5920222</v>
      </c>
      <c r="AN58" s="321">
        <v>22097</v>
      </c>
      <c r="AO58" s="322">
        <v>-10.5</v>
      </c>
      <c r="AP58" s="323">
        <v>25592</v>
      </c>
      <c r="AQ58" s="324">
        <v>5</v>
      </c>
      <c r="AR58" s="325">
        <v>-15.5</v>
      </c>
    </row>
    <row r="59" spans="1:44" x14ac:dyDescent="0.15">
      <c r="A59" s="247"/>
      <c r="AK59" s="303" t="s">
        <v>528</v>
      </c>
      <c r="AL59" s="304"/>
      <c r="AM59" s="312">
        <v>17189591</v>
      </c>
      <c r="AN59" s="313">
        <v>64952</v>
      </c>
      <c r="AO59" s="314">
        <v>-0.1</v>
      </c>
      <c r="AP59" s="315">
        <v>49684</v>
      </c>
      <c r="AQ59" s="316">
        <v>2.7</v>
      </c>
      <c r="AR59" s="317">
        <v>-2.8</v>
      </c>
    </row>
    <row r="60" spans="1:44" x14ac:dyDescent="0.15">
      <c r="A60" s="247"/>
      <c r="AK60" s="318"/>
      <c r="AL60" s="319" t="s">
        <v>524</v>
      </c>
      <c r="AM60" s="320">
        <v>10741083</v>
      </c>
      <c r="AN60" s="321">
        <v>40586</v>
      </c>
      <c r="AO60" s="322">
        <v>83.7</v>
      </c>
      <c r="AP60" s="323">
        <v>28303</v>
      </c>
      <c r="AQ60" s="324">
        <v>10.6</v>
      </c>
      <c r="AR60" s="325">
        <v>73.099999999999994</v>
      </c>
    </row>
    <row r="61" spans="1:44" x14ac:dyDescent="0.15">
      <c r="A61" s="247"/>
      <c r="AK61" s="303" t="s">
        <v>529</v>
      </c>
      <c r="AL61" s="326"/>
      <c r="AM61" s="312">
        <v>16686769</v>
      </c>
      <c r="AN61" s="313">
        <v>61728</v>
      </c>
      <c r="AO61" s="314">
        <v>3.3</v>
      </c>
      <c r="AP61" s="315">
        <v>49163</v>
      </c>
      <c r="AQ61" s="327">
        <v>-0.8</v>
      </c>
      <c r="AR61" s="317">
        <v>4.0999999999999996</v>
      </c>
    </row>
    <row r="62" spans="1:44" x14ac:dyDescent="0.15">
      <c r="A62" s="247"/>
      <c r="AK62" s="318"/>
      <c r="AL62" s="319" t="s">
        <v>524</v>
      </c>
      <c r="AM62" s="320">
        <v>7833007</v>
      </c>
      <c r="AN62" s="321">
        <v>29004</v>
      </c>
      <c r="AO62" s="322">
        <v>12.6</v>
      </c>
      <c r="AP62" s="323">
        <v>25829</v>
      </c>
      <c r="AQ62" s="324">
        <v>1.7</v>
      </c>
      <c r="AR62" s="325">
        <v>10.9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6dJtjcf9+a63XMf2L3lfRWji+Np6ZFnsRx+YPUgMZ9OvmB0G1N+IqybUsW26oDqAJ6EKedp2yacm5xj5U4CiQ==" saltValue="lHToiU5Bpr/5Eazitgcm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tPS6qSIbLpJIvwmdfO/41zcxHSmVeqbxMDjd0cAIX8nGTkpik48r3dMl+AybTZSSc6nrJNzBVKxJ/aIFMMfYtA==" saltValue="n2LKxXVxObvCquI5rY4H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Cb1lmom4gmMu5N8XknXHu8mca5WT6p9WtnM9DOssNH440frlkHc5ttZd4oYgV8XeyNoY32pOTSM2ClQu7VI4kg==" saltValue="ixUhWywSCWFYKBIQjxnA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10.98</v>
      </c>
      <c r="G47" s="12">
        <v>10.68</v>
      </c>
      <c r="H47" s="12">
        <v>10.91</v>
      </c>
      <c r="I47" s="12">
        <v>11.74</v>
      </c>
      <c r="J47" s="13">
        <v>12.69</v>
      </c>
    </row>
    <row r="48" spans="2:10" ht="57.75" customHeight="1" x14ac:dyDescent="0.15">
      <c r="B48" s="14"/>
      <c r="C48" s="1128" t="s">
        <v>4</v>
      </c>
      <c r="D48" s="1128"/>
      <c r="E48" s="1129"/>
      <c r="F48" s="15">
        <v>8.68</v>
      </c>
      <c r="G48" s="16">
        <v>13.78</v>
      </c>
      <c r="H48" s="16">
        <v>10.83</v>
      </c>
      <c r="I48" s="16">
        <v>4.8499999999999996</v>
      </c>
      <c r="J48" s="17">
        <v>7.53</v>
      </c>
    </row>
    <row r="49" spans="2:10" ht="57.75" customHeight="1" thickBot="1" x14ac:dyDescent="0.2">
      <c r="B49" s="18"/>
      <c r="C49" s="1130" t="s">
        <v>5</v>
      </c>
      <c r="D49" s="1130"/>
      <c r="E49" s="1131"/>
      <c r="F49" s="19">
        <v>0.24</v>
      </c>
      <c r="G49" s="20">
        <v>5.4</v>
      </c>
      <c r="H49" s="20" t="s">
        <v>536</v>
      </c>
      <c r="I49" s="20" t="s">
        <v>537</v>
      </c>
      <c r="J49" s="21">
        <v>3.92</v>
      </c>
    </row>
    <row r="50" spans="2:10" x14ac:dyDescent="0.15"/>
  </sheetData>
  <sheetProtection algorithmName="SHA-512" hashValue="aoO6HXpXM1+oRbBy4snFr7drRlhNIMZquExY0JmHrf0zdsWoL49PZGTocMi2ppWG4/IamKsgXQM/SbomLaehQA==" saltValue="OxqOYxDu9Llz4FZYn2lK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5342</cp:lastModifiedBy>
  <cp:lastPrinted>2026-03-05T08:34:10Z</cp:lastPrinted>
  <dcterms:created xsi:type="dcterms:W3CDTF">2026-02-23T04:52:15Z</dcterms:created>
  <dcterms:modified xsi:type="dcterms:W3CDTF">2026-03-10T06:01:19Z</dcterms:modified>
  <cp:category/>
</cp:coreProperties>
</file>